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charts/chart9.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13.xml" ContentType="application/vnd.openxmlformats-officedocument.drawing+xml"/>
  <Override PartName="/xl/charts/chart14.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ml.chartshapes+xml"/>
  <Override PartName="/xl/charts/chart1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8.xml" ContentType="application/vnd.openxmlformats-officedocument.drawing+xml"/>
  <Override PartName="/xl/charts/chart19.xml" ContentType="application/vnd.openxmlformats-officedocument.drawingml.chart+xml"/>
  <Override PartName="/xl/drawings/drawing19.xml" ContentType="application/vnd.openxmlformats-officedocument.drawingml.chartshapes+xml"/>
  <Override PartName="/xl/charts/chart20.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0.xml" ContentType="application/vnd.openxmlformats-officedocument.drawing+xml"/>
  <Override PartName="/xl/charts/chart21.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ml.chartshapes+xml"/>
  <Override PartName="/xl/charts/chart23.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4.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Z:\2526 Publication\Quarter 4\Internet\"/>
    </mc:Choice>
  </mc:AlternateContent>
  <xr:revisionPtr revIDLastSave="0" documentId="13_ncr:1_{FC6EB2E0-41F4-4357-8BE1-13D47CC9613B}" xr6:coauthVersionLast="47" xr6:coauthVersionMax="47" xr10:uidLastSave="{00000000-0000-0000-0000-000000000000}"/>
  <bookViews>
    <workbookView xWindow="-120" yWindow="-120" windowWidth="24240" windowHeight="13020" tabRatio="943" xr2:uid="{00000000-000D-0000-FFFF-FFFF00000000}"/>
  </bookViews>
  <sheets>
    <sheet name="Cover" sheetId="64" r:id="rId1"/>
    <sheet name="Contents" sheetId="41" r:id="rId2"/>
    <sheet name="Notations" sheetId="59" r:id="rId3"/>
    <sheet name="1.1" sheetId="71" r:id="rId4"/>
    <sheet name="1.2" sheetId="72" r:id="rId5"/>
    <sheet name="1.3" sheetId="3" r:id="rId6"/>
    <sheet name="1.4" sheetId="4" r:id="rId7"/>
    <sheet name="1.5" sheetId="62" r:id="rId8"/>
    <sheet name="2.1" sheetId="54" r:id="rId9"/>
    <sheet name="2.2" sheetId="55" r:id="rId10"/>
    <sheet name="3.1" sheetId="73" r:id="rId11"/>
    <sheet name="3.2" sheetId="46" r:id="rId12"/>
    <sheet name="4.1" sheetId="21" r:id="rId13"/>
    <sheet name="4.2" sheetId="47" r:id="rId14"/>
    <sheet name="5.1" sheetId="49" r:id="rId15"/>
    <sheet name="5.2" sheetId="61" r:id="rId16"/>
    <sheet name="5.3" sheetId="29" r:id="rId17"/>
    <sheet name="5.4" sheetId="45" r:id="rId18"/>
    <sheet name="5.5" sheetId="50" r:id="rId19"/>
    <sheet name="5.6" sheetId="51" r:id="rId20"/>
    <sheet name="6.1" sheetId="66" r:id="rId21"/>
    <sheet name="6.2" sheetId="53" r:id="rId22"/>
    <sheet name="6.3" sheetId="26" r:id="rId23"/>
    <sheet name="6.4" sheetId="35" r:id="rId24"/>
    <sheet name="6.5" sheetId="25" r:id="rId25"/>
    <sheet name="7.1" sheetId="32" r:id="rId26"/>
    <sheet name="7.2" sheetId="52" r:id="rId27"/>
    <sheet name="7.3" sheetId="48" r:id="rId28"/>
    <sheet name="7.4" sheetId="36" r:id="rId29"/>
    <sheet name="8.1" sheetId="57" r:id="rId30"/>
    <sheet name="8.2" sheetId="63" r:id="rId31"/>
    <sheet name="9.1" sheetId="56" r:id="rId32"/>
    <sheet name="User Guidance" sheetId="67" r:id="rId33"/>
    <sheet name="Definitions" sheetId="68" r:id="rId34"/>
  </sheets>
  <externalReferences>
    <externalReference r:id="rId35"/>
    <externalReference r:id="rId36"/>
  </externalReferences>
  <definedNames>
    <definedName name="_Toc406081444" localSheetId="32">'User Guidance'!#REF!</definedName>
    <definedName name="_Toc406081446" localSheetId="32">'User Guidance'!$A$41</definedName>
    <definedName name="_Toc406081451" localSheetId="32">'User Guidance'!#REF!</definedName>
    <definedName name="_xlnm.Print_Area" localSheetId="3">'1.1'!$A$2:$J$134</definedName>
    <definedName name="_xlnm.Print_Area" localSheetId="4">'1.2'!$A$2:$O$90</definedName>
    <definedName name="_xlnm.Print_Area" localSheetId="5">'1.3'!$A$2:$F$73</definedName>
    <definedName name="_xlnm.Print_Area" localSheetId="6">'1.4'!$A$2:$N$40</definedName>
    <definedName name="_xlnm.Print_Area" localSheetId="7">'1.5'!$A$2:$U$84</definedName>
    <definedName name="_xlnm.Print_Area" localSheetId="8">'2.1'!$A$2:$G$121</definedName>
    <definedName name="_xlnm.Print_Area" localSheetId="9">'2.2'!$A$2:$G$48</definedName>
    <definedName name="_xlnm.Print_Area" localSheetId="10">'3.1'!$A$2:$H$84</definedName>
    <definedName name="_xlnm.Print_Area" localSheetId="11">'3.2'!$A$2:$N$118</definedName>
    <definedName name="_xlnm.Print_Area" localSheetId="12">'4.1'!$A$2:$H$80</definedName>
    <definedName name="_xlnm.Print_Area" localSheetId="13">'4.2'!$A$2:$N$115</definedName>
    <definedName name="_xlnm.Print_Area" localSheetId="14">'5.1'!$A$2:$K$104</definedName>
    <definedName name="_xlnm.Print_Area" localSheetId="15">'5.2'!$A$2:$K$24</definedName>
    <definedName name="_xlnm.Print_Area" localSheetId="16">'5.3'!$A$2:$G$138</definedName>
    <definedName name="_xlnm.Print_Area" localSheetId="17">'5.4'!$A$2:$O$103</definedName>
    <definedName name="_xlnm.Print_Area" localSheetId="18">'5.5'!$A$2:$T$107</definedName>
    <definedName name="_xlnm.Print_Area" localSheetId="19">'5.6'!$A$2:$I$103</definedName>
    <definedName name="_xlnm.Print_Area" localSheetId="20">'6.1'!$A$2:$F$99</definedName>
    <definedName name="_xlnm.Print_Area" localSheetId="21">'6.2'!$A$2:$O$168</definedName>
    <definedName name="_xlnm.Print_Area" localSheetId="22">'6.3'!$A$2:$O$35</definedName>
    <definedName name="_xlnm.Print_Area" localSheetId="23">'6.4'!$A$2:$I$61</definedName>
    <definedName name="_xlnm.Print_Area" localSheetId="24">'6.5'!$A$2:$O$46</definedName>
    <definedName name="_xlnm.Print_Area" localSheetId="25">'7.1'!$A$2:$G$136</definedName>
    <definedName name="_xlnm.Print_Area" localSheetId="26">'7.2'!$A$2:$I$105</definedName>
    <definedName name="_xlnm.Print_Area" localSheetId="27">'7.3'!$A$2:$O$100</definedName>
    <definedName name="_xlnm.Print_Area" localSheetId="28">'7.4'!$A$2:$I$41</definedName>
    <definedName name="_xlnm.Print_Area" localSheetId="29">'8.1'!$A$2:$N$19</definedName>
    <definedName name="_xlnm.Print_Area" localSheetId="30">'8.2'!$A$2:$N$33</definedName>
    <definedName name="_xlnm.Print_Area" localSheetId="31">'9.1'!$A$2:$O$368</definedName>
    <definedName name="_xlnm.Print_Area" localSheetId="1">Contents!$A$1:$A$34</definedName>
    <definedName name="_xlnm.Print_Area" localSheetId="0">Cover!$A$1:$C$34</definedName>
    <definedName name="_xlnm.Print_Area" localSheetId="33">Definitions!$A$2:$A$34</definedName>
    <definedName name="_xlnm.Print_Area" localSheetId="2">Notations!$A$1:$B$7</definedName>
    <definedName name="_xlnm.Print_Area" localSheetId="32">'User Guidance'!$A$2:$A$102</definedName>
    <definedName name="_xlnm.Print_Titles" localSheetId="3">'1.1'!$4:$4</definedName>
    <definedName name="_xlnm.Print_Titles" localSheetId="16">'5.3'!$4:$4</definedName>
    <definedName name="_xlnm.Print_Titles" localSheetId="25">'7.1'!$4:$4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3" i="50" l="1"/>
  <c r="D143" i="50"/>
  <c r="M142" i="50"/>
  <c r="L142" i="50"/>
  <c r="K142" i="50"/>
  <c r="J142" i="50"/>
  <c r="I142" i="50"/>
  <c r="H142" i="50"/>
  <c r="G142" i="50"/>
  <c r="F142" i="50"/>
  <c r="E142" i="50"/>
  <c r="D142" i="50"/>
  <c r="D139" i="50"/>
  <c r="M140" i="50"/>
  <c r="L140" i="50"/>
  <c r="K140" i="50"/>
  <c r="J140" i="50"/>
  <c r="I140" i="50"/>
  <c r="H140" i="50"/>
  <c r="G140" i="50"/>
  <c r="F140" i="50"/>
  <c r="E140" i="50"/>
  <c r="D140" i="50"/>
  <c r="M139" i="50"/>
  <c r="L139" i="50"/>
  <c r="K139" i="50"/>
  <c r="J139" i="50"/>
  <c r="I139" i="50"/>
  <c r="H139" i="50"/>
  <c r="G139" i="50"/>
  <c r="F139" i="50"/>
  <c r="E139" i="50"/>
  <c r="N140" i="50" l="1"/>
  <c r="N139" i="50"/>
  <c r="O139" i="50" s="1"/>
  <c r="N142" i="50"/>
  <c r="N50" i="47"/>
  <c r="N51" i="47"/>
  <c r="N52" i="47"/>
  <c r="N53" i="47"/>
  <c r="N54" i="47"/>
  <c r="AC168" i="56" l="1"/>
  <c r="AC169" i="56"/>
  <c r="AC170" i="56"/>
  <c r="AC171" i="56"/>
  <c r="AC172" i="56"/>
  <c r="R190" i="32" l="1"/>
  <c r="Q190" i="32"/>
  <c r="Q189" i="32"/>
  <c r="O140" i="50"/>
  <c r="O343" i="56" l="1"/>
  <c r="O142" i="50" l="1"/>
  <c r="O17" i="56" l="1"/>
  <c r="R154" i="66"/>
  <c r="Q154" i="66"/>
  <c r="Q153" i="66"/>
  <c r="M143" i="50"/>
  <c r="L143" i="50"/>
  <c r="K143" i="50"/>
  <c r="J143" i="50"/>
  <c r="I143" i="50"/>
  <c r="H143" i="50"/>
  <c r="F143" i="50"/>
  <c r="G143" i="50"/>
  <c r="S195" i="29"/>
  <c r="R195" i="29"/>
  <c r="E165" i="21"/>
  <c r="D165" i="21"/>
  <c r="N143" i="50" l="1"/>
  <c r="O143" i="50" s="1"/>
  <c r="D162" i="73"/>
  <c r="C162" i="73"/>
  <c r="C161" i="73"/>
  <c r="D161" i="73"/>
  <c r="U16" i="62" l="1"/>
  <c r="O16" i="56" l="1"/>
  <c r="I61" i="52"/>
  <c r="N91" i="47"/>
  <c r="O19" i="72"/>
  <c r="O53" i="72" s="1"/>
  <c r="O77" i="72"/>
  <c r="O57" i="72"/>
  <c r="O63" i="72" s="1"/>
  <c r="O56" i="72"/>
  <c r="O55" i="72"/>
  <c r="O54" i="72"/>
  <c r="O15" i="72"/>
  <c r="I91" i="52" l="1"/>
  <c r="I92" i="52" s="1"/>
  <c r="I76" i="52"/>
  <c r="I75" i="52"/>
  <c r="I47" i="52"/>
  <c r="I46" i="52"/>
  <c r="I32" i="52"/>
  <c r="I31" i="52"/>
  <c r="I17" i="52"/>
  <c r="I16" i="52"/>
  <c r="N15" i="47"/>
  <c r="U50" i="62" l="1"/>
  <c r="U51" i="62"/>
  <c r="U52" i="62"/>
  <c r="U53" i="62"/>
  <c r="U54" i="62"/>
  <c r="U30" i="62"/>
  <c r="U31" i="62"/>
  <c r="O156" i="53"/>
  <c r="O144" i="53"/>
  <c r="U60" i="62" l="1"/>
  <c r="I10" i="36" l="1"/>
  <c r="O90" i="45" l="1"/>
  <c r="O89" i="45"/>
  <c r="R189" i="32" l="1"/>
  <c r="R153" i="66" l="1"/>
  <c r="S194" i="29"/>
  <c r="R194" i="29"/>
  <c r="E164" i="21"/>
  <c r="D164" i="21"/>
  <c r="R152" i="66" l="1"/>
  <c r="Q152" i="66"/>
  <c r="R151" i="66"/>
  <c r="Q151" i="66"/>
</calcChain>
</file>

<file path=xl/sharedStrings.xml><?xml version="1.0" encoding="utf-8"?>
<sst xmlns="http://schemas.openxmlformats.org/spreadsheetml/2006/main" count="5115" uniqueCount="799">
  <si>
    <t>Year</t>
  </si>
  <si>
    <t>Qu</t>
  </si>
  <si>
    <t>2006/07</t>
  </si>
  <si>
    <t>Q1</t>
  </si>
  <si>
    <t>Q2</t>
  </si>
  <si>
    <t>Q3</t>
  </si>
  <si>
    <t>Q4</t>
  </si>
  <si>
    <t>2007/08</t>
  </si>
  <si>
    <t>2008/09</t>
  </si>
  <si>
    <t>2009/10</t>
  </si>
  <si>
    <t>2010/11</t>
  </si>
  <si>
    <t>2011/12</t>
  </si>
  <si>
    <t>2012/13</t>
  </si>
  <si>
    <t>Agricultural</t>
  </si>
  <si>
    <t>Commercial</t>
  </si>
  <si>
    <t>2013/14</t>
  </si>
  <si>
    <t>Industrial</t>
  </si>
  <si>
    <t>Residential</t>
  </si>
  <si>
    <t>2014/15</t>
  </si>
  <si>
    <t>Single wind turbine</t>
  </si>
  <si>
    <t>Wind farm</t>
  </si>
  <si>
    <t>2015/16</t>
  </si>
  <si>
    <t>Hydroelectricity</t>
  </si>
  <si>
    <t>Biomass/anaerobic digester</t>
  </si>
  <si>
    <t>Withdrawn</t>
  </si>
  <si>
    <t>Antrim &amp; Newtownabbey</t>
  </si>
  <si>
    <t>Ards &amp; North Down</t>
  </si>
  <si>
    <t>Armagh City, Banbridge &amp; Craigavon</t>
  </si>
  <si>
    <t>Causeway Coast &amp; Glens</t>
  </si>
  <si>
    <t>Derry City &amp; Strabane</t>
  </si>
  <si>
    <t>Fermanagh &amp; Omagh</t>
  </si>
  <si>
    <t>Lisburn &amp; Castlereagh</t>
  </si>
  <si>
    <t>Mid &amp; East Antrim</t>
  </si>
  <si>
    <t>Mid Ulster</t>
  </si>
  <si>
    <t>Newry, Mourne &amp; Down</t>
  </si>
  <si>
    <t>Strategic Planning Division</t>
  </si>
  <si>
    <t>Live applications &gt; 1 yr</t>
  </si>
  <si>
    <t>&gt; 1 yr</t>
  </si>
  <si>
    <t>Outline Planning Permission</t>
  </si>
  <si>
    <t>Full Planning Permission</t>
  </si>
  <si>
    <t>Approval of Reserved Matters</t>
  </si>
  <si>
    <t>Consent to Display</t>
  </si>
  <si>
    <t>Listed Building Consent</t>
  </si>
  <si>
    <t>All applications</t>
  </si>
  <si>
    <t>Government &amp; civic</t>
  </si>
  <si>
    <t>Mixed use</t>
  </si>
  <si>
    <t>Urban new single dwellings</t>
  </si>
  <si>
    <t>Urban replacement single dwellings</t>
  </si>
  <si>
    <t>Rural new single dwellings</t>
  </si>
  <si>
    <t>Rural replacement single dwellings</t>
  </si>
  <si>
    <t>Solar panel</t>
  </si>
  <si>
    <t>Total</t>
  </si>
  <si>
    <t>2002/03</t>
  </si>
  <si>
    <t>2003/04</t>
  </si>
  <si>
    <t>2004/05</t>
  </si>
  <si>
    <t>2005/06</t>
  </si>
  <si>
    <t>Notes:</t>
  </si>
  <si>
    <t>Proportion of applications 
&gt; 1 yr</t>
  </si>
  <si>
    <t>Applications withdrawn</t>
  </si>
  <si>
    <t>Planning Permission Granted</t>
  </si>
  <si>
    <t>Not Expedient</t>
  </si>
  <si>
    <t>No Breach</t>
  </si>
  <si>
    <t>Immune from Enforcement Action</t>
  </si>
  <si>
    <t>&lt;=1 yr</t>
  </si>
  <si>
    <t>1-2 yrs</t>
  </si>
  <si>
    <t>2-3 yrs</t>
  </si>
  <si>
    <t>3-5 yrs</t>
  </si>
  <si>
    <t>5+ yrs</t>
  </si>
  <si>
    <t xml:space="preserve">Total Cases </t>
  </si>
  <si>
    <t>Proportion 
of cases 
&gt;2 yrs</t>
  </si>
  <si>
    <t xml:space="preserve">% of cases processed within 30 wks </t>
  </si>
  <si>
    <t>All Councils</t>
  </si>
  <si>
    <t>Change of use</t>
  </si>
  <si>
    <r>
      <rPr>
        <b/>
        <sz val="9"/>
        <rFont val="Arial"/>
        <family val="2"/>
      </rPr>
      <t>3</t>
    </r>
    <r>
      <rPr>
        <sz val="9"/>
        <rFont val="Arial"/>
        <family val="2"/>
      </rPr>
      <t xml:space="preserve"> Applications decided do not include withdrawn applications.</t>
    </r>
  </si>
  <si>
    <r>
      <t>All</t>
    </r>
    <r>
      <rPr>
        <b/>
        <vertAlign val="superscript"/>
        <sz val="9"/>
        <rFont val="Arial"/>
        <family val="2"/>
      </rPr>
      <t>1</t>
    </r>
  </si>
  <si>
    <t>All</t>
  </si>
  <si>
    <t>Source: NI Planning Portal</t>
  </si>
  <si>
    <t>Return to Contents Page</t>
  </si>
  <si>
    <t>User Guidance</t>
  </si>
  <si>
    <t>Table Title</t>
  </si>
  <si>
    <t>Departmental activity</t>
  </si>
  <si>
    <t xml:space="preserve">The time taken to conclude an enforcement case is calculated from the date on which the complaint is received to the earliest date of the following: </t>
  </si>
  <si>
    <t>Definitions</t>
  </si>
  <si>
    <t xml:space="preserve">Agricultural </t>
  </si>
  <si>
    <t xml:space="preserve">Commercial </t>
  </si>
  <si>
    <t xml:space="preserve"> </t>
  </si>
  <si>
    <t xml:space="preserve">Residential  </t>
  </si>
  <si>
    <t>Outline permission</t>
  </si>
  <si>
    <t>Full permission</t>
  </si>
  <si>
    <t xml:space="preserve">Listed Building Consent </t>
  </si>
  <si>
    <t>See Definitions for additional detail on 'Application Type'</t>
  </si>
  <si>
    <r>
      <rPr>
        <b/>
        <sz val="9"/>
        <rFont val="Arial"/>
        <family val="2"/>
      </rPr>
      <t xml:space="preserve">2 </t>
    </r>
    <r>
      <rPr>
        <sz val="9"/>
        <rFont val="Arial"/>
        <family val="2"/>
      </rPr>
      <t>Numbers of applications refer to all of Northern Ireland, including departmental applications.</t>
    </r>
  </si>
  <si>
    <r>
      <t>Applications received</t>
    </r>
    <r>
      <rPr>
        <b/>
        <vertAlign val="superscript"/>
        <sz val="9"/>
        <rFont val="Arial"/>
        <family val="2"/>
      </rPr>
      <t>3</t>
    </r>
  </si>
  <si>
    <t>Notations:</t>
  </si>
  <si>
    <t>Northern Ireland</t>
  </si>
  <si>
    <t>Urban domestic alterations &amp; extensions</t>
  </si>
  <si>
    <t>Rural domestic alterations &amp; extensions</t>
  </si>
  <si>
    <r>
      <rPr>
        <b/>
        <sz val="9"/>
        <rFont val="Arial"/>
        <family val="2"/>
      </rPr>
      <t xml:space="preserve">1 </t>
    </r>
    <r>
      <rPr>
        <sz val="9"/>
        <rFont val="Arial"/>
        <family val="2"/>
      </rPr>
      <t>Renewable energy applications include wind farms, single wind turbines, solar panels, hydroelectric applications, and biomass/anaerobic digesters (including landfill gas).</t>
    </r>
  </si>
  <si>
    <t>Remedied / Resolved</t>
  </si>
  <si>
    <t>Appeal Allowed / Notice Quashed</t>
  </si>
  <si>
    <t>Proportion of Applications&gt; 1 yr</t>
  </si>
  <si>
    <t>Proportion &gt; 1 yr</t>
  </si>
  <si>
    <t>(Go to Chart)</t>
  </si>
  <si>
    <t>Other</t>
  </si>
  <si>
    <t>Legacy cases</t>
  </si>
  <si>
    <t>Major</t>
  </si>
  <si>
    <t>Local</t>
  </si>
  <si>
    <t>Council received cases</t>
  </si>
  <si>
    <t>All cases</t>
  </si>
  <si>
    <t>Called-in</t>
  </si>
  <si>
    <t>Regionally significant</t>
  </si>
  <si>
    <r>
      <rPr>
        <b/>
        <sz val="9"/>
        <rFont val="Arial"/>
        <family val="2"/>
      </rPr>
      <t>1</t>
    </r>
    <r>
      <rPr>
        <sz val="9"/>
        <rFont val="Arial"/>
        <family val="2"/>
      </rPr>
      <t xml:space="preserve"> Live enforcement cases were first recorded in Q3 2012/13.</t>
    </r>
  </si>
  <si>
    <r>
      <rPr>
        <b/>
        <sz val="9"/>
        <rFont val="Arial"/>
        <family val="2"/>
      </rPr>
      <t xml:space="preserve">2 </t>
    </r>
    <r>
      <rPr>
        <sz val="9"/>
        <rFont val="Arial"/>
        <family val="2"/>
      </rPr>
      <t>This table excludes departmental applications.</t>
    </r>
  </si>
  <si>
    <r>
      <t>3</t>
    </r>
    <r>
      <rPr>
        <sz val="9"/>
        <rFont val="Arial"/>
        <family val="2"/>
      </rPr>
      <t xml:space="preserve"> This table excludes departmental applications.</t>
    </r>
  </si>
  <si>
    <t>Notation</t>
  </si>
  <si>
    <t>Explanation</t>
  </si>
  <si>
    <t>Not applicable</t>
  </si>
  <si>
    <t>pp</t>
  </si>
  <si>
    <r>
      <rPr>
        <b/>
        <sz val="9"/>
        <rFont val="Arial"/>
        <family val="2"/>
      </rPr>
      <t>2</t>
    </r>
    <r>
      <rPr>
        <sz val="9"/>
        <rFont val="Arial"/>
        <family val="2"/>
      </rPr>
      <t xml:space="preserve"> This table excludes departmental applications.</t>
    </r>
  </si>
  <si>
    <t>Percentage points</t>
  </si>
  <si>
    <t>Belfast East</t>
  </si>
  <si>
    <t>Belfast North</t>
  </si>
  <si>
    <t>Belfast South</t>
  </si>
  <si>
    <t>Belfast West</t>
  </si>
  <si>
    <t>East Antrim</t>
  </si>
  <si>
    <t>East Londonderry</t>
  </si>
  <si>
    <t>Fermanagh and South Tyrone</t>
  </si>
  <si>
    <t>Foyle</t>
  </si>
  <si>
    <t>Lagan Valley</t>
  </si>
  <si>
    <t>Newry and Armagh</t>
  </si>
  <si>
    <t>North Antrim</t>
  </si>
  <si>
    <t>North Down</t>
  </si>
  <si>
    <t>South Antrim</t>
  </si>
  <si>
    <t>South Down</t>
  </si>
  <si>
    <t>Strangford</t>
  </si>
  <si>
    <t>Upper Bann</t>
  </si>
  <si>
    <t>West Tyrone</t>
  </si>
  <si>
    <t>Received</t>
  </si>
  <si>
    <t>Decided</t>
  </si>
  <si>
    <r>
      <rPr>
        <b/>
        <sz val="9"/>
        <rFont val="Arial"/>
        <family val="2"/>
      </rPr>
      <t>1</t>
    </r>
    <r>
      <rPr>
        <sz val="9"/>
        <rFont val="Arial"/>
        <family val="2"/>
      </rPr>
      <t xml:space="preserve"> The method of classifying the Parliamentary Constituencies is based on the x and y co-ordinates as recorded on the planning application in conjunction with Westminster Parliamentary Constituency boundaries (2008).</t>
    </r>
  </si>
  <si>
    <r>
      <rPr>
        <b/>
        <sz val="9"/>
        <rFont val="Arial"/>
        <family val="2"/>
      </rPr>
      <t xml:space="preserve">2 </t>
    </r>
    <r>
      <rPr>
        <sz val="9"/>
        <rFont val="Arial"/>
        <family val="2"/>
      </rPr>
      <t>Parliamentary Constituency has been assigned based on the areas from which applications arise rather than processing authorities.</t>
    </r>
  </si>
  <si>
    <t>2016/17</t>
  </si>
  <si>
    <r>
      <rPr>
        <b/>
        <sz val="9"/>
        <rFont val="Arial"/>
        <family val="2"/>
      </rPr>
      <t>5</t>
    </r>
    <r>
      <rPr>
        <sz val="9"/>
        <rFont val="Arial"/>
        <family val="2"/>
      </rPr>
      <t xml:space="preserve"> Applications decided do not include withdrawn applications.</t>
    </r>
  </si>
  <si>
    <r>
      <t>Applications decided</t>
    </r>
    <r>
      <rPr>
        <b/>
        <vertAlign val="superscript"/>
        <sz val="9"/>
        <rFont val="Arial"/>
        <family val="2"/>
      </rPr>
      <t>5</t>
    </r>
  </si>
  <si>
    <r>
      <t>Applications approved</t>
    </r>
    <r>
      <rPr>
        <b/>
        <vertAlign val="superscript"/>
        <sz val="9"/>
        <rFont val="Arial"/>
        <family val="2"/>
      </rPr>
      <t>6</t>
    </r>
  </si>
  <si>
    <r>
      <t>Approval rate</t>
    </r>
    <r>
      <rPr>
        <b/>
        <vertAlign val="superscript"/>
        <sz val="9"/>
        <rFont val="Arial"/>
        <family val="2"/>
      </rPr>
      <t>6</t>
    </r>
  </si>
  <si>
    <t>(Go to Charts)</t>
  </si>
  <si>
    <t>Rural - countryside</t>
  </si>
  <si>
    <t>New single dwellings</t>
  </si>
  <si>
    <t>Replacement single dwellings</t>
  </si>
  <si>
    <t>Domestic alterations &amp; extensions</t>
  </si>
  <si>
    <t>Urban housing developments</t>
  </si>
  <si>
    <t>Urban other</t>
  </si>
  <si>
    <t>Rural housing developments</t>
  </si>
  <si>
    <t>Rural other</t>
  </si>
  <si>
    <r>
      <rPr>
        <b/>
        <sz val="9"/>
        <rFont val="Arial"/>
        <family val="2"/>
      </rPr>
      <t xml:space="preserve">1 </t>
    </r>
    <r>
      <rPr>
        <sz val="9"/>
        <rFont val="Arial"/>
        <family val="2"/>
      </rPr>
      <t>Numbers of applications refer to all of Northern Ireland, including Departmental applications.</t>
    </r>
  </si>
  <si>
    <t>See User Guidance for additional detail on Geographical Classification</t>
  </si>
  <si>
    <t>2017/18</t>
  </si>
  <si>
    <t>2018/19</t>
  </si>
  <si>
    <t>2019/20</t>
  </si>
  <si>
    <t>2020/21</t>
  </si>
  <si>
    <t>Belfast</t>
  </si>
  <si>
    <t>Figures have been revised from those published in previous annual publication</t>
  </si>
  <si>
    <t>&lt; 6 months</t>
  </si>
  <si>
    <t>6 - 12 months</t>
  </si>
  <si>
    <t>Urban - settlements</t>
  </si>
  <si>
    <t>Rural - settlements</t>
  </si>
  <si>
    <r>
      <rPr>
        <b/>
        <sz val="9"/>
        <rFont val="Arial"/>
        <family val="2"/>
      </rPr>
      <t xml:space="preserve">1 </t>
    </r>
    <r>
      <rPr>
        <sz val="9"/>
        <rFont val="Arial"/>
        <family val="2"/>
      </rPr>
      <t xml:space="preserve">Residential applications include dwellings, housing developments, apartments, community and cultural buildings, hotels and guest houses, mobile homes and caravans, and domestic extensions/alterations.  </t>
    </r>
  </si>
  <si>
    <t xml:space="preserve">% of cases processed within 15 wks </t>
  </si>
  <si>
    <t>X</t>
  </si>
  <si>
    <t>Y</t>
  </si>
  <si>
    <t xml:space="preserve">Users are encouraged to provide feedback on how these statistics are used and how well they meet user needs. Comments on any issues relating to this statistical release are welcomed and encouraged. Feedback can be provided through an ongoing customer survey, available at:
</t>
  </si>
  <si>
    <t xml:space="preserve">An email alert is sent after each Northern Ireland Planning Statistics publication to readers who wish to be informed of new / updated planning statistics. To sign up for this free service, please email: </t>
  </si>
  <si>
    <t>Details of persons who receive pre-release access to this statistical release up to 24 hours prior to publication can be found at:</t>
  </si>
  <si>
    <t>Alternatively users can email ASRB directly at:</t>
  </si>
  <si>
    <t>Cases opened</t>
  </si>
  <si>
    <t>Cases closed</t>
  </si>
  <si>
    <t>Position at 31 March 2015</t>
  </si>
  <si>
    <r>
      <rPr>
        <b/>
        <sz val="9"/>
        <rFont val="Arial"/>
        <family val="2"/>
      </rPr>
      <t>1</t>
    </r>
    <r>
      <rPr>
        <sz val="9"/>
        <rFont val="Arial"/>
        <family val="2"/>
      </rPr>
      <t xml:space="preserve"> Legacy cases have been selected as those received earlier than 1 April 2015.</t>
    </r>
  </si>
  <si>
    <r>
      <rPr>
        <b/>
        <sz val="9"/>
        <rFont val="Arial"/>
        <family val="2"/>
      </rPr>
      <t>2</t>
    </r>
    <r>
      <rPr>
        <sz val="9"/>
        <rFont val="Arial"/>
        <family val="2"/>
      </rPr>
      <t xml:space="preserve"> Council received cases have been selected as those received on or after 1 April 2015.</t>
    </r>
  </si>
  <si>
    <r>
      <t>All Councils</t>
    </r>
    <r>
      <rPr>
        <b/>
        <vertAlign val="superscript"/>
        <sz val="9"/>
        <rFont val="Arial"/>
        <family val="2"/>
      </rPr>
      <t>7</t>
    </r>
  </si>
  <si>
    <r>
      <rPr>
        <b/>
        <sz val="9"/>
        <rFont val="Arial"/>
        <family val="2"/>
      </rPr>
      <t>4</t>
    </r>
    <r>
      <rPr>
        <sz val="9"/>
        <rFont val="Arial"/>
        <family val="2"/>
      </rPr>
      <t xml:space="preserve"> Applications decided do not include withdrawn applications.</t>
    </r>
  </si>
  <si>
    <r>
      <t>Applications decided</t>
    </r>
    <r>
      <rPr>
        <b/>
        <vertAlign val="superscript"/>
        <sz val="9"/>
        <rFont val="Arial"/>
        <family val="2"/>
      </rPr>
      <t>4</t>
    </r>
  </si>
  <si>
    <r>
      <t>Applications approved</t>
    </r>
    <r>
      <rPr>
        <b/>
        <vertAlign val="superscript"/>
        <sz val="9"/>
        <rFont val="Arial"/>
        <family val="2"/>
      </rPr>
      <t>5</t>
    </r>
  </si>
  <si>
    <r>
      <t>Approval rate</t>
    </r>
    <r>
      <rPr>
        <b/>
        <vertAlign val="superscript"/>
        <sz val="9"/>
        <rFont val="Arial"/>
        <family val="2"/>
      </rPr>
      <t>5</t>
    </r>
  </si>
  <si>
    <t>DfC produce quarterly and annual compendium publications of housing statistics, as well as biannual homelessness statistics and an ongoing review of data included in these publications and their proposed changes. The Northern Ireland Housing Bulletin is a quarterly bulletin containing information on new housing starts and completions, homelessness, the House Price Index and new house sales and prices.</t>
  </si>
  <si>
    <t>The Department for Infrastructure is part of a cross-government working group, working to improve the trustworthiness, quality and value of housing and planning statistics across the UK. ASRB’s involvement in this group ensures continuous engagement with producers of similar and related statistics across the UK, ensuring opportunity for collaboration and improvement of this publication through understanding the wider UK picture. More information can be found at:</t>
  </si>
  <si>
    <t>Government and civic</t>
  </si>
  <si>
    <t xml:space="preserve">Change of use </t>
  </si>
  <si>
    <t>Approval of reserved matters</t>
  </si>
  <si>
    <t>Consent to display an advertisement</t>
  </si>
  <si>
    <t>Land &amp; Property Services (LPS) receives information from Building Control in each council in Northern Ireland. This information contains the number of recorded new dwellings (houses and apartments) started and completed.</t>
  </si>
  <si>
    <t xml:space="preserve">Conservation area consent </t>
  </si>
  <si>
    <t>Hazardous substances consent</t>
  </si>
  <si>
    <t>The Scottish Government establishes overarching land use policies and principles in Scottish Planning Policy, which is applied spatially in the National Planning Framework for Scotland. In the four largest city regions in Scotland, Strategic Development Planning Authorities prepare strategic development plans which set out the vision for long term development and which should address important land use issues that cross local authority boundaries or involve strategic infrastructure. There are 34 planning authorities in Scotland, 32 local authorities and two national park authorities, who must deliver local development plans, in these plans they must identify sites for new development and set decision-making policies. Published planning statistics, which include data on planning performance and vacant and derelict land, are available at:</t>
  </si>
  <si>
    <t>The context for planning in Wales is established by Planning Policy Wales. There are 25 planning authorities in Wales and each must prepare a local development plan. These plans must conform to the national context and the plans must set out proposals and land use policies for the development of the area. Regional planning is a discretionary layer of the planning system, the Welsh Government has powers to identify “Strategic Planning Areas”, who have planning powers to produce strategic plan. Data on planning services performance are published on the Welsh Government website:</t>
  </si>
  <si>
    <t>See Definitions for additional detail on 'Development Type'</t>
  </si>
  <si>
    <r>
      <t xml:space="preserve">Theme: </t>
    </r>
    <r>
      <rPr>
        <sz val="14"/>
        <rFont val="Arial"/>
        <family val="2"/>
      </rPr>
      <t>People and Places</t>
    </r>
  </si>
  <si>
    <r>
      <t>Coverage:</t>
    </r>
    <r>
      <rPr>
        <sz val="14"/>
        <rFont val="Arial"/>
        <family val="2"/>
      </rPr>
      <t xml:space="preserve"> Northern Ireland</t>
    </r>
  </si>
  <si>
    <t>Issued by:</t>
  </si>
  <si>
    <t>Analysis, Statistics &amp; Research Branch</t>
  </si>
  <si>
    <t>Department for Infrastructure</t>
  </si>
  <si>
    <t>You may re-use this information (excluding logos) free of charge in any format or medium, under the terms of the Open Government Licence v.3.</t>
  </si>
  <si>
    <t xml:space="preserve">·    case has been remedied or resolved (the breach may have been removed or amended accordingly); </t>
  </si>
  <si>
    <t>·    planning permission has been granted (so no breach has occurred);</t>
  </si>
  <si>
    <t xml:space="preserve">·    it would not be expedient to take further action; </t>
  </si>
  <si>
    <t>·    no breach has actually occurred;</t>
  </si>
  <si>
    <t xml:space="preserve">·    a notice is issued; </t>
  </si>
  <si>
    <t xml:space="preserve">·    legal proceedings commence; </t>
  </si>
  <si>
    <r>
      <rPr>
        <sz val="11"/>
        <rFont val="Calibri"/>
        <family val="2"/>
        <scheme val="minor"/>
      </rPr>
      <t xml:space="preserve">The method of classifying the urban and rural marker has been updated to reflect the latest NISRA guidance using the 2015 Settlement limits.
</t>
    </r>
    <r>
      <rPr>
        <sz val="11"/>
        <color rgb="FFFF0000"/>
        <rFont val="Calibri"/>
        <family val="2"/>
        <scheme val="minor"/>
      </rPr>
      <t xml:space="preserve">
</t>
    </r>
  </si>
  <si>
    <t>Compliance and enforcement are important functions of the planning process.  The summary data presented in this report and accompanying Excel tables covers enforcement cases opened, enforcement cases closed, court action taken and the live caseload as at the end of the quarter. A case is closed for one of the following reasons:</t>
  </si>
  <si>
    <t>·    a planning application is received; or</t>
  </si>
  <si>
    <t xml:space="preserve">This is preferred to the previous method as it more accurately considers which of the eight settlement bands (A-H) fall into mainly urban or rural areas.  The limitation of the previous method was that all settlement bands were classified as urban.  Under the new method it is recognised that smaller settlements are more rural than urban in character and should be distinguished as such.  Presently the mid-point of the application polygon is used to plot the location and subsequently determine the urban/rural banding.
From Q2 2016/17 an additional split has been provided reporting separately rural settlements with populations of less than 5,000 people. In addition, ‘housing developments’ and ‘other’ residential applications have been included within the urban and rural breakdowns.  
In line with NISRA guidance, the following definitions have been used in this report:
• Urban settlements - settlements with a population greater than or equal to 5,000 (bands A-E);
• Rural settlements - settlements with a population less than 5,000 (bands F, G and part of H); and
• Rural countryside - the open countryside which falls outside population settlements (part of band H).
If users want to compare this information with information published before 2015/16 the ‘housing developments’ and ‘other’ residential applications should be excluded first; the next step to obtain a comparative figure would be to add ‘urban settlements’ and ‘rural settlements’ together.
To obtain rural figures in line with the NISRA definition users should add ‘rural settlements’ and ‘rural countryside’ together.
The method of classifying the Parliamentary Constituencies is based on the x and y co-ordinates as recorded on the planning application in conjunction with Westminster Parliamentary Constituency boundaries (2008).
</t>
  </si>
  <si>
    <t>This statistical release presents National Statistics on authorities that undertake district and county level planning activities in England. It covers information on planning applications received and decided, including decisions on applications for residential developments (dwellings) and enforcement activities. Data are provided at national and local planning authority level.</t>
  </si>
  <si>
    <t>Applications received also include applications which may be subsequently withdrawn.</t>
  </si>
  <si>
    <t>in the same time period. Applications received also include applications which may be subsequently withdrawn.</t>
  </si>
  <si>
    <t xml:space="preserve">Table 1.1 - Planning applications received, decided, approved and withdrawn in Northern Ireland, </t>
  </si>
  <si>
    <t>These applications, although received by a council, are reported in Strategic Planning Division as this is the Planning Authority recorded on the Portal.</t>
  </si>
  <si>
    <t>Departmental applications. The length of time in the system is recorded</t>
  </si>
  <si>
    <t>from the date the applications were originally made valid. Where an</t>
  </si>
  <si>
    <t>application has yet to be made valid, the date received is used to</t>
  </si>
  <si>
    <t>calculate length of time in the system.</t>
  </si>
  <si>
    <t>presented in this table for all quarters in the same financial year.</t>
  </si>
  <si>
    <r>
      <rPr>
        <b/>
        <sz val="9"/>
        <rFont val="Arial"/>
        <family val="2"/>
      </rPr>
      <t xml:space="preserve">2 </t>
    </r>
    <r>
      <rPr>
        <sz val="9"/>
        <rFont val="Arial"/>
        <family val="2"/>
      </rPr>
      <t>For these tables, the length of time in the system is recorded from the date the applications were originally made valid. Where an application has</t>
    </r>
  </si>
  <si>
    <t>yet to be made valid, the date received is used to calculate length of time in the system.</t>
  </si>
  <si>
    <t>(under the Planning (NI) Order 1991) where a decision had not issued before 1 April 2015. These are now determined under</t>
  </si>
  <si>
    <t>Section 26 of the Planning Act (NI) 2011.</t>
  </si>
  <si>
    <t>which the decision is issued or the application is withdrawn.  For 'called-in' applications the date the application is called in by the</t>
  </si>
  <si>
    <t>Department is used instead of the date the application is deemed valid.  The median is used for the average processing time as any</t>
  </si>
  <si>
    <t>extreme values have the potential to inflate the mean, leading to a result that may not be considered as "typical".</t>
  </si>
  <si>
    <t>Department. These developments have a critical contribution to make to the economic and social success of Northern Ireland</t>
  </si>
  <si>
    <t>as a whole, or a substantial part of the region.</t>
  </si>
  <si>
    <t>the Department for determination. In this table, the number of called-in applications received in a given quarter is based on</t>
  </si>
  <si>
    <t>the date the application was called-in. This may give rise to apparent discrepancies with the numbers received by the</t>
  </si>
  <si>
    <t>Strategic Planning Division as presented in Table 1.2.</t>
  </si>
  <si>
    <t>applications for the Department.</t>
  </si>
  <si>
    <t>have been received in the same time period. Applications received also include applications which may be subsequently withdrawn.</t>
  </si>
  <si>
    <t>applications are multiple housing, commercial and government and civic types of development.</t>
  </si>
  <si>
    <r>
      <rPr>
        <b/>
        <sz val="9"/>
        <rFont val="Arial"/>
        <family val="2"/>
      </rPr>
      <t>2</t>
    </r>
    <r>
      <rPr>
        <sz val="9"/>
        <rFont val="Arial"/>
        <family val="2"/>
      </rPr>
      <t xml:space="preserve"> A validation exercise highlighted some inconsistencies in local development classification between 2015/16</t>
    </r>
  </si>
  <si>
    <t>and 2014/15 when the new classification hierarchy was first administratively implemented. It was decided,</t>
  </si>
  <si>
    <r>
      <rPr>
        <b/>
        <sz val="9"/>
        <rFont val="Arial"/>
        <family val="2"/>
      </rPr>
      <t>3</t>
    </r>
    <r>
      <rPr>
        <sz val="9"/>
        <rFont val="Arial"/>
        <family val="2"/>
      </rPr>
      <t xml:space="preserve"> From 1 July 2015 pre-application community consultation became a pre-requisite to a major application.</t>
    </r>
  </si>
  <si>
    <t>This means that major applications will not be accepted until they have gone through this minimum 12 week</t>
  </si>
  <si>
    <t>process and notice has been submitted to the council or Department. Note that from 1 May 2020, the</t>
  </si>
  <si>
    <t xml:space="preserve">requirement to hold a public event as part of the pre-application community consultation was temporarily </t>
  </si>
  <si>
    <t>decided may not have been received in the same time period.  Applications received also include applications</t>
  </si>
  <si>
    <t>which may be subsequently withdrawn.</t>
  </si>
  <si>
    <t>time period.</t>
  </si>
  <si>
    <t xml:space="preserve">valid to the date on which the decision is issued or the application is withdrawn. The median is used for the </t>
  </si>
  <si>
    <t>average processing time as any extreme values have the potential to inflate the mean, leading to a result that</t>
  </si>
  <si>
    <t>may not be considered as "typical".</t>
  </si>
  <si>
    <t>statutory target.</t>
  </si>
  <si>
    <t>civic types of development.</t>
  </si>
  <si>
    <r>
      <rPr>
        <b/>
        <sz val="9"/>
        <rFont val="Arial"/>
        <family val="2"/>
      </rPr>
      <t>2</t>
    </r>
    <r>
      <rPr>
        <sz val="9"/>
        <rFont val="Arial"/>
        <family val="2"/>
      </rPr>
      <t xml:space="preserve"> From 1 July 2015 pre-application community consultation became a pre-requisite to a major application. This means that major applications will not be accepted until they have gone</t>
    </r>
  </si>
  <si>
    <t>through this minimum 12 week process and notice has been submitted to the council or Department. Note that from 1 May 2020, the requirement to hold a public event as part of the</t>
  </si>
  <si>
    <t>withdrawn. The median is used for the average processing time as any extreme values have the potential to inflate the mean, leading to a result that may not be considered as "typical".</t>
  </si>
  <si>
    <r>
      <t xml:space="preserve">1 </t>
    </r>
    <r>
      <rPr>
        <sz val="9"/>
        <rFont val="Arial"/>
        <family val="2"/>
      </rPr>
      <t>Local Development planning applications are mostly residential and minor commercial applications</t>
    </r>
  </si>
  <si>
    <t>received and determined by a council.</t>
  </si>
  <si>
    <r>
      <rPr>
        <b/>
        <sz val="9"/>
        <rFont val="Arial"/>
        <family val="2"/>
      </rPr>
      <t>2</t>
    </r>
    <r>
      <rPr>
        <sz val="9"/>
        <rFont val="Arial"/>
        <family val="2"/>
      </rPr>
      <t xml:space="preserve"> A validation exercise highlighted some inconsistencies in local development classification between</t>
    </r>
  </si>
  <si>
    <t>2015/16 and 2014/15 when the new classification hierarchy was first administratively implemented.</t>
  </si>
  <si>
    <t>It was decided, therefore, that 2015/16 will be the base year for comparisons of major and local</t>
  </si>
  <si>
    <t>development activity.</t>
  </si>
  <si>
    <t>applications decided may not have been received in the same time period.</t>
  </si>
  <si>
    <t>in the same time period.</t>
  </si>
  <si>
    <t>is deemed valid to the date on which the decision is issued or the application is withdrawn.</t>
  </si>
  <si>
    <t>The median is used for the average processing time as any extreme values have the potential to inflate</t>
  </si>
  <si>
    <t>the mean, leading to a result that may not be considered as "typical".</t>
  </si>
  <si>
    <t>the statutory target.</t>
  </si>
  <si>
    <r>
      <t xml:space="preserve">1 </t>
    </r>
    <r>
      <rPr>
        <sz val="9"/>
        <rFont val="Arial"/>
        <family val="2"/>
      </rPr>
      <t>Major developments have important economic, social and environmental implications.  The majority of major</t>
    </r>
  </si>
  <si>
    <t>same time period.  Applications received also include applications which may be subsequently withdrawn.</t>
  </si>
  <si>
    <t>signs/advertisements and listed buildings.</t>
  </si>
  <si>
    <t>decision is issued or the application is withdrawn.  The median is used for the average processing time as any extreme values have the potential</t>
  </si>
  <si>
    <t>to inflate the mean, leading to a result that may not be considered as "typical".</t>
  </si>
  <si>
    <r>
      <t>Table 4.1 - Local Development</t>
    </r>
    <r>
      <rPr>
        <b/>
        <vertAlign val="superscript"/>
        <sz val="11"/>
        <color rgb="FF2B4171"/>
        <rFont val="Arial"/>
        <family val="2"/>
      </rPr>
      <t>1,2</t>
    </r>
    <r>
      <rPr>
        <b/>
        <sz val="11"/>
        <color rgb="FF2B4171"/>
        <rFont val="Arial"/>
        <family val="2"/>
      </rPr>
      <t xml:space="preserve"> applications received, decided,</t>
    </r>
  </si>
  <si>
    <r>
      <rPr>
        <b/>
        <sz val="9"/>
        <rFont val="Arial"/>
        <family val="2"/>
      </rPr>
      <t xml:space="preserve">1 </t>
    </r>
    <r>
      <rPr>
        <sz val="9"/>
        <rFont val="Arial"/>
        <family val="2"/>
      </rPr>
      <t>All applications received may not have had a decision issued within the same time period and applications decided may not</t>
    </r>
  </si>
  <si>
    <t>have been received in the same time period.  Applications received also include applications which may be subsequently withdrawn.</t>
  </si>
  <si>
    <t>disabled persons, signs/advertisements and listed buildings.</t>
  </si>
  <si>
    <r>
      <rPr>
        <b/>
        <sz val="9"/>
        <rFont val="Arial"/>
        <family val="2"/>
      </rPr>
      <t>1</t>
    </r>
    <r>
      <rPr>
        <sz val="9"/>
        <rFont val="Arial"/>
        <family val="2"/>
      </rPr>
      <t xml:space="preserve"> Residential applications include dwellings, housing developments, apartments, community</t>
    </r>
  </si>
  <si>
    <t>and cultural buildings, hotels and guest houses, mobile homes and caravans, and domestic</t>
  </si>
  <si>
    <t xml:space="preserve">extensions/alterations.  </t>
  </si>
  <si>
    <r>
      <rPr>
        <b/>
        <sz val="9"/>
        <rFont val="Arial"/>
        <family val="2"/>
      </rPr>
      <t>3</t>
    </r>
    <r>
      <rPr>
        <sz val="9"/>
        <rFont val="Arial"/>
        <family val="2"/>
      </rPr>
      <t xml:space="preserve"> All applications received may not have had a decision issued within the same time period</t>
    </r>
  </si>
  <si>
    <t>and applications decided may not have been received in the same time period.</t>
  </si>
  <si>
    <t>issued in the same time period.</t>
  </si>
  <si>
    <r>
      <rPr>
        <b/>
        <sz val="9"/>
        <rFont val="Arial"/>
        <family val="2"/>
      </rPr>
      <t>1</t>
    </r>
    <r>
      <rPr>
        <sz val="9"/>
        <rFont val="Arial"/>
        <family val="2"/>
      </rPr>
      <t xml:space="preserve"> Residential applications include dwellings, housing developments, apartments, community and cultural buildings, hotels and guest houses, mobile homes and caravans,</t>
    </r>
  </si>
  <si>
    <t xml:space="preserve">and domestic extensions/alterations.  </t>
  </si>
  <si>
    <t xml:space="preserve">is withdrawn. For called-in applications, under the Department's Strategic Planning Division, the method applied in Table 5.4 differs from that applied for Table 2.1 and this may give </t>
  </si>
  <si>
    <t>rise to apparent discrepancies. The median is used for the average processing time as any extreme values have the potential to inflate the mean, leading to a result that may not be</t>
  </si>
  <si>
    <t>considered as "typical".</t>
  </si>
  <si>
    <r>
      <rPr>
        <b/>
        <sz val="9"/>
        <rFont val="Arial"/>
        <family val="2"/>
      </rPr>
      <t xml:space="preserve">4 </t>
    </r>
    <r>
      <rPr>
        <sz val="9"/>
        <rFont val="Arial"/>
        <family val="2"/>
      </rPr>
      <t>The number and per cent of applications approved is based on the number of decisions issued in the same time period.</t>
    </r>
  </si>
  <si>
    <t>Table 1.3 - Live planning applications,</t>
  </si>
  <si>
    <r>
      <rPr>
        <b/>
        <sz val="9"/>
        <rFont val="Arial"/>
        <family val="2"/>
      </rPr>
      <t>4</t>
    </r>
    <r>
      <rPr>
        <sz val="9"/>
        <rFont val="Arial"/>
        <family val="2"/>
      </rPr>
      <t xml:space="preserve"> The number and per cent of applications approved is based on the number of decisions issued in the same time period.</t>
    </r>
  </si>
  <si>
    <t>been received in the same time period.  Applications received also include applications which may be subsequently withdrawn.</t>
  </si>
  <si>
    <r>
      <rPr>
        <b/>
        <sz val="9"/>
        <rFont val="Arial"/>
        <family val="2"/>
      </rPr>
      <t>5</t>
    </r>
    <r>
      <rPr>
        <sz val="9"/>
        <rFont val="Arial"/>
        <family val="2"/>
      </rPr>
      <t xml:space="preserve"> The time taken to process a decision/withdrawal is calculated from the date on which an application is deemed valid to the date on</t>
    </r>
  </si>
  <si>
    <t>which the decision is issued or the application is withdrawn. The median is used for the average processing time as any extreme values</t>
  </si>
  <si>
    <t>have the potential to inflate the mean, leading to a result that may not be considered as "typical".</t>
  </si>
  <si>
    <t>planning control.</t>
  </si>
  <si>
    <t>initiate court action, i.e. send to the solicitor.</t>
  </si>
  <si>
    <t xml:space="preserve">prosecution cases initiated in that period. Court action can take some time from the </t>
  </si>
  <si>
    <t>point at which a case is initiated to the date at which an outcome is reached.</t>
  </si>
  <si>
    <t>Please note that the number of cases closed is not a sub-set of the number of cases concluded in that period - cases that are concluded in any given period may not be closed until</t>
  </si>
  <si>
    <t>subsequent periods, and cases that are closed in any given period may have been concluded in a previous period.</t>
  </si>
  <si>
    <t>a notice is issued; legal proceedings commence; a planning application is received; or the case is closed.</t>
  </si>
  <si>
    <t>Court action can take some time from the point at which a case is initiated to the date at which an outcome is reached.</t>
  </si>
  <si>
    <r>
      <rPr>
        <b/>
        <sz val="9"/>
        <rFont val="Arial"/>
        <family val="2"/>
      </rPr>
      <t xml:space="preserve">1 </t>
    </r>
    <r>
      <rPr>
        <sz val="9"/>
        <rFont val="Arial"/>
        <family val="2"/>
      </rPr>
      <t>These tables exclude departmental applications. When the department calls in an application that application will be excluded from the live count</t>
    </r>
  </si>
  <si>
    <r>
      <t>Table 7.1 - Renewable energy</t>
    </r>
    <r>
      <rPr>
        <b/>
        <vertAlign val="superscript"/>
        <sz val="11"/>
        <color rgb="FF2B4171"/>
        <rFont val="Arial"/>
        <family val="2"/>
      </rPr>
      <t>1</t>
    </r>
    <r>
      <rPr>
        <b/>
        <sz val="11"/>
        <color rgb="FF2B4171"/>
        <rFont val="Arial"/>
        <family val="2"/>
      </rPr>
      <t xml:space="preserve"> applications received, decided, approved</t>
    </r>
  </si>
  <si>
    <r>
      <t xml:space="preserve">1 </t>
    </r>
    <r>
      <rPr>
        <sz val="9"/>
        <rFont val="Arial"/>
        <family val="2"/>
      </rPr>
      <t>Renewable energy applications include wind farms, single wind turbines, solar panels,</t>
    </r>
  </si>
  <si>
    <t>hydroelectric applications, and biomass/anaerobic digesters (including landfill gas).</t>
  </si>
  <si>
    <r>
      <rPr>
        <b/>
        <sz val="9"/>
        <rFont val="Arial"/>
        <family val="2"/>
      </rPr>
      <t xml:space="preserve">1 </t>
    </r>
    <r>
      <rPr>
        <sz val="9"/>
        <rFont val="Arial"/>
        <family val="2"/>
      </rPr>
      <t>Renewable energy applications include wind farms, single wind turbines, solar panels, hydroelectric applications,</t>
    </r>
  </si>
  <si>
    <t>and biomass/anaerobic digesters (including landfill gas).</t>
  </si>
  <si>
    <r>
      <rPr>
        <b/>
        <sz val="9"/>
        <rFont val="Arial"/>
        <family val="2"/>
      </rPr>
      <t xml:space="preserve">2 </t>
    </r>
    <r>
      <rPr>
        <sz val="9"/>
        <rFont val="Arial"/>
        <family val="2"/>
      </rPr>
      <t>All applications received may not have had a decision issued within the same time period and applications decided may not</t>
    </r>
  </si>
  <si>
    <r>
      <t>Other</t>
    </r>
    <r>
      <rPr>
        <b/>
        <vertAlign val="superscript"/>
        <sz val="9"/>
        <rFont val="Arial"/>
        <family val="2"/>
      </rPr>
      <t>6</t>
    </r>
  </si>
  <si>
    <r>
      <t>Other</t>
    </r>
    <r>
      <rPr>
        <b/>
        <vertAlign val="superscript"/>
        <sz val="9"/>
        <rFont val="Arial"/>
        <family val="2"/>
      </rPr>
      <t>2</t>
    </r>
  </si>
  <si>
    <r>
      <t>Table 7.4 - Live renewable energy</t>
    </r>
    <r>
      <rPr>
        <b/>
        <vertAlign val="superscript"/>
        <sz val="11"/>
        <color rgb="FF2B4171"/>
        <rFont val="Arial"/>
        <family val="2"/>
      </rPr>
      <t>1</t>
    </r>
    <r>
      <rPr>
        <b/>
        <sz val="11"/>
        <color rgb="FF2B4171"/>
        <rFont val="Arial"/>
        <family val="2"/>
      </rPr>
      <t xml:space="preserve"> applications by development type,</t>
    </r>
  </si>
  <si>
    <t>is issued or the application is withdrawn.  The median is used for the average processing time as any extreme values have the potential to inflate the mean,</t>
  </si>
  <si>
    <t>leading to a result that may not be considered as "typical".</t>
  </si>
  <si>
    <t>Table 9.1.2 - Certificates of lawfulness (proposed and existing) received, decided, approved, withdrawn and average processing times</t>
  </si>
  <si>
    <r>
      <rPr>
        <b/>
        <sz val="9"/>
        <rFont val="Arial"/>
        <family val="2"/>
      </rPr>
      <t xml:space="preserve">1 </t>
    </r>
    <r>
      <rPr>
        <sz val="9"/>
        <rFont val="Arial"/>
        <family val="2"/>
      </rPr>
      <t>Additional activity details the "non-application" workload of the Authorities, and includes Discharge of conditions, Certificates of Lawfulness (Proposed &amp; Existing), Tree Preservation Orders (TPOs)/</t>
    </r>
  </si>
  <si>
    <t>Consents to Fell Trees in Conservation Area,  Pre-Application Discussions (PADs), Proposals of Application Notice (PANs) and Non Material Change.  For both PADs and PANs, only the received cases</t>
  </si>
  <si>
    <t>have been included in the table as it is not considered appropriate to report on decided/withdrawn cases or processing times for these types of activity.</t>
  </si>
  <si>
    <t>for the average processing time as any extreme values have the potential to inflate the mean, leading to a result that may not be considered as "typical".</t>
  </si>
  <si>
    <t>Table 6.1 - Enforcement cases and court actions summaries,</t>
  </si>
  <si>
    <r>
      <t>Table 8.1 - Live legacy</t>
    </r>
    <r>
      <rPr>
        <b/>
        <vertAlign val="superscript"/>
        <sz val="11"/>
        <color rgb="FF2B4171"/>
        <rFont val="Arial"/>
        <family val="2"/>
      </rPr>
      <t>1</t>
    </r>
    <r>
      <rPr>
        <b/>
        <sz val="11"/>
        <color rgb="FF2B4171"/>
        <rFont val="Arial"/>
        <family val="2"/>
      </rPr>
      <t xml:space="preserve"> applications by council</t>
    </r>
    <r>
      <rPr>
        <b/>
        <vertAlign val="superscript"/>
        <sz val="11"/>
        <color rgb="FF2B4171"/>
        <rFont val="Arial"/>
        <family val="2"/>
      </rPr>
      <t>2</t>
    </r>
  </si>
  <si>
    <t>Table 1.3 - Live planning applications, Northern Ireland</t>
  </si>
  <si>
    <t>Table 1.4 - Live planning applications by council</t>
  </si>
  <si>
    <t>Table 2.2 - Live departmental applications by development type</t>
  </si>
  <si>
    <t>Table 5.2 - Planning applications received by development type and council</t>
  </si>
  <si>
    <t>Table 5.3 - Residential applications received, decided, approved and withdrawn in Northern Ireland</t>
  </si>
  <si>
    <t>Table 6.1 - Enforcement cases and court actions summaries, Northern Ireland</t>
  </si>
  <si>
    <t>Table 6.3 - Court actions by planning authority</t>
  </si>
  <si>
    <t>Table 6.4 - Live enforcement cases, Northern Ireland</t>
  </si>
  <si>
    <t>Table 7.1 - Renewable energy applications received, decided, approved and withdrawn in Northern Ireland</t>
  </si>
  <si>
    <t>Table 7.4 - Live renewable energy applications by development type, Northern Ireland</t>
  </si>
  <si>
    <t>therefore, that 2015/16 will be the base year for comparisons of major and local development activity.</t>
  </si>
  <si>
    <t>Applications received</t>
  </si>
  <si>
    <t>Applications decided</t>
  </si>
  <si>
    <t>(Go to quarterly chart)</t>
  </si>
  <si>
    <t>(Go to annual chart)</t>
  </si>
  <si>
    <t>(Go to quarterly charts)</t>
  </si>
  <si>
    <t xml:space="preserve">Datasets accompanying the finalised Northern Ireland Planning Statistics annual reports are made available on the OpenDataNI website. These datasets contain information on received and decided planning applications during the year, as well as details of pending applications at the end of the financial year. Datasets, available from 2016/17, can be found at: </t>
  </si>
  <si>
    <t>Table 5.1 - Planning applications received, decided, approved, withdrawn</t>
  </si>
  <si>
    <r>
      <t>Table 7.2 - Renewable energy</t>
    </r>
    <r>
      <rPr>
        <b/>
        <vertAlign val="superscript"/>
        <sz val="11"/>
        <color rgb="FF2B4171"/>
        <rFont val="Arial"/>
        <family val="2"/>
      </rPr>
      <t>1</t>
    </r>
    <r>
      <rPr>
        <b/>
        <sz val="11"/>
        <color rgb="FF2B4171"/>
        <rFont val="Arial"/>
        <family val="2"/>
      </rPr>
      <t xml:space="preserve"> applications received, decided, approved, </t>
    </r>
  </si>
  <si>
    <r>
      <t>Table 8.2 - Legacy</t>
    </r>
    <r>
      <rPr>
        <b/>
        <vertAlign val="superscript"/>
        <sz val="11"/>
        <color rgb="FF2B4171"/>
        <rFont val="Arial"/>
        <family val="2"/>
      </rPr>
      <t>1</t>
    </r>
    <r>
      <rPr>
        <b/>
        <sz val="11"/>
        <color rgb="FF2B4171"/>
        <rFont val="Arial"/>
        <family val="2"/>
      </rPr>
      <t xml:space="preserve"> and council-received</t>
    </r>
    <r>
      <rPr>
        <b/>
        <vertAlign val="superscript"/>
        <sz val="11"/>
        <color rgb="FF2B4171"/>
        <rFont val="Arial"/>
        <family val="2"/>
      </rPr>
      <t>2</t>
    </r>
    <r>
      <rPr>
        <b/>
        <sz val="11"/>
        <color rgb="FF2B4171"/>
        <rFont val="Arial"/>
        <family val="2"/>
      </rPr>
      <t xml:space="preserve"> applications decided/withdrawn </t>
    </r>
  </si>
  <si>
    <t>Table 2.1 - Departmental applications received, decided, approved, withdrawn</t>
  </si>
  <si>
    <t>Table 1.2 - Planning applications received, decided, approved and withdrawn by planning authority</t>
  </si>
  <si>
    <t>Table 2.1 - Departmental applications received, decided, approved, withdrawn and average processing times by development type</t>
  </si>
  <si>
    <t>Table 3.2 - Major development applications received, decided, approved, withdrawn and average processing times by council</t>
  </si>
  <si>
    <t>Table 4.2 - Local development applications received, decided, approved, withdrawn and average processing times by council</t>
  </si>
  <si>
    <t>Table 5.1 - Planning applications received, decided, approved, withdrawn and average processing time by development type, Northern Ireland</t>
  </si>
  <si>
    <t>Table 5.5 - Residential applications received, decided, approved, withdrawn and average processing times in urban and rural areas by housing type, Northern Ireland</t>
  </si>
  <si>
    <t>Table 7.2 - Renewable energy applications received, decided, approved, withdrawn and average processing times by development type, Northern Ireland</t>
  </si>
  <si>
    <t>Table 8.2 - Legacy and council-received applications decided/withdrawn and average processing times by council</t>
  </si>
  <si>
    <t>Table 9.1 - Additional activity received, decided, approved, withdrawn and average processing times by planning authority</t>
  </si>
  <si>
    <r>
      <t>Table 3.1 - Major development</t>
    </r>
    <r>
      <rPr>
        <b/>
        <vertAlign val="superscript"/>
        <sz val="11"/>
        <color rgb="FF2B4171"/>
        <rFont val="Arial"/>
        <family val="2"/>
      </rPr>
      <t>1,2,3</t>
    </r>
    <r>
      <rPr>
        <b/>
        <sz val="11"/>
        <color rgb="FF2B4171"/>
        <rFont val="Arial"/>
        <family val="2"/>
      </rPr>
      <t xml:space="preserve"> applications received, decided, approved</t>
    </r>
  </si>
  <si>
    <t>Table 3.1 - Major development applications received, decided, approved and withdrawn in Northern Ireland</t>
  </si>
  <si>
    <t>Table 4.1 - Local development applications received, decided, approved and withdrawn in Northern Ireland</t>
  </si>
  <si>
    <r>
      <t>Table 5.3 - Residential</t>
    </r>
    <r>
      <rPr>
        <b/>
        <vertAlign val="superscript"/>
        <sz val="11"/>
        <color rgb="FF2B4171"/>
        <rFont val="Arial"/>
        <family val="2"/>
      </rPr>
      <t>1</t>
    </r>
    <r>
      <rPr>
        <b/>
        <sz val="11"/>
        <color rgb="FF2B4171"/>
        <rFont val="Arial"/>
        <family val="2"/>
      </rPr>
      <t xml:space="preserve"> applications received, decided,</t>
    </r>
  </si>
  <si>
    <t>Table 5.4 - Residential applications received, decided, approved, withdrawn and average processing times by planning authority</t>
  </si>
  <si>
    <t>Table 5.6 - Planning applications received, decided, approved, withdrawn</t>
  </si>
  <si>
    <t>Table 5.6 - Planning applications received, decided, approved, withdrawn and average processing times by application type, Northern Ireland</t>
  </si>
  <si>
    <t>Table 8.1 - Live legacy applications by council</t>
  </si>
  <si>
    <t>Not available, for example where no decisions/withdrawals have been made and approval rates/average processing times cannot be calculated</t>
  </si>
  <si>
    <t>x</t>
  </si>
  <si>
    <t>z</t>
  </si>
  <si>
    <t xml:space="preserve">receiving these types of applications. </t>
  </si>
  <si>
    <t>z: Not applicable - i.e. for received applications, not applicable as the Department will no longer be</t>
  </si>
  <si>
    <t>x: Not available - i.e. where no decisions/withdrawals have been made, approval rates/average processing times</t>
  </si>
  <si>
    <t>cannot be calculated and "x" has been inserted.</t>
  </si>
  <si>
    <t>Table 7.3 - Renewable energy applications received, decided, approved, withdrawn and average processing times by planning authority</t>
  </si>
  <si>
    <t>may be subsequently withdrawn.</t>
  </si>
  <si>
    <r>
      <rPr>
        <b/>
        <sz val="9"/>
        <rFont val="Arial"/>
        <family val="2"/>
      </rPr>
      <t xml:space="preserve">1 </t>
    </r>
    <r>
      <rPr>
        <sz val="9"/>
        <rFont val="Arial"/>
        <family val="2"/>
      </rPr>
      <t>Local development planning applications are mostly residential and minor commercial applications received and determined by a council.</t>
    </r>
  </si>
  <si>
    <r>
      <rPr>
        <b/>
        <sz val="9"/>
        <rFont val="Arial"/>
        <family val="2"/>
      </rPr>
      <t>1</t>
    </r>
    <r>
      <rPr>
        <sz val="9"/>
        <rFont val="Arial"/>
        <family val="2"/>
      </rPr>
      <t xml:space="preserve"> Major developments have important economic, social and environmental implications.  The majority of major applications are multiple housing, commercial and government and</t>
    </r>
  </si>
  <si>
    <t>result that may not be considered as "typical".</t>
  </si>
  <si>
    <t xml:space="preserve">or the application is withdrawn. The median is used for the average processing time as any extreme values have the potential to inflate the mean, leading to a </t>
  </si>
  <si>
    <t>2021/22</t>
  </si>
  <si>
    <r>
      <rPr>
        <b/>
        <sz val="9"/>
        <rFont val="Arial"/>
        <family val="2"/>
      </rPr>
      <t xml:space="preserve">3 </t>
    </r>
    <r>
      <rPr>
        <sz val="9"/>
        <rFont val="Arial"/>
        <family val="2"/>
      </rPr>
      <t>All applications received may not have had a decision issued within the same time period and applications decided may not have been received</t>
    </r>
  </si>
  <si>
    <r>
      <t>Mid year pop. estimate (NISRA)</t>
    </r>
    <r>
      <rPr>
        <b/>
        <vertAlign val="superscript"/>
        <sz val="9"/>
        <rFont val="Arial"/>
        <family val="2"/>
      </rPr>
      <t>4</t>
    </r>
  </si>
  <si>
    <r>
      <t>Mid year estimate per 10,000 pop.</t>
    </r>
    <r>
      <rPr>
        <b/>
        <vertAlign val="superscript"/>
        <sz val="9"/>
        <rFont val="Arial"/>
        <family val="2"/>
      </rPr>
      <t>4</t>
    </r>
  </si>
  <si>
    <r>
      <t>Applications received per 10,000 pop.</t>
    </r>
    <r>
      <rPr>
        <b/>
        <vertAlign val="superscript"/>
        <sz val="9"/>
        <rFont val="Arial"/>
        <family val="2"/>
      </rPr>
      <t>4</t>
    </r>
  </si>
  <si>
    <r>
      <rPr>
        <b/>
        <sz val="9"/>
        <rFont val="Arial"/>
        <family val="2"/>
      </rPr>
      <t xml:space="preserve">5 </t>
    </r>
    <r>
      <rPr>
        <sz val="9"/>
        <rFont val="Arial"/>
        <family val="2"/>
      </rPr>
      <t>Applications decided do not include withdrawn applications.</t>
    </r>
  </si>
  <si>
    <r>
      <rPr>
        <b/>
        <sz val="9"/>
        <rFont val="Arial"/>
        <family val="2"/>
      </rPr>
      <t>6</t>
    </r>
    <r>
      <rPr>
        <sz val="9"/>
        <rFont val="Arial"/>
        <family val="2"/>
      </rPr>
      <t xml:space="preserve"> The number and per cent of applications approved is based on the number of decisions issued in the same time period.</t>
    </r>
  </si>
  <si>
    <t>Jan-Mar 2022</t>
  </si>
  <si>
    <r>
      <t xml:space="preserve">6 </t>
    </r>
    <r>
      <rPr>
        <sz val="9"/>
        <rFont val="Arial"/>
        <family val="2"/>
      </rPr>
      <t>Called-in applications received by the Department are reported in the quarter they were originally received by the councils and not the date the Department called them in.</t>
    </r>
  </si>
  <si>
    <r>
      <rPr>
        <b/>
        <sz val="9"/>
        <rFont val="Arial"/>
        <family val="2"/>
      </rPr>
      <t>2</t>
    </r>
    <r>
      <rPr>
        <sz val="9"/>
        <rFont val="Arial"/>
        <family val="2"/>
      </rPr>
      <t xml:space="preserve"> All applications received may not have had a decision issued within the same time period and applications decided may not have been received in the same time period.  </t>
    </r>
  </si>
  <si>
    <r>
      <t>Strategic Planning Division</t>
    </r>
    <r>
      <rPr>
        <b/>
        <vertAlign val="superscript"/>
        <sz val="9"/>
        <rFont val="Arial"/>
        <family val="2"/>
      </rPr>
      <t>6</t>
    </r>
  </si>
  <si>
    <r>
      <t>All live applications</t>
    </r>
    <r>
      <rPr>
        <b/>
        <vertAlign val="superscript"/>
        <sz val="10"/>
        <rFont val="Arial"/>
        <family val="2"/>
      </rPr>
      <t>2</t>
    </r>
  </si>
  <si>
    <r>
      <rPr>
        <b/>
        <sz val="9"/>
        <rFont val="Arial"/>
        <family val="2"/>
      </rPr>
      <t xml:space="preserve">2 </t>
    </r>
    <r>
      <rPr>
        <sz val="9"/>
        <rFont val="Arial"/>
        <family val="2"/>
      </rPr>
      <t>Numbers of live applications refer to all of Northern Ireland, including</t>
    </r>
  </si>
  <si>
    <r>
      <rPr>
        <b/>
        <sz val="9"/>
        <rFont val="Arial"/>
        <family val="2"/>
      </rPr>
      <t xml:space="preserve">6 </t>
    </r>
    <r>
      <rPr>
        <sz val="9"/>
        <rFont val="Arial"/>
        <family val="2"/>
      </rPr>
      <t>The number and per cent of applications approved is based on the number of decisions issued in the same time period.</t>
    </r>
  </si>
  <si>
    <r>
      <rPr>
        <b/>
        <sz val="9"/>
        <rFont val="Arial"/>
        <family val="2"/>
      </rPr>
      <t>4</t>
    </r>
    <r>
      <rPr>
        <sz val="9"/>
        <rFont val="Arial"/>
        <family val="2"/>
      </rPr>
      <t xml:space="preserve"> All applications received may not have had a decision issued within the same time period and applications decided may not have been received in the same time period.  Applications received also include applications which </t>
    </r>
  </si>
  <si>
    <r>
      <t>5</t>
    </r>
    <r>
      <rPr>
        <sz val="9"/>
        <rFont val="Arial"/>
        <family val="2"/>
      </rPr>
      <t xml:space="preserve"> The time taken to process a decision/withdrawal is calculated from the date on which an application is deemed valid to the date on</t>
    </r>
  </si>
  <si>
    <r>
      <rPr>
        <b/>
        <sz val="9"/>
        <rFont val="Arial"/>
        <family val="2"/>
      </rPr>
      <t>6</t>
    </r>
    <r>
      <rPr>
        <sz val="9"/>
        <rFont val="Arial"/>
        <family val="2"/>
      </rPr>
      <t xml:space="preserve"> Regionally significant developments (RSD) are similar to former Article 31 applications in that they will be determined by the</t>
    </r>
  </si>
  <si>
    <r>
      <rPr>
        <b/>
        <sz val="9"/>
        <rFont val="Arial"/>
        <family val="2"/>
      </rPr>
      <t xml:space="preserve">7 </t>
    </r>
    <r>
      <rPr>
        <sz val="9"/>
        <rFont val="Arial"/>
        <family val="2"/>
      </rPr>
      <t>Retained Section 26 (former Article 31) applications are major applications being processed by the Department as Article 31</t>
    </r>
  </si>
  <si>
    <r>
      <t>Regionally significant</t>
    </r>
    <r>
      <rPr>
        <b/>
        <vertAlign val="superscript"/>
        <sz val="9"/>
        <rFont val="Arial"/>
        <family val="2"/>
      </rPr>
      <t>6</t>
    </r>
  </si>
  <si>
    <r>
      <t>Retained Section 26 (former Article 31)</t>
    </r>
    <r>
      <rPr>
        <b/>
        <vertAlign val="superscript"/>
        <sz val="9"/>
        <rFont val="Arial"/>
        <family val="2"/>
      </rPr>
      <t>7</t>
    </r>
  </si>
  <si>
    <r>
      <rPr>
        <b/>
        <sz val="9"/>
        <rFont val="Arial"/>
        <family val="2"/>
      </rPr>
      <t>2</t>
    </r>
    <r>
      <rPr>
        <sz val="9"/>
        <rFont val="Arial"/>
        <family val="2"/>
      </rPr>
      <t xml:space="preserve"> Regionally significant developments (RSD) are similar to former Article 31 applications in that they will be determined by the</t>
    </r>
  </si>
  <si>
    <r>
      <t>Regionally significant</t>
    </r>
    <r>
      <rPr>
        <b/>
        <vertAlign val="superscript"/>
        <sz val="9"/>
        <rFont val="Arial"/>
        <family val="2"/>
      </rPr>
      <t>2</t>
    </r>
  </si>
  <si>
    <r>
      <t>Retained Section 26 (former Article 31)</t>
    </r>
    <r>
      <rPr>
        <b/>
        <vertAlign val="superscript"/>
        <sz val="9"/>
        <rFont val="Arial"/>
        <family val="2"/>
      </rPr>
      <t>3</t>
    </r>
  </si>
  <si>
    <r>
      <t>Applications received</t>
    </r>
    <r>
      <rPr>
        <b/>
        <vertAlign val="superscript"/>
        <sz val="9"/>
        <rFont val="Arial"/>
        <family val="2"/>
      </rPr>
      <t>5</t>
    </r>
  </si>
  <si>
    <r>
      <t>Applications decided</t>
    </r>
    <r>
      <rPr>
        <b/>
        <vertAlign val="superscript"/>
        <sz val="9"/>
        <rFont val="Arial"/>
        <family val="2"/>
      </rPr>
      <t>6</t>
    </r>
  </si>
  <si>
    <r>
      <t>Applications approved</t>
    </r>
    <r>
      <rPr>
        <b/>
        <vertAlign val="superscript"/>
        <sz val="9"/>
        <rFont val="Arial"/>
        <family val="2"/>
      </rPr>
      <t>7</t>
    </r>
  </si>
  <si>
    <r>
      <t>Approval rate</t>
    </r>
    <r>
      <rPr>
        <b/>
        <vertAlign val="superscript"/>
        <sz val="9"/>
        <rFont val="Arial"/>
        <family val="2"/>
      </rPr>
      <t>7</t>
    </r>
  </si>
  <si>
    <r>
      <t>Average processing time (wks)</t>
    </r>
    <r>
      <rPr>
        <b/>
        <vertAlign val="superscript"/>
        <sz val="9"/>
        <rFont val="Arial"/>
        <family val="2"/>
      </rPr>
      <t>8,9</t>
    </r>
  </si>
  <si>
    <r>
      <rPr>
        <b/>
        <sz val="9"/>
        <rFont val="Arial"/>
        <family val="2"/>
      </rPr>
      <t>5</t>
    </r>
    <r>
      <rPr>
        <sz val="9"/>
        <rFont val="Arial"/>
        <family val="2"/>
      </rPr>
      <t xml:space="preserve"> All applications received may not have had a decision issued within the same time period and applications</t>
    </r>
  </si>
  <si>
    <r>
      <rPr>
        <b/>
        <sz val="9"/>
        <rFont val="Arial"/>
        <family val="2"/>
      </rPr>
      <t>6</t>
    </r>
    <r>
      <rPr>
        <sz val="9"/>
        <rFont val="Arial"/>
        <family val="2"/>
      </rPr>
      <t xml:space="preserve"> Applications decided do not include withdrawn applications.</t>
    </r>
  </si>
  <si>
    <r>
      <rPr>
        <b/>
        <sz val="9"/>
        <rFont val="Arial"/>
        <family val="2"/>
      </rPr>
      <t>7</t>
    </r>
    <r>
      <rPr>
        <sz val="9"/>
        <rFont val="Arial"/>
        <family val="2"/>
      </rPr>
      <t xml:space="preserve"> The number and per cent of applications approved is based on the number of decisions issued in the same</t>
    </r>
  </si>
  <si>
    <r>
      <rPr>
        <b/>
        <sz val="9"/>
        <rFont val="Arial"/>
        <family val="2"/>
      </rPr>
      <t xml:space="preserve">8 </t>
    </r>
    <r>
      <rPr>
        <sz val="9"/>
        <rFont val="Arial"/>
        <family val="2"/>
      </rPr>
      <t>The time taken to process a decision/withdrawal is calculated from the date on which an application is deemed</t>
    </r>
  </si>
  <si>
    <r>
      <rPr>
        <b/>
        <sz val="9"/>
        <rFont val="Arial"/>
        <family val="2"/>
      </rPr>
      <t>9</t>
    </r>
    <r>
      <rPr>
        <sz val="9"/>
        <rFont val="Arial"/>
        <family val="2"/>
      </rPr>
      <t xml:space="preserve"> The average processing time excludes departmental applications as these are not subject to the</t>
    </r>
  </si>
  <si>
    <r>
      <rPr>
        <b/>
        <sz val="9"/>
        <rFont val="Arial"/>
        <family val="2"/>
      </rPr>
      <t>4</t>
    </r>
    <r>
      <rPr>
        <sz val="9"/>
        <rFont val="Arial"/>
        <family val="2"/>
      </rPr>
      <t xml:space="preserve"> All applications received may not have had a decision issued within the same time period and applications decided may not have been received in the same time period.</t>
    </r>
  </si>
  <si>
    <r>
      <t>5</t>
    </r>
    <r>
      <rPr>
        <sz val="9"/>
        <rFont val="Arial"/>
        <family val="2"/>
      </rPr>
      <t xml:space="preserve"> Applications decided do not include withdrawn applications.</t>
    </r>
  </si>
  <si>
    <r>
      <t>6</t>
    </r>
    <r>
      <rPr>
        <sz val="9"/>
        <rFont val="Arial"/>
        <family val="2"/>
      </rPr>
      <t xml:space="preserve"> The number and per cent of applications approved is based on the number of decisions issued in the same time period.</t>
    </r>
  </si>
  <si>
    <r>
      <rPr>
        <b/>
        <sz val="9"/>
        <rFont val="Arial"/>
        <family val="2"/>
      </rPr>
      <t>7</t>
    </r>
    <r>
      <rPr>
        <sz val="9"/>
        <rFont val="Arial"/>
        <family val="2"/>
      </rPr>
      <t xml:space="preserve"> This table excludes departmental applications which are included in the NI totals in Table 3.1.</t>
    </r>
  </si>
  <si>
    <r>
      <rPr>
        <b/>
        <sz val="9"/>
        <rFont val="Arial"/>
        <family val="2"/>
      </rPr>
      <t>8</t>
    </r>
    <r>
      <rPr>
        <sz val="9"/>
        <rFont val="Arial"/>
        <family val="2"/>
      </rPr>
      <t xml:space="preserve"> The time taken to process a decision/withdrawal is calculated from the date on which an application is deemed valid to the date on which the decision is issued or the application is</t>
    </r>
  </si>
  <si>
    <r>
      <t>Average processing time (wks)</t>
    </r>
    <r>
      <rPr>
        <b/>
        <u/>
        <vertAlign val="superscript"/>
        <sz val="9"/>
        <rFont val="Arial"/>
        <family val="2"/>
      </rPr>
      <t>8</t>
    </r>
  </si>
  <si>
    <r>
      <t>Average processing time (wks)</t>
    </r>
    <r>
      <rPr>
        <b/>
        <vertAlign val="superscript"/>
        <sz val="9"/>
        <rFont val="Arial"/>
        <family val="2"/>
      </rPr>
      <t>7,8</t>
    </r>
  </si>
  <si>
    <r>
      <t>Applications received</t>
    </r>
    <r>
      <rPr>
        <b/>
        <vertAlign val="superscript"/>
        <sz val="9"/>
        <rFont val="Arial"/>
        <family val="2"/>
      </rPr>
      <t>4</t>
    </r>
  </si>
  <si>
    <r>
      <rPr>
        <b/>
        <sz val="9"/>
        <rFont val="Arial"/>
        <family val="2"/>
      </rPr>
      <t>4</t>
    </r>
    <r>
      <rPr>
        <sz val="9"/>
        <rFont val="Arial"/>
        <family val="2"/>
      </rPr>
      <t xml:space="preserve"> All applications received may not have had a decision issued within the same time period and</t>
    </r>
  </si>
  <si>
    <r>
      <rPr>
        <b/>
        <sz val="9"/>
        <rFont val="Arial"/>
        <family val="2"/>
      </rPr>
      <t>6</t>
    </r>
    <r>
      <rPr>
        <sz val="9"/>
        <rFont val="Arial"/>
        <family val="2"/>
      </rPr>
      <t xml:space="preserve"> The number and per cent of applications approved is based on the number of decisions issued</t>
    </r>
  </si>
  <si>
    <r>
      <rPr>
        <b/>
        <sz val="9"/>
        <rFont val="Arial"/>
        <family val="2"/>
      </rPr>
      <t>7</t>
    </r>
    <r>
      <rPr>
        <sz val="9"/>
        <rFont val="Arial"/>
        <family val="2"/>
      </rPr>
      <t xml:space="preserve"> The time taken to process a decision/withdrawal is calculated from the date on which an application</t>
    </r>
  </si>
  <si>
    <r>
      <rPr>
        <b/>
        <sz val="9"/>
        <rFont val="Arial"/>
        <family val="2"/>
      </rPr>
      <t xml:space="preserve">8 </t>
    </r>
    <r>
      <rPr>
        <sz val="9"/>
        <rFont val="Arial"/>
        <family val="2"/>
      </rPr>
      <t>The average processing times excludes departmental applications as these are not subject to</t>
    </r>
  </si>
  <si>
    <r>
      <t>All Councils</t>
    </r>
    <r>
      <rPr>
        <b/>
        <vertAlign val="superscript"/>
        <sz val="9"/>
        <rFont val="Arial"/>
        <family val="2"/>
      </rPr>
      <t>6</t>
    </r>
  </si>
  <si>
    <r>
      <t>Average processing time (wks)</t>
    </r>
    <r>
      <rPr>
        <b/>
        <u/>
        <vertAlign val="superscript"/>
        <sz val="9"/>
        <rFont val="Arial"/>
        <family val="2"/>
      </rPr>
      <t>7</t>
    </r>
  </si>
  <si>
    <r>
      <rPr>
        <b/>
        <sz val="9"/>
        <rFont val="Arial"/>
        <family val="2"/>
      </rPr>
      <t>3</t>
    </r>
    <r>
      <rPr>
        <sz val="9"/>
        <rFont val="Arial"/>
        <family val="2"/>
      </rPr>
      <t xml:space="preserve"> All applications received may not have had a decision issued within the same time period and applications decided may not have been received in the same time period.</t>
    </r>
  </si>
  <si>
    <r>
      <t>4</t>
    </r>
    <r>
      <rPr>
        <sz val="9"/>
        <rFont val="Arial"/>
        <family val="2"/>
      </rPr>
      <t xml:space="preserve"> Applications decided do not include withdrawn applications.</t>
    </r>
  </si>
  <si>
    <r>
      <t>5</t>
    </r>
    <r>
      <rPr>
        <sz val="9"/>
        <rFont val="Arial"/>
        <family val="2"/>
      </rPr>
      <t xml:space="preserve"> The number and per cent of applications approved is based on the number of decisions issued in the same time period.</t>
    </r>
  </si>
  <si>
    <r>
      <rPr>
        <b/>
        <sz val="9"/>
        <rFont val="Arial"/>
        <family val="2"/>
      </rPr>
      <t>6</t>
    </r>
    <r>
      <rPr>
        <sz val="9"/>
        <rFont val="Arial"/>
        <family val="2"/>
      </rPr>
      <t xml:space="preserve"> This table excludes departmental applications which are included in the NI totals in Table 4.1.</t>
    </r>
  </si>
  <si>
    <r>
      <rPr>
        <b/>
        <sz val="9"/>
        <rFont val="Arial"/>
        <family val="2"/>
      </rPr>
      <t>7</t>
    </r>
    <r>
      <rPr>
        <sz val="9"/>
        <rFont val="Arial"/>
        <family val="2"/>
      </rPr>
      <t xml:space="preserve"> The time taken to process a decision/withdrawal is calculated from the date on which an application is deemed valid to the date on which the decision is issued</t>
    </r>
  </si>
  <si>
    <r>
      <rPr>
        <b/>
        <sz val="9"/>
        <rFont val="Arial"/>
        <family val="2"/>
      </rPr>
      <t xml:space="preserve">2 </t>
    </r>
    <r>
      <rPr>
        <sz val="9"/>
        <rFont val="Arial"/>
        <family val="2"/>
      </rPr>
      <t>All applications received may not have had a decision issued within the same time period and applications decided may not have been received in the</t>
    </r>
  </si>
  <si>
    <r>
      <t xml:space="preserve">4 </t>
    </r>
    <r>
      <rPr>
        <sz val="9"/>
        <rFont val="Arial"/>
        <family val="2"/>
      </rPr>
      <t>The number and per cent of applications approved is based on the number of decisions issued in the same time period.</t>
    </r>
  </si>
  <si>
    <r>
      <rPr>
        <b/>
        <sz val="9"/>
        <rFont val="Arial"/>
        <family val="2"/>
      </rPr>
      <t xml:space="preserve">5 </t>
    </r>
    <r>
      <rPr>
        <sz val="9"/>
        <rFont val="Arial"/>
        <family val="2"/>
      </rPr>
      <t>The time taken to process a decision/withdrawal is calculated from the date on which an application is deemed valid to the date on which the</t>
    </r>
  </si>
  <si>
    <r>
      <rPr>
        <b/>
        <sz val="9"/>
        <rFont val="Arial"/>
        <family val="2"/>
      </rPr>
      <t>6</t>
    </r>
    <r>
      <rPr>
        <sz val="9"/>
        <rFont val="Arial"/>
        <family val="2"/>
      </rPr>
      <t xml:space="preserve"> All other types of applications are put into the “Other” category and the majority of these are made up of works to facilitate disabled persons,</t>
    </r>
  </si>
  <si>
    <r>
      <t>Other</t>
    </r>
    <r>
      <rPr>
        <b/>
        <vertAlign val="superscript"/>
        <sz val="9"/>
        <rFont val="Arial"/>
        <family val="2"/>
      </rPr>
      <t>4</t>
    </r>
  </si>
  <si>
    <r>
      <rPr>
        <b/>
        <sz val="9"/>
        <rFont val="Arial"/>
        <family val="2"/>
      </rPr>
      <t>4</t>
    </r>
    <r>
      <rPr>
        <sz val="9"/>
        <rFont val="Arial"/>
        <family val="2"/>
      </rPr>
      <t xml:space="preserve"> All other types of applications are put into the “Other” category and the majority of these are made up of works to facilitate</t>
    </r>
  </si>
  <si>
    <r>
      <rPr>
        <b/>
        <sz val="9"/>
        <rFont val="Arial"/>
        <family val="2"/>
      </rPr>
      <t>4</t>
    </r>
    <r>
      <rPr>
        <sz val="9"/>
        <rFont val="Arial"/>
        <family val="2"/>
      </rPr>
      <t xml:space="preserve"> All applications received may not have had a decision issued within the same time period</t>
    </r>
  </si>
  <si>
    <r>
      <rPr>
        <b/>
        <sz val="9"/>
        <rFont val="Arial"/>
        <family val="2"/>
      </rPr>
      <t>6</t>
    </r>
    <r>
      <rPr>
        <sz val="9"/>
        <rFont val="Arial"/>
        <family val="2"/>
      </rPr>
      <t xml:space="preserve"> The number and per cent of applications approved is based on the number of decisions</t>
    </r>
  </si>
  <si>
    <r>
      <rPr>
        <b/>
        <sz val="9"/>
        <rFont val="Arial"/>
        <family val="2"/>
      </rPr>
      <t xml:space="preserve">5 </t>
    </r>
    <r>
      <rPr>
        <sz val="9"/>
        <rFont val="Arial"/>
        <family val="2"/>
      </rPr>
      <t>The number and per cent of applications approved is based on the number of decisions issued in the same time period.</t>
    </r>
  </si>
  <si>
    <r>
      <rPr>
        <b/>
        <sz val="9"/>
        <rFont val="Arial"/>
        <family val="2"/>
      </rPr>
      <t xml:space="preserve">6 </t>
    </r>
    <r>
      <rPr>
        <sz val="9"/>
        <rFont val="Arial"/>
        <family val="2"/>
      </rPr>
      <t xml:space="preserve">The time taken to process a decision/withdrawal is calculated from the date on which an application is deemed valid to the date on which the decision is issued or the application </t>
    </r>
  </si>
  <si>
    <r>
      <t>Housing develop-ments</t>
    </r>
    <r>
      <rPr>
        <b/>
        <vertAlign val="superscript"/>
        <sz val="8"/>
        <rFont val="Arial"/>
        <family val="2"/>
      </rPr>
      <t>7</t>
    </r>
  </si>
  <si>
    <r>
      <t>Other</t>
    </r>
    <r>
      <rPr>
        <b/>
        <vertAlign val="superscript"/>
        <sz val="8"/>
        <rFont val="Arial"/>
        <family val="2"/>
      </rPr>
      <t>8</t>
    </r>
  </si>
  <si>
    <r>
      <rPr>
        <b/>
        <sz val="9"/>
        <rFont val="Arial"/>
        <family val="2"/>
      </rPr>
      <t>3</t>
    </r>
    <r>
      <rPr>
        <sz val="9"/>
        <rFont val="Arial"/>
        <family val="2"/>
      </rPr>
      <t xml:space="preserve"> All applications received may not have had a decision issued within the same time period and applications decided may not have been received in the same time period.  Applications received also include applications which may be subsequently withdrawn.</t>
    </r>
  </si>
  <si>
    <r>
      <t xml:space="preserve">4 </t>
    </r>
    <r>
      <rPr>
        <sz val="9"/>
        <rFont val="Arial"/>
        <family val="2"/>
      </rPr>
      <t>Applications decided do not include withdrawn applications.</t>
    </r>
  </si>
  <si>
    <r>
      <rPr>
        <b/>
        <sz val="9"/>
        <rFont val="Arial"/>
        <family val="2"/>
      </rPr>
      <t>5</t>
    </r>
    <r>
      <rPr>
        <sz val="9"/>
        <rFont val="Arial"/>
        <family val="2"/>
      </rPr>
      <t xml:space="preserve"> The number and per cent of applications approved is based on the number of decisions issued in the same time period.</t>
    </r>
  </si>
  <si>
    <r>
      <rPr>
        <b/>
        <sz val="9"/>
        <rFont val="Arial"/>
        <family val="2"/>
      </rPr>
      <t xml:space="preserve">7 </t>
    </r>
    <r>
      <rPr>
        <sz val="9"/>
        <rFont val="Arial"/>
        <family val="2"/>
      </rPr>
      <t>Housing developments also include apartments.</t>
    </r>
  </si>
  <si>
    <r>
      <rPr>
        <b/>
        <sz val="9"/>
        <rFont val="Arial"/>
        <family val="2"/>
      </rPr>
      <t>8</t>
    </r>
    <r>
      <rPr>
        <sz val="9"/>
        <rFont val="Arial"/>
        <family val="2"/>
      </rPr>
      <t xml:space="preserve"> Other includes temporary buildings, change of house types and hotels, motels and guest houses.</t>
    </r>
  </si>
  <si>
    <r>
      <t>Table 5.6.6 - Planning applications average processing times (weeks)</t>
    </r>
    <r>
      <rPr>
        <b/>
        <vertAlign val="superscript"/>
        <sz val="11"/>
        <color rgb="FF2B4171"/>
        <rFont val="Arial"/>
        <family val="2"/>
      </rPr>
      <t>5</t>
    </r>
  </si>
  <si>
    <r>
      <rPr>
        <b/>
        <sz val="9"/>
        <rFont val="Arial"/>
        <family val="2"/>
      </rPr>
      <t xml:space="preserve">2 </t>
    </r>
    <r>
      <rPr>
        <sz val="9"/>
        <rFont val="Arial"/>
        <family val="2"/>
      </rPr>
      <t>All applications received may not have had a decision issued within the same time period and applications decided may not have</t>
    </r>
  </si>
  <si>
    <r>
      <rPr>
        <b/>
        <sz val="9"/>
        <rFont val="Arial"/>
        <family val="2"/>
      </rPr>
      <t xml:space="preserve">6 </t>
    </r>
    <r>
      <rPr>
        <sz val="9"/>
        <rFont val="Arial"/>
        <family val="2"/>
      </rPr>
      <t>Other types of consent include Hazard Substance Consent and Conservation Area Consent.</t>
    </r>
  </si>
  <si>
    <r>
      <t>Cases opened</t>
    </r>
    <r>
      <rPr>
        <b/>
        <vertAlign val="superscript"/>
        <sz val="9"/>
        <rFont val="Arial"/>
        <family val="2"/>
      </rPr>
      <t>2</t>
    </r>
  </si>
  <si>
    <r>
      <t>Prosecutions</t>
    </r>
    <r>
      <rPr>
        <b/>
        <vertAlign val="superscript"/>
        <sz val="9"/>
        <rFont val="Arial"/>
        <family val="2"/>
      </rPr>
      <t>3</t>
    </r>
  </si>
  <si>
    <r>
      <t>Convictions</t>
    </r>
    <r>
      <rPr>
        <b/>
        <vertAlign val="superscript"/>
        <sz val="9"/>
        <rFont val="Arial"/>
        <family val="2"/>
      </rPr>
      <t>4</t>
    </r>
  </si>
  <si>
    <r>
      <rPr>
        <b/>
        <sz val="9"/>
        <rFont val="Arial"/>
        <family val="2"/>
      </rPr>
      <t>2</t>
    </r>
    <r>
      <rPr>
        <sz val="9"/>
        <rFont val="Arial"/>
        <family val="2"/>
      </rPr>
      <t xml:space="preserve"> An enforcement case is opened when there has been an alleged breach of</t>
    </r>
  </si>
  <si>
    <r>
      <rPr>
        <b/>
        <sz val="9"/>
        <rFont val="Arial"/>
        <family val="2"/>
      </rPr>
      <t>3</t>
    </r>
    <r>
      <rPr>
        <sz val="9"/>
        <rFont val="Arial"/>
        <family val="2"/>
      </rPr>
      <t xml:space="preserve"> Refers to the number of cases during the period where it has been decided to</t>
    </r>
  </si>
  <si>
    <r>
      <rPr>
        <b/>
        <sz val="9"/>
        <rFont val="Arial"/>
        <family val="2"/>
      </rPr>
      <t>4</t>
    </r>
    <r>
      <rPr>
        <sz val="9"/>
        <rFont val="Arial"/>
        <family val="2"/>
      </rPr>
      <t xml:space="preserve"> The number of convictions in each time period is not a sub-set of the number of</t>
    </r>
  </si>
  <si>
    <r>
      <rPr>
        <b/>
        <sz val="9"/>
        <rFont val="Arial"/>
        <family val="2"/>
      </rPr>
      <t>2</t>
    </r>
    <r>
      <rPr>
        <sz val="9"/>
        <rFont val="Arial"/>
        <family val="2"/>
      </rPr>
      <t xml:space="preserve"> An enforcement case is opened when there has been an alleged breach of planning control. </t>
    </r>
  </si>
  <si>
    <r>
      <rPr>
        <b/>
        <sz val="9"/>
        <rFont val="Arial"/>
        <family val="2"/>
      </rPr>
      <t>3</t>
    </r>
    <r>
      <rPr>
        <sz val="9"/>
        <rFont val="Arial"/>
        <family val="2"/>
      </rPr>
      <t xml:space="preserve"> An enforcement case is concluded when one of the following occurs: a notice is issued; legal proceedings commence; a planning application is received; or the case is closed.</t>
    </r>
  </si>
  <si>
    <r>
      <rPr>
        <b/>
        <sz val="9"/>
        <rFont val="Arial"/>
        <family val="2"/>
      </rPr>
      <t>4</t>
    </r>
    <r>
      <rPr>
        <sz val="9"/>
        <rFont val="Arial"/>
        <family val="2"/>
      </rPr>
      <t xml:space="preserve"> The time taken to conclude an enforcement case is calculated from the date on which the complaint is received to the earliest date of the following:</t>
    </r>
  </si>
  <si>
    <r>
      <rPr>
        <b/>
        <sz val="9"/>
        <rFont val="Arial"/>
        <family val="2"/>
      </rPr>
      <t xml:space="preserve">5 </t>
    </r>
    <r>
      <rPr>
        <sz val="9"/>
        <rFont val="Arial"/>
        <family val="2"/>
      </rPr>
      <t>The target conclusion time excludes departmental enforcement cases as these are not subject to the statutory target.</t>
    </r>
  </si>
  <si>
    <r>
      <rPr>
        <b/>
        <sz val="9"/>
        <rFont val="Arial"/>
        <family val="2"/>
      </rPr>
      <t>6</t>
    </r>
    <r>
      <rPr>
        <sz val="9"/>
        <rFont val="Arial"/>
        <family val="2"/>
      </rPr>
      <t xml:space="preserve"> The value at 70% is determined by sorting the conclusion time data from its lowest to highest values and then taking the data point at the 70th percentile of the sequence.</t>
    </r>
  </si>
  <si>
    <r>
      <rPr>
        <b/>
        <sz val="9"/>
        <rFont val="Arial"/>
        <family val="2"/>
      </rPr>
      <t>2</t>
    </r>
    <r>
      <rPr>
        <sz val="9"/>
        <rFont val="Arial"/>
        <family val="2"/>
      </rPr>
      <t xml:space="preserve"> Refers to the number of cases during the period where it has been decided to initiate court action, i.e. send to the solicitor.</t>
    </r>
  </si>
  <si>
    <r>
      <rPr>
        <b/>
        <sz val="9"/>
        <rFont val="Arial"/>
        <family val="2"/>
      </rPr>
      <t>3</t>
    </r>
    <r>
      <rPr>
        <sz val="9"/>
        <rFont val="Arial"/>
        <family val="2"/>
      </rPr>
      <t xml:space="preserve"> The number of convictions in each time period is not a sub-set of the number of prosecution cases initiated in that period.</t>
    </r>
  </si>
  <si>
    <r>
      <t>Prosecutions</t>
    </r>
    <r>
      <rPr>
        <b/>
        <u/>
        <vertAlign val="superscript"/>
        <sz val="9"/>
        <rFont val="Arial"/>
        <family val="2"/>
      </rPr>
      <t>2</t>
    </r>
  </si>
  <si>
    <r>
      <t>Convictions</t>
    </r>
    <r>
      <rPr>
        <b/>
        <u/>
        <vertAlign val="superscript"/>
        <sz val="9"/>
        <rFont val="Arial"/>
        <family val="2"/>
      </rPr>
      <t>3</t>
    </r>
  </si>
  <si>
    <r>
      <rPr>
        <b/>
        <sz val="9"/>
        <rFont val="Arial"/>
        <family val="2"/>
      </rPr>
      <t xml:space="preserve">5 </t>
    </r>
    <r>
      <rPr>
        <sz val="9"/>
        <rFont val="Arial"/>
        <family val="2"/>
      </rPr>
      <t>The number and per cent of applications approved is based on the number of decisions</t>
    </r>
  </si>
  <si>
    <r>
      <t>Table 7.2.6 - Renewable energy applications average processing times (weeks)</t>
    </r>
    <r>
      <rPr>
        <b/>
        <vertAlign val="superscript"/>
        <sz val="11"/>
        <color rgb="FF2B4171"/>
        <rFont val="Arial"/>
        <family val="2"/>
      </rPr>
      <t>6</t>
    </r>
  </si>
  <si>
    <r>
      <rPr>
        <b/>
        <sz val="9"/>
        <rFont val="Arial"/>
        <family val="2"/>
      </rPr>
      <t xml:space="preserve">3 </t>
    </r>
    <r>
      <rPr>
        <sz val="9"/>
        <rFont val="Arial"/>
        <family val="2"/>
      </rPr>
      <t>All applications received may not have had a decision issued within the same time period and applications decided may not</t>
    </r>
  </si>
  <si>
    <r>
      <rPr>
        <b/>
        <sz val="9"/>
        <rFont val="Arial"/>
        <family val="2"/>
      </rPr>
      <t>6</t>
    </r>
    <r>
      <rPr>
        <sz val="9"/>
        <rFont val="Arial"/>
        <family val="2"/>
      </rPr>
      <t xml:space="preserve"> The time taken to process a decision/withdrawal is calculated from the date on which an application is deemed valid to the date on</t>
    </r>
  </si>
  <si>
    <r>
      <rPr>
        <b/>
        <sz val="9"/>
        <rFont val="Arial"/>
        <family val="2"/>
      </rPr>
      <t>7</t>
    </r>
    <r>
      <rPr>
        <vertAlign val="superscript"/>
        <sz val="9"/>
        <rFont val="Arial"/>
        <family val="2"/>
      </rPr>
      <t xml:space="preserve"> </t>
    </r>
    <r>
      <rPr>
        <sz val="9"/>
        <rFont val="Arial"/>
        <family val="2"/>
      </rPr>
      <t>Other includes, Landfill Gases, Waste Incineration and Heat Pumps.</t>
    </r>
  </si>
  <si>
    <r>
      <rPr>
        <b/>
        <sz val="9"/>
        <rFont val="Arial"/>
        <family val="2"/>
      </rPr>
      <t>6</t>
    </r>
    <r>
      <rPr>
        <sz val="9"/>
        <rFont val="Arial"/>
        <family val="2"/>
      </rPr>
      <t xml:space="preserve"> The time taken to process a decision/withdrawal is calculated from the date on which an application is deemed valid to the date on which the decision is issued or the application is</t>
    </r>
  </si>
  <si>
    <r>
      <rPr>
        <b/>
        <sz val="9"/>
        <rFont val="Arial"/>
        <family val="2"/>
      </rPr>
      <t>5</t>
    </r>
    <r>
      <rPr>
        <sz val="9"/>
        <rFont val="Arial"/>
        <family val="2"/>
      </rPr>
      <t xml:space="preserve"> The time taken to process a decision/withdrawal is calculated from the date on which an application is deemed valid to the date on which the decision</t>
    </r>
  </si>
  <si>
    <r>
      <t>Received</t>
    </r>
    <r>
      <rPr>
        <b/>
        <u/>
        <vertAlign val="superscript"/>
        <sz val="9"/>
        <rFont val="Arial"/>
        <family val="2"/>
      </rPr>
      <t>3</t>
    </r>
  </si>
  <si>
    <r>
      <t>Decided</t>
    </r>
    <r>
      <rPr>
        <b/>
        <u/>
        <vertAlign val="superscript"/>
        <sz val="9"/>
        <rFont val="Arial"/>
        <family val="2"/>
      </rPr>
      <t>4</t>
    </r>
  </si>
  <si>
    <r>
      <t>Approved</t>
    </r>
    <r>
      <rPr>
        <b/>
        <u/>
        <vertAlign val="superscript"/>
        <sz val="9"/>
        <rFont val="Arial"/>
        <family val="2"/>
      </rPr>
      <t>5</t>
    </r>
  </si>
  <si>
    <r>
      <t>Approval rates</t>
    </r>
    <r>
      <rPr>
        <b/>
        <u/>
        <vertAlign val="superscript"/>
        <sz val="9"/>
        <rFont val="Arial"/>
        <family val="2"/>
      </rPr>
      <t>5</t>
    </r>
  </si>
  <si>
    <r>
      <t>Average processing times (weeks)</t>
    </r>
    <r>
      <rPr>
        <b/>
        <u/>
        <vertAlign val="superscript"/>
        <sz val="9"/>
        <rFont val="Arial"/>
        <family val="2"/>
      </rPr>
      <t>6</t>
    </r>
  </si>
  <si>
    <r>
      <rPr>
        <b/>
        <sz val="9"/>
        <rFont val="Arial"/>
        <family val="2"/>
      </rPr>
      <t>6</t>
    </r>
    <r>
      <rPr>
        <sz val="9"/>
        <rFont val="Arial"/>
        <family val="2"/>
      </rPr>
      <t xml:space="preserve"> The time taken to process a decision/withdrawal is calculated from the date on which a case is deemed valid to the date on which the decision is issued or the case is withdrawn.  The median is used</t>
    </r>
  </si>
  <si>
    <r>
      <t>5</t>
    </r>
    <r>
      <rPr>
        <sz val="9"/>
        <rFont val="Arial"/>
        <family val="2"/>
      </rPr>
      <t xml:space="preserve"> The number and per cent of cases approved is based on the number of decisions issued in the same time period.</t>
    </r>
  </si>
  <si>
    <r>
      <t>4</t>
    </r>
    <r>
      <rPr>
        <sz val="9"/>
        <rFont val="Arial"/>
        <family val="2"/>
      </rPr>
      <t xml:space="preserve"> Cases decided do not include withdrawn cases.</t>
    </r>
  </si>
  <si>
    <r>
      <rPr>
        <b/>
        <sz val="9"/>
        <rFont val="Arial"/>
        <family val="2"/>
      </rPr>
      <t>3</t>
    </r>
    <r>
      <rPr>
        <sz val="9"/>
        <rFont val="Arial"/>
        <family val="2"/>
      </rPr>
      <t xml:space="preserve"> All cases received may not have had a decision issued within the same time period and cases decided may not have been received in the same time period.  Cases received also include applications</t>
    </r>
  </si>
  <si>
    <t>Causeway Coast and Glens</t>
  </si>
  <si>
    <t xml:space="preserve">pre-application community consultation was temporarily removed for five months in response to the coronavirus pandemic. This has subsequently been extended until 31 March 2022. </t>
  </si>
  <si>
    <t xml:space="preserve">Northern Ireland Planning Statistics - QAAD report
</t>
  </si>
  <si>
    <t xml:space="preserve">Northern Ireland Planning Statistics - background quality report
</t>
  </si>
  <si>
    <r>
      <t>The value at 70% is determined by sorting data from its lowest to highest values and then taking the data point at the 70</t>
    </r>
    <r>
      <rPr>
        <vertAlign val="superscript"/>
        <sz val="11"/>
        <color rgb="FF000000"/>
        <rFont val="Calibri"/>
        <family val="2"/>
        <scheme val="minor"/>
      </rPr>
      <t>th</t>
    </r>
    <r>
      <rPr>
        <sz val="11"/>
        <color rgb="FF000000"/>
        <rFont val="Calibri"/>
        <family val="2"/>
        <scheme val="minor"/>
      </rPr>
      <t xml:space="preserve"> percentile of the sequence.
</t>
    </r>
  </si>
  <si>
    <t xml:space="preserve">All applicants of a planning application have the right to appeal a decision or the conditions attached to a decision. The statistics reflected in this publication only reflect the original decision and not any subsequent decision on appeal. 
</t>
  </si>
  <si>
    <t xml:space="preserve">In addition to processing planning applications and enforcement activity, planning authorities deal with a range of other planning related work. Data on this ‘non-application’ workload, is generally excluded from the main publication as it does not inform any of the calculation of performance against relevant statutory targets. Information on this part of the planning authorities’ workload is included in Table 9.1 of the accompanying Excel tables. 
Details of these exclusions are:
</t>
  </si>
  <si>
    <t xml:space="preserve">The data in this statistical release are used by a wide variety of users for a range of purposes. For example, the Department for Infrastructure uses the information to inform policy and monitor performance in relation to planning in Northern Ireland, as required in legislation. Local councils use the information for policy briefing and development, and to monitor performance. The data are also used to ensure democratic accountability in answers to Northern Ireland Assembly Questions, ministerial correspondence, Freedom of Information Act cases and queries from the public.
</t>
  </si>
  <si>
    <t xml:space="preserve">ASRB customer survey
</t>
  </si>
  <si>
    <t xml:space="preserve">ASRB@nisra.gov.uk
</t>
  </si>
  <si>
    <t xml:space="preserve">ASRB Pre-release access lists
</t>
  </si>
  <si>
    <t xml:space="preserve">Impact of the coronavirus (COVID-19) pandemic
</t>
  </si>
  <si>
    <t xml:space="preserve">User Guidance
</t>
  </si>
  <si>
    <r>
      <rPr>
        <u/>
        <sz val="11"/>
        <rFont val="Calibri"/>
        <family val="2"/>
        <scheme val="minor"/>
      </rPr>
      <t>Retained Section 26 (former Article 31) applications</t>
    </r>
    <r>
      <rPr>
        <sz val="11"/>
        <rFont val="Calibri"/>
        <family val="2"/>
        <scheme val="minor"/>
      </rPr>
      <t xml:space="preserve"> are major applications being processed by the Department as Article 31 (under the Planning (NI) Order 1991) where a decision had not issued before 1 April 2015. These are now determined under Section 26 of the Planning Act (NI) 2011.
</t>
    </r>
  </si>
  <si>
    <r>
      <rPr>
        <u/>
        <sz val="11"/>
        <rFont val="Calibri"/>
        <family val="2"/>
        <scheme val="minor"/>
      </rPr>
      <t xml:space="preserve">Retained Section 29 (former non Article 31) applications </t>
    </r>
    <r>
      <rPr>
        <sz val="11"/>
        <rFont val="Calibri"/>
        <family val="2"/>
        <scheme val="minor"/>
      </rPr>
      <t xml:space="preserve">are those being dealt with by the Department’s Strategic Planning Division and were retained for determination as if the Department had called them in under Section 29 of the Planning Act (NI) 2015.
</t>
    </r>
  </si>
  <si>
    <r>
      <rPr>
        <u/>
        <sz val="11"/>
        <rFont val="Calibri"/>
        <family val="2"/>
        <scheme val="minor"/>
      </rPr>
      <t>Called-in applications</t>
    </r>
    <r>
      <rPr>
        <sz val="11"/>
        <rFont val="Calibri"/>
        <family val="2"/>
        <scheme val="minor"/>
      </rPr>
      <t xml:space="preserve"> are those initially made to councils where the Minister/Department directs that these should fall to the Department for determination.
</t>
    </r>
  </si>
  <si>
    <t xml:space="preserve">It should be noted that in Section 2 of this report, processing times for called-in applications are calculated from the date the application was called in by the Department.  This method is only used in Section 2 of the report in order to show Departmental processing performance. All other processing times reported in the publication are based on the date the application is made valid.
</t>
  </si>
  <si>
    <t xml:space="preserve">Enforcement activity
</t>
  </si>
  <si>
    <t xml:space="preserve">·    an application has been allowed on appeal or indeed the notice has been quashed.
</t>
  </si>
  <si>
    <t xml:space="preserve">·    the case is closed.
</t>
  </si>
  <si>
    <t xml:space="preserve">Please note that the number of cases closed is not a sub-set of the number of cases concluded in that period - cases that are concluded in any given period may not be closed until subsequent periods, and cases that are closed in any given period may have been concluded in previous quarters.
</t>
  </si>
  <si>
    <t xml:space="preserve">Processing times
</t>
  </si>
  <si>
    <t xml:space="preserve">The time taken to process a decision/withdrawal is calculated from the date on which an application is deemed valid to the date on which the decision is issued or the application is withdrawn.  The average processing time is the median.  The median is determined by sorting data from its lowest to highest values and then taking the data point in the middle of the sequence.  The median is used because some planning applications can take several years to reach a decision.  As a consequence, these extreme cases (outliers) can inflate the mean to the extent that the mean may not be considered as ‘typical’.  Therefore the median is considered to better represent the ‘average’ or ‘typical’ processing time.
</t>
  </si>
  <si>
    <t xml:space="preserve">Rounding
</t>
  </si>
  <si>
    <t xml:space="preserve">Percentages and processing times presented in the tables have been rounded to one decimal place. Change calculations have been undertaken on the basis of unrounded numbers, which will, in some instances, give rise to apparent discrepancies.
</t>
  </si>
  <si>
    <t xml:space="preserve">Geographical classification
</t>
  </si>
  <si>
    <t xml:space="preserve">NISRA guidance - urban/rural classification
</t>
  </si>
  <si>
    <t xml:space="preserve">Appeals
</t>
  </si>
  <si>
    <t xml:space="preserve">Note on exclusions:
</t>
  </si>
  <si>
    <t xml:space="preserve">Discharge of Conditions (DCs)
</t>
  </si>
  <si>
    <t xml:space="preserve">It will be necessary to seek to discharge a condition where planning approval has been granted and a condition has been attached to the decision which requires the further consent, agreement or approval of the council (or the Department).
</t>
  </si>
  <si>
    <r>
      <t>Certificates of Lawful Use or Development</t>
    </r>
    <r>
      <rPr>
        <b/>
        <sz val="11"/>
        <color rgb="FF2B4171"/>
        <rFont val="Calibri"/>
        <family val="2"/>
        <scheme val="minor"/>
      </rPr>
      <t xml:space="preserve"> </t>
    </r>
    <r>
      <rPr>
        <sz val="11"/>
        <color rgb="FF2B4171"/>
        <rFont val="Calibri"/>
        <family val="2"/>
        <scheme val="minor"/>
      </rPr>
      <t xml:space="preserve">(CLUDs)
</t>
    </r>
  </si>
  <si>
    <t xml:space="preserve">Certificates of Lawful Use or Development (CLUDs), either proposed or existing, have not been included in the main NI Planning Statistics bulletin since 2012/13.  A council will issue a CLUD if it is satisfied that a particular development is lawful within the provisions of planning legislation.  Examples include proposed extensions, which fall within the provisions of the Planning (General Permitted Development) Order (Northern Ireland) 2015 for permitted development and do not require planning permission, or uses that have become lawful due to the length of time they have been in existence.
</t>
  </si>
  <si>
    <t xml:space="preserve">Pre-Application Discussions (PADs) 
</t>
  </si>
  <si>
    <t xml:space="preserve">Pre-Application Discussions (PADs) are not provided for in planning legislation and councils may adopt different approaches in relation to these, as may the Department.  
</t>
  </si>
  <si>
    <t xml:space="preserve">Proposal of Application Notices (PANs)
</t>
  </si>
  <si>
    <t xml:space="preserve">Proposal of Application Notices (PANs) are provided for under Section 27 of the 2011 Act, but they are not planning applications. They are essentially advance notices of major/RSD planning applications and detail how a developer proposes to engage with the community.  A major/RSD development planning application cannot be submitted without a PAN having been issued.
</t>
  </si>
  <si>
    <t xml:space="preserve">Non Material Changes (NMCs)
</t>
  </si>
  <si>
    <t xml:space="preserve">Applications for a Non Material Change (NMCs) to an existing planning permission are provided for under the 2011 Act, but they are not planning applications.  There is no requirement to advertise or consult on NMCs.  
</t>
  </si>
  <si>
    <t xml:space="preserve">Tree Preservation Orders (TPOs)
</t>
  </si>
  <si>
    <t xml:space="preserve">While applications for planning permission and other consents were included in the operational statistics produced prior to the transfer of planning powers, Tree Preservation Orders (TPOs) were excluded. In the interests of consistency TPOs are excluded from the main NI Planning Statistics bulletin. 
</t>
  </si>
  <si>
    <t xml:space="preserve">Uses of the data
</t>
  </si>
  <si>
    <t xml:space="preserve">User engagement
</t>
  </si>
  <si>
    <t xml:space="preserve">Further information
</t>
  </si>
  <si>
    <t xml:space="preserve">Information and statistics for England, Scotland, Wales and the Republic of Ireland, as well as other relevant NISRA statistics, can be found at the following links:
</t>
  </si>
  <si>
    <t xml:space="preserve">England: 
</t>
  </si>
  <si>
    <t xml:space="preserve">Planning applications statistics - England
</t>
  </si>
  <si>
    <t xml:space="preserve">Scotland: 
</t>
  </si>
  <si>
    <t xml:space="preserve">Planning statistics - Scotland
</t>
  </si>
  <si>
    <t xml:space="preserve">Wales: 
</t>
  </si>
  <si>
    <t xml:space="preserve">Planning services performance - Wales
</t>
  </si>
  <si>
    <t xml:space="preserve">Republic of Ireland
</t>
  </si>
  <si>
    <t xml:space="preserve">Northern Ireland:
</t>
  </si>
  <si>
    <t xml:space="preserve">Building Control (LPS Starts and completions)
</t>
  </si>
  <si>
    <t xml:space="preserve">LPS New dwelling statistics
</t>
  </si>
  <si>
    <t xml:space="preserve">Housing Bulletin, Department for Communities (DfC):
</t>
  </si>
  <si>
    <t xml:space="preserve">DfC Housing statistics
</t>
  </si>
  <si>
    <t xml:space="preserve">Cross-government working group on housing and planning
</t>
  </si>
  <si>
    <t xml:space="preserve">OpenDataNI
</t>
  </si>
  <si>
    <t xml:space="preserve">OpenDataNI - Northern Ireland planning statistics annual dataset
</t>
  </si>
  <si>
    <t xml:space="preserve">Planning readership list
</t>
  </si>
  <si>
    <t xml:space="preserve">ASRB@nisra.gov.uk
</t>
  </si>
  <si>
    <t xml:space="preserve">Pre-release access
</t>
  </si>
  <si>
    <t xml:space="preserve">The statistical categories referred to in Tables 5.1 and 5.2 are defined below.
</t>
  </si>
  <si>
    <t xml:space="preserve">These include: agricultural buildings or structures for the storage of slurry and/or manure; agricultural glasshouses, stables and livery yards; and infilling of land for agricultural purposes.
</t>
  </si>
  <si>
    <t xml:space="preserve">These include: food supermarkets and superstores; non-food retailing; major retail developments exceeding 1000 sq. m; alterations, extensions and improvements to buildings used for retailing; retail warehouses; clubs; post offices; factory outlets; petrol stations; offices; purpose built office developments; restaurants; car parking; and motor vehicle display, hire, repair or sale. 
</t>
  </si>
  <si>
    <t xml:space="preserve">These include: police stations; coastguard stations; civic amenity sites; recycling centres; schools and colleges; hospitals; clinics; other medical establishments including surgeries and dental practices; and ‘hard infrastructure’ facilities such as roads, water mains, water treatment works, trunk sewers, waste water treatment works and natural gas pipelines. This also includes: recreational facilities, including indoor and outdoor sports facilities, and swimming pools; and renewable energy applications, including wind turbines, wind farms, solar panels, biomass burners, hydroelectric schemes etc. Note that this category also includes non-public sector applications related to the above topics.
</t>
  </si>
  <si>
    <t xml:space="preserve">These include: factories; warehousing; light and general industrial floor space; quarries; sand and gravel extraction; and fuel depots.  
</t>
  </si>
  <si>
    <t xml:space="preserve">These include applications for mixed development, incorporating a number of development types such as residential, retailing, offices, community and leisure.
</t>
  </si>
  <si>
    <t xml:space="preserve">These include: housing developments (incorporating a mixture of house types and apartments); purpose built apartment developments; sheltered housing schemes; single dwellings including dwellings on farms; holiday chalets; caravans and mobile homes; alteration, extension or improvement of existing dwellings; residential homes or nursing homes; and hotels or motels. 
</t>
  </si>
  <si>
    <t xml:space="preserve">These include applications for a change in the use of land or buildings, including changes to residential, retailing, offices, community or leisure uses.  
</t>
  </si>
  <si>
    <t xml:space="preserve">All other types of applications not mentioned above are put into the ‘Other’ category but mainly comprise ‘Works to Facilitate Persons Who Are Disabled’, ‘Advertisements’, and ‘Listed Buildings’.
</t>
  </si>
  <si>
    <t xml:space="preserve">The application types referred to in Excel Table 5.6 are defined below.
</t>
  </si>
  <si>
    <t xml:space="preserve">An application for outline planning permission can be used to ascertain whether a proposed development is acceptable in principle.  This usually means that detailed drawings are not needed.  However, the council or, as the case may be, the Department, may, in certain circumstances, require the submission of additional information or insist that an application for full planning permission be submitted. 
</t>
  </si>
  <si>
    <t xml:space="preserve">An application for full planning permission requires the submission of all details of the proposal.  This type of application would be appropriate, for example, if the erection of new buildings is proposed and / or if a change of use of land or buildings is proposed.
</t>
  </si>
  <si>
    <t xml:space="preserve">If outline planning permission is granted, then a subsequent application and approval relating to the siting, design, external appearance, means of access and landscaping details, known as ‘reserved matters’, will be required before building work can commence.  The reserved matters application must be consistent with the outline planning permission and take into account any conditions that have been attached to it. If the development proposal changes, then it may be necessary to submit a new planning application.
</t>
  </si>
  <si>
    <t xml:space="preserve">Advertisement consent is normally required to display an advertisement, particularly large signs and illuminated adverts. 
</t>
  </si>
  <si>
    <t xml:space="preserve">Works that would affect the character of a listed building need listed building consent.  This includes work to the internal or external fabric of the building or any demolition.  It should be noted that the requirement for Listed Building Consent is in addition to any requirement for planning permission for works to a listed building. 
</t>
  </si>
  <si>
    <r>
      <t>Works that would entail the full or partial demolition of a non-listed building in a conservation area need conservation area consent. It should be noted that the requirement for conservation area consent</t>
    </r>
    <r>
      <rPr>
        <b/>
        <sz val="11"/>
        <color rgb="FF000000"/>
        <rFont val="Calibri"/>
        <family val="2"/>
      </rPr>
      <t xml:space="preserve"> </t>
    </r>
    <r>
      <rPr>
        <sz val="11"/>
        <color rgb="FF000000"/>
        <rFont val="Calibri"/>
        <family val="2"/>
      </rPr>
      <t>may be</t>
    </r>
    <r>
      <rPr>
        <b/>
        <sz val="11"/>
        <color rgb="FF000000"/>
        <rFont val="Calibri"/>
        <family val="2"/>
      </rPr>
      <t xml:space="preserve"> </t>
    </r>
    <r>
      <rPr>
        <sz val="11"/>
        <color rgb="FF000000"/>
        <rFont val="Calibri"/>
        <family val="2"/>
      </rPr>
      <t xml:space="preserve">in addition to any requirement for planning permission.  
</t>
    </r>
  </si>
  <si>
    <r>
      <t xml:space="preserve">The </t>
    </r>
    <r>
      <rPr>
        <sz val="11"/>
        <color rgb="FF000000"/>
        <rFont val="Calibri"/>
        <family val="2"/>
      </rPr>
      <t xml:space="preserve">Planning (Hazardous Substances) (No2) Regulations (Northern Ireland) 2015 </t>
    </r>
    <r>
      <rPr>
        <sz val="11"/>
        <rFont val="Calibri"/>
        <family val="2"/>
      </rPr>
      <t xml:space="preserve">are concerned with the storage and use of hazardous substances which could, in quantities at or above specified limits, present a risk.  </t>
    </r>
    <r>
      <rPr>
        <sz val="11"/>
        <color rgb="FF000000"/>
        <rFont val="Calibri"/>
        <family val="2"/>
      </rPr>
      <t xml:space="preserve">Hazardous substances consent </t>
    </r>
    <r>
      <rPr>
        <sz val="11"/>
        <rFont val="Calibri"/>
        <family val="2"/>
      </rPr>
      <t xml:space="preserve">ensures that hazardous substances can be kept or used in significant amounts only after the council or, as the case may be, the Department has had the opportunity to assess the degree of risk arising to persons in the surrounding area and to the environment.
</t>
    </r>
  </si>
  <si>
    <t xml:space="preserve">
USEFUL INFORMATION
</t>
  </si>
  <si>
    <t>Table 2.1.6 - Departmental applications average processing time (weeks)</t>
  </si>
  <si>
    <r>
      <rPr>
        <b/>
        <sz val="11"/>
        <color rgb="FF2B4171"/>
        <rFont val="Calibri"/>
        <family val="2"/>
        <scheme val="minor"/>
      </rPr>
      <t xml:space="preserve">Regionally significant / major / local development applications after 1 April 2014
</t>
    </r>
    <r>
      <rPr>
        <sz val="11"/>
        <rFont val="Calibri"/>
        <family val="2"/>
        <scheme val="minor"/>
      </rPr>
      <t xml:space="preserve">
A new classification hierarchy of development for planning applications came into effect on 1 April 2014, on an administrative basis, with the introduction of the following new categories – regionally significant, major and local development.  The hierarchy was subsequently placed on a statutory basis in line with the transfer of planning functions to the new district councils on 1 April 2015. It should be noted that there are some differences between the initial administrative hierarchy classifications in place from 1 April 2014 and the final classifications set out in the Planning (Development Management) Regulations (Northern Ireland) 2015 (S.R.2015 No.71). Data and analysis based on this new hierarchy is available from 1 April 2015.
</t>
    </r>
    <r>
      <rPr>
        <u/>
        <sz val="11"/>
        <rFont val="Calibri"/>
        <family val="2"/>
        <scheme val="minor"/>
      </rPr>
      <t>Regionally significant developments (RSD)</t>
    </r>
    <r>
      <rPr>
        <sz val="11"/>
        <rFont val="Calibri"/>
        <family val="2"/>
        <scheme val="minor"/>
      </rPr>
      <t xml:space="preserve"> are similar to former Article 31 applications in that they will be determined by the Department.  These developments have a critical contribution to make to the economic and social success of Northern Ireland as a whole, or a substantial part of the region.  They also include developments which have significant effects beyond Northern Ireland or involve a substantial departure from a local development plan.  Applications for these development proposals will be submitted to and determined by the Department.  However, the thresholds for RSD may mean that applications which may have previously been dealt with by the Department will now be classified as major development and thus determined by the relevant council. Like major applications, RSD proposals will be subject to pre-application consultation with the community. Note that from 1 May 2020, the requirement to hold a public event as part of the pre-application community consultation was temporarily removed for five months in response to the coronavirus pandemic. This has subsequently been extended until 31 March 2022.</t>
    </r>
  </si>
  <si>
    <t>·    the breach may be immune from enforcement action (it may be outside the time limit in which to initiate action); or</t>
  </si>
  <si>
    <r>
      <t xml:space="preserve">2 </t>
    </r>
    <r>
      <rPr>
        <sz val="9"/>
        <rFont val="Arial"/>
        <family val="2"/>
      </rPr>
      <t>Other includes, Landfill Gases, Waste Incineration and Heat Pumps.</t>
    </r>
  </si>
  <si>
    <t>All councils</t>
  </si>
  <si>
    <t>2022/23</t>
  </si>
  <si>
    <r>
      <rPr>
        <b/>
        <sz val="9"/>
        <rFont val="Arial"/>
        <family val="2"/>
      </rPr>
      <t xml:space="preserve">3 </t>
    </r>
    <r>
      <rPr>
        <sz val="9"/>
        <rFont val="Arial"/>
        <family val="2"/>
      </rPr>
      <t>Retained Section 26 (former Article 31) applications are major applications being processed by the Department as Article 31</t>
    </r>
  </si>
  <si>
    <r>
      <rPr>
        <b/>
        <sz val="9"/>
        <rFont val="Arial"/>
        <family val="2"/>
      </rPr>
      <t>5</t>
    </r>
    <r>
      <rPr>
        <sz val="9"/>
        <rFont val="Arial"/>
        <family val="2"/>
      </rPr>
      <t xml:space="preserve"> Population figures are based on NISRA Mid Year Estimates, and due to the timing of this data being published each year, the population figures for </t>
    </r>
  </si>
  <si>
    <t xml:space="preserve">removed until 31 March 2022. </t>
  </si>
  <si>
    <r>
      <rPr>
        <u/>
        <sz val="11"/>
        <rFont val="Calibri"/>
        <family val="2"/>
        <scheme val="minor"/>
      </rPr>
      <t>Major developments</t>
    </r>
    <r>
      <rPr>
        <sz val="11"/>
        <rFont val="Calibri"/>
        <family val="2"/>
        <scheme val="minor"/>
      </rPr>
      <t xml:space="preserve"> have important economic, social and environmental implications.  The majority of applications for major developments will be dealt with by councils and will be subject to pre-application consultation with the community.  Note that from 1 May 2020, the requirement to hold a public event as part of the pre-application community consultation was temporarily removed until 31 March 2022.
</t>
    </r>
    <r>
      <rPr>
        <u/>
        <sz val="11"/>
        <rFont val="Calibri"/>
        <family val="2"/>
        <scheme val="minor"/>
      </rPr>
      <t>Local developments</t>
    </r>
    <r>
      <rPr>
        <sz val="11"/>
        <rFont val="Calibri"/>
        <family val="2"/>
        <scheme val="minor"/>
      </rPr>
      <t xml:space="preserve"> will comprise of all other developments (other than permitted development) that do not fall within the classes described for major or for regionally significant developments.  They comprise of the vast majority of residential and minor commercial applications to be received and determined by a council.
 </t>
    </r>
  </si>
  <si>
    <r>
      <t xml:space="preserve">New Northern Ireland regional planning IT system
</t>
    </r>
    <r>
      <rPr>
        <sz val="11"/>
        <rFont val="Calibri"/>
        <family val="2"/>
        <scheme val="minor"/>
      </rPr>
      <t xml:space="preserve">The New Planning Portal for 10 of the 11 councils and the Department for Infrastructure went live on 5 December 2022. This is the first planning statistics bulletin to be published following the introduction of the new regional planning IT system.  This publication incorporates all Planning statistics published in previous bulletins by the Department for Infrastructure with exception of the data relating to the number of enforcements concluded and processing times for these, which will be published at a later date. Users will be notified when this information becomes available.  Information reported for Mid Ulster council within this bulletin has been extracted from the new Mid Ulster planning portal.
The transfer to the new planning portals may have impacted on planning activity and processing performance; this should be borne in mind and caution taken when interpreting these figures and when making comparisons with other time periods.
Updates on the new system and any impact on statistical reporting will continue to be included within future NI Planning Statistics publications where relevant.
</t>
    </r>
  </si>
  <si>
    <t>Restrictions due to the coronavirus pandemic commenced on 12 March 2020, with varying levels of restrictions in place up to 15 February 2022. This impacted planning activity and processing performance; therefore, caution should be taken when interpreting planning figures from 2020/21 and 2021/22, and when making comparisons with other time periods.</t>
  </si>
  <si>
    <t xml:space="preserve">NISRA DATA PORTAL
</t>
  </si>
  <si>
    <t xml:space="preserve">NISRA Data Portal
</t>
  </si>
  <si>
    <t>2023/24</t>
  </si>
  <si>
    <t xml:space="preserve">the date the application was called-in. This may give rise to apparent discrepancies with the live applications numbers when </t>
  </si>
  <si>
    <t>disaggregated at planning authority level.</t>
  </si>
  <si>
    <t>the Department for determination. In this table, the number of live called-in applications in a given quarter is based on</t>
  </si>
  <si>
    <r>
      <t xml:space="preserve">Alternatively, you can contact OSR by emailing </t>
    </r>
    <r>
      <rPr>
        <u/>
        <sz val="12"/>
        <color rgb="FF0000FF"/>
        <rFont val="Arial"/>
        <family val="2"/>
      </rPr>
      <t>regulation@statistics.gov.uk</t>
    </r>
    <r>
      <rPr>
        <sz val="12"/>
        <rFont val="Arial"/>
        <family val="2"/>
      </rPr>
      <t xml:space="preserve"> or via the OSR website.</t>
    </r>
  </si>
  <si>
    <r>
      <t xml:space="preserve">As we want to engage with users of our statistics, we invite you to feedback your comments on this publication:  </t>
    </r>
    <r>
      <rPr>
        <u/>
        <sz val="12"/>
        <color theme="10"/>
        <rFont val="Arial"/>
        <family val="2"/>
      </rPr>
      <t>ASRB@nisra.gov.uk</t>
    </r>
  </si>
  <si>
    <t>1st Floor, James House, Gasworks Site,</t>
  </si>
  <si>
    <t>2-4 Cromac Avenue,</t>
  </si>
  <si>
    <t xml:space="preserve">Belfast, BT7 2JA
</t>
  </si>
  <si>
    <t>Accredited Official Statistics</t>
  </si>
  <si>
    <r>
      <rPr>
        <sz val="12"/>
        <rFont val="Arial"/>
        <family val="2"/>
      </rPr>
      <t xml:space="preserve">In the Statistics and Registration Service Act 2007 </t>
    </r>
    <r>
      <rPr>
        <u/>
        <sz val="12"/>
        <color rgb="FF0000FF"/>
        <rFont val="Arial"/>
        <family val="2"/>
      </rPr>
      <t>accredited official statistics</t>
    </r>
    <r>
      <rPr>
        <sz val="12"/>
        <rFont val="Arial"/>
        <family val="2"/>
      </rPr>
      <t xml:space="preserve"> are called National Statistics.</t>
    </r>
  </si>
  <si>
    <t>Table 6.2 - Enforcement cases opened, closed, concluded and conclusion times by planning authority</t>
  </si>
  <si>
    <t>y</t>
  </si>
  <si>
    <t>2024/25</t>
  </si>
  <si>
    <r>
      <rPr>
        <b/>
        <sz val="9"/>
        <rFont val="Arial"/>
        <family val="2"/>
      </rPr>
      <t>4</t>
    </r>
    <r>
      <rPr>
        <sz val="9"/>
        <rFont val="Arial"/>
        <family val="2"/>
      </rPr>
      <t xml:space="preserve"> Population figures are based on NISRA Mid Year Estimates, and due to the timing of this data being published each year, the population figures</t>
    </r>
  </si>
  <si>
    <t>Apr-Jun 2024</t>
  </si>
  <si>
    <t>Jul-Sep 2024</t>
  </si>
  <si>
    <t>Oct-Dec 2024</t>
  </si>
  <si>
    <t>Jan-Mar 2025</t>
  </si>
  <si>
    <r>
      <t>70% conclusion times (wks)</t>
    </r>
    <r>
      <rPr>
        <b/>
        <u/>
        <vertAlign val="superscript"/>
        <sz val="9"/>
        <rFont val="Arial"/>
        <family val="2"/>
      </rPr>
      <t>6</t>
    </r>
  </si>
  <si>
    <t>% of cases concluded within 39 wks</t>
  </si>
  <si>
    <t>Department of Housing, Local Government and Heritage provides tabular data which present the number of applications received, the number of permissions granted and refused, and the number decided within 8 weeks. Region and County (Planning Authority) data is available in associated tables.</t>
  </si>
  <si>
    <t xml:space="preserve">Planning statistics - Republic of Ireland
</t>
  </si>
  <si>
    <t xml:space="preserve">Housing, homelessness, rough sleeping and planning statistics
</t>
  </si>
  <si>
    <t>Percentage change over year/quarter not calculated due to denominator value being less than 10</t>
  </si>
  <si>
    <r>
      <rPr>
        <b/>
        <sz val="9"/>
        <rFont val="Arial"/>
        <family val="2"/>
      </rPr>
      <t>8</t>
    </r>
    <r>
      <rPr>
        <sz val="9"/>
        <rFont val="Arial"/>
        <family val="2"/>
      </rPr>
      <t xml:space="preserve"> Called-in applications are those initially made to councils where the Minister/Department directs that these should fall to</t>
    </r>
  </si>
  <si>
    <r>
      <rPr>
        <b/>
        <sz val="9"/>
        <rFont val="Arial"/>
        <family val="2"/>
      </rPr>
      <t>9</t>
    </r>
    <r>
      <rPr>
        <sz val="9"/>
        <rFont val="Arial"/>
        <family val="2"/>
      </rPr>
      <t xml:space="preserve"> Other applications include Conservation Area Consents, Variation of Conditions and Reserved Matters </t>
    </r>
  </si>
  <si>
    <r>
      <t>Called-in</t>
    </r>
    <r>
      <rPr>
        <b/>
        <vertAlign val="superscript"/>
        <sz val="9"/>
        <rFont val="Arial"/>
        <family val="2"/>
      </rPr>
      <t>4</t>
    </r>
  </si>
  <si>
    <r>
      <t>Other</t>
    </r>
    <r>
      <rPr>
        <b/>
        <vertAlign val="superscript"/>
        <sz val="9"/>
        <rFont val="Arial"/>
        <family val="2"/>
      </rPr>
      <t>5</t>
    </r>
  </si>
  <si>
    <r>
      <rPr>
        <b/>
        <sz val="9"/>
        <rFont val="Arial"/>
        <family val="2"/>
      </rPr>
      <t>4</t>
    </r>
    <r>
      <rPr>
        <sz val="9"/>
        <rFont val="Arial"/>
        <family val="2"/>
      </rPr>
      <t xml:space="preserve"> Called-in applications are those initially made to councils where the Minister/Department directs that these should fall to</t>
    </r>
  </si>
  <si>
    <r>
      <rPr>
        <b/>
        <sz val="9"/>
        <rFont val="Arial"/>
        <family val="2"/>
      </rPr>
      <t>5</t>
    </r>
    <r>
      <rPr>
        <sz val="9"/>
        <rFont val="Arial"/>
        <family val="2"/>
      </rPr>
      <t xml:space="preserve"> Other applications include Conservation Area Consents, Variation of Conditions and Reserved Matters </t>
    </r>
  </si>
  <si>
    <t>Position at 31 March 2025</t>
  </si>
  <si>
    <t>CHECK</t>
  </si>
  <si>
    <r>
      <rPr>
        <b/>
        <sz val="9"/>
        <rFont val="Arial"/>
        <family val="2"/>
      </rPr>
      <t>6</t>
    </r>
    <r>
      <rPr>
        <sz val="9"/>
        <rFont val="Arial"/>
        <family val="2"/>
      </rPr>
      <t xml:space="preserve"> The time taken to process a decision/withdrawal is calculated from the date on which an application is deemed valid to the date on which the decision is issued or the application is withdrawn. The median is used for the average processing time as any extreme values have the potential to inflate the mean, leading to a result that may not be considered as "typical".</t>
    </r>
  </si>
  <si>
    <r>
      <rPr>
        <sz val="12"/>
        <rFont val="Arial"/>
        <family val="2"/>
      </rPr>
      <t xml:space="preserve">The Northern Ireland Planning Statistics obtained accredited official statistics status in December 2020, following an independent review by the </t>
    </r>
    <r>
      <rPr>
        <u/>
        <sz val="12"/>
        <color theme="10"/>
        <rFont val="Arial"/>
        <family val="2"/>
      </rPr>
      <t>Office for Statistics Regulation (OSR). </t>
    </r>
  </si>
  <si>
    <t>y: Percentage change over year/quarter not calculated due to denominator value being less than 10</t>
  </si>
  <si>
    <t>Quarter</t>
  </si>
  <si>
    <t>The planning permissions statistics published by the CSO below provide a detailed breakdown of certain outputs of the planning process (number of planning permissions granted with the number of units, functional description, and their floor areas).  Only final grants of permission for works which involve construction are covered. Refusals, retentions and outline permissions, for example, are excluded.  
The purpose of the CSO Planning Permissions Statistics is to provide a short-term indicator on construction.  It aims to provide data enabling some prediction of or insight into the amount of building activity about to take place in the State.</t>
  </si>
  <si>
    <t>Planning Permissions - Republic of Ireland</t>
  </si>
  <si>
    <t xml:space="preserve">2025/26 STATISTICAL TABLES
</t>
  </si>
  <si>
    <t>2025/26</t>
  </si>
  <si>
    <t>Apr-Jun 2025</t>
  </si>
  <si>
    <t>Jul-Sep 2025</t>
  </si>
  <si>
    <t>Oct-Dec 2025</t>
  </si>
  <si>
    <t>Jan-Mar 2026</t>
  </si>
  <si>
    <t>Position at 30 June 2025</t>
  </si>
  <si>
    <t>Change over year: 2024/25 - 2025/26 (pp)</t>
  </si>
  <si>
    <t>Fig 4.1c Local Development planning applications, annually from 2015/16 to 2025/26</t>
  </si>
  <si>
    <r>
      <rPr>
        <b/>
        <sz val="11"/>
        <color rgb="FF2B4171"/>
        <rFont val="Calibri"/>
        <family val="2"/>
        <scheme val="minor"/>
      </rPr>
      <t>Background quality report</t>
    </r>
    <r>
      <rPr>
        <sz val="11"/>
        <rFont val="Calibri"/>
        <family val="2"/>
        <scheme val="minor"/>
      </rPr>
      <t xml:space="preserve">
In order to provide users with further information on how the statistics in the NI Planning Statistics report have been compiled and detail on the quality of the data used, a background quality report has been published. This report will be reviewed and updated as necessary on a biannual basis, with the most recent update published in May 2025.</t>
    </r>
  </si>
  <si>
    <r>
      <t>Called-in</t>
    </r>
    <r>
      <rPr>
        <b/>
        <vertAlign val="superscript"/>
        <sz val="9"/>
        <rFont val="Arial"/>
        <family val="2"/>
      </rPr>
      <t>8</t>
    </r>
  </si>
  <si>
    <r>
      <t>Other</t>
    </r>
    <r>
      <rPr>
        <b/>
        <vertAlign val="superscript"/>
        <sz val="9"/>
        <rFont val="Arial"/>
        <family val="2"/>
      </rPr>
      <t>9</t>
    </r>
  </si>
  <si>
    <r>
      <t>Other Consents</t>
    </r>
    <r>
      <rPr>
        <b/>
        <vertAlign val="superscript"/>
        <sz val="9"/>
        <rFont val="Arial"/>
        <family val="2"/>
      </rPr>
      <t>6</t>
    </r>
  </si>
  <si>
    <r>
      <t>Other</t>
    </r>
    <r>
      <rPr>
        <b/>
        <vertAlign val="superscript"/>
        <sz val="9"/>
        <rFont val="Arial"/>
        <family val="2"/>
      </rPr>
      <t>7</t>
    </r>
  </si>
  <si>
    <t>Contact: Nicole Edgar-Fitzsimons</t>
  </si>
  <si>
    <r>
      <t xml:space="preserve">Telephone: </t>
    </r>
    <r>
      <rPr>
        <sz val="12"/>
        <rFont val="Arial"/>
        <family val="2"/>
      </rPr>
      <t>028 9054 0804</t>
    </r>
  </si>
  <si>
    <t>Position at 30 September 2025</t>
  </si>
  <si>
    <r>
      <rPr>
        <b/>
        <sz val="11"/>
        <color rgb="FF2B4171"/>
        <rFont val="Calibri"/>
        <family val="2"/>
        <scheme val="minor"/>
      </rPr>
      <t>Quality assurance of administrative data sources</t>
    </r>
    <r>
      <rPr>
        <sz val="11"/>
        <rFont val="Calibri"/>
        <family val="2"/>
        <scheme val="minor"/>
      </rPr>
      <t xml:space="preserve">
In 2015 the UK Statistics Authority published a regulatory standard for the quality assurance of administrative data (QAAD). This standard is supported with an Administrative Data Quality Assurance Toolkit which provides useful guidance to assure the quality of administrative data used in the production of statistics. ASRB have carried out a QAAD assessment on the Northern Ireland Planning Portal application – the administrative data source that is used to produce the Northern Ireland Planning Statistics. This report will be reviewed and updated as necessary on a biannual basis, with the most recent update published in October 2025.</t>
    </r>
  </si>
  <si>
    <t xml:space="preserve">Northern Ireland planning statistics user survey 2025
</t>
  </si>
  <si>
    <t>During July and August 2025, Analysis, Statistics and Research Branch (ASRB) undertook a user survey to invite feedback on the Northern Ireland Planning Statistics publication and service provided to customers. This report below presents the results of the survey</t>
  </si>
  <si>
    <t xml:space="preserve">Finalised annual data on planning applications and enforcements from 2015/16 onwards is available on the NISRA Data Portal. These data can be found under the 'People and communities' theme, 'housing' then ''planning'.
</t>
  </si>
  <si>
    <t>for each financial year are based on the Mid Year Estimate of the previous year, e.g. for 2025/26, the 2024 Mid Year Estimate has been used.</t>
  </si>
  <si>
    <r>
      <t>Mid year pop. estimates 2024 (NISRA)</t>
    </r>
    <r>
      <rPr>
        <b/>
        <vertAlign val="superscript"/>
        <sz val="9"/>
        <rFont val="Arial"/>
        <family val="2"/>
      </rPr>
      <t>5</t>
    </r>
  </si>
  <si>
    <r>
      <t>Mid year estimate 2024 per 10,000</t>
    </r>
    <r>
      <rPr>
        <b/>
        <vertAlign val="superscript"/>
        <sz val="9"/>
        <rFont val="Arial"/>
        <family val="2"/>
      </rPr>
      <t>5</t>
    </r>
  </si>
  <si>
    <t>each financial year are based on the Mid Year Estimate of the previous year, e.g. for 2025/26, the 2024 Mid Year Estimate has been used.</t>
  </si>
  <si>
    <t>Change over year: Q3 2024/25 - Q3 2025/26</t>
  </si>
  <si>
    <t>Percentage Change over year: Q3 2024/25 - Q3 2025/26</t>
  </si>
  <si>
    <t>Position at 31 December 2025</t>
  </si>
  <si>
    <t>Change over year: Q3 2024/25 - Q3 2025/26 (pp)</t>
  </si>
  <si>
    <t>Fig 5.3 NI Residential applications received by urban/rural, October to December 2024 &amp; 2025</t>
  </si>
  <si>
    <t>Fig 5.4 NI Residential applications decided by urban/rural,  October to December 2024 &amp; 2025</t>
  </si>
  <si>
    <t>by development type, Q3 2025/26</t>
  </si>
  <si>
    <t>r</t>
  </si>
  <si>
    <t xml:space="preserve">Northern Ireland Planning Statistics 2025/26 Statistical Tables
</t>
  </si>
  <si>
    <r>
      <t xml:space="preserve">© Crown </t>
    </r>
    <r>
      <rPr>
        <b/>
        <sz val="12"/>
        <color rgb="FF000000"/>
        <rFont val="Arial"/>
        <family val="2"/>
      </rPr>
      <t>copyright 2026</t>
    </r>
  </si>
  <si>
    <t>Fig 1.1a NI planning applications, quarterly from April 2015 to March 2026</t>
  </si>
  <si>
    <t>Fig 1.1b NI planning applications, annually from 2002/03 to 2025/26</t>
  </si>
  <si>
    <r>
      <t>Q1 2002/03 to Q4 2025/26</t>
    </r>
    <r>
      <rPr>
        <b/>
        <vertAlign val="superscript"/>
        <sz val="11"/>
        <color rgb="FF2B4171"/>
        <rFont val="Arial"/>
        <family val="2"/>
      </rPr>
      <t>1,2</t>
    </r>
  </si>
  <si>
    <r>
      <rPr>
        <b/>
        <sz val="16"/>
        <rFont val="Arial"/>
        <family val="2"/>
      </rPr>
      <t>(April 2025 - March 2026)</t>
    </r>
    <r>
      <rPr>
        <sz val="16"/>
        <rFont val="Arial"/>
        <family val="2"/>
      </rPr>
      <t xml:space="preserve">
</t>
    </r>
  </si>
  <si>
    <t xml:space="preserve">Notations used in tables
</t>
  </si>
  <si>
    <t xml:space="preserve">z
</t>
  </si>
  <si>
    <t>Change over year: 2024/25 - 2025/26</t>
  </si>
  <si>
    <t>Percentage Change over year: 2024/25 - 2025/26</t>
  </si>
  <si>
    <t xml:space="preserve">Change over year: 2024/25 - 2025/26 (pp) </t>
  </si>
  <si>
    <t>Table 1.2.5 - Planning applications withdrawn by planning authority, 2025/26</t>
  </si>
  <si>
    <t xml:space="preserve">Fig 1.2 Applications received by council, 2024/25 &amp; 2025/26 </t>
  </si>
  <si>
    <t>Fig 1.3 Applications decided by council, 2024/25 &amp; 2025/26</t>
  </si>
  <si>
    <r>
      <t>Northern Ireland, Q1 2010/11 to Q4 2025/26</t>
    </r>
    <r>
      <rPr>
        <b/>
        <vertAlign val="superscript"/>
        <sz val="11"/>
        <color rgb="FF2B4171"/>
        <rFont val="Arial"/>
        <family val="2"/>
      </rPr>
      <t>1</t>
    </r>
  </si>
  <si>
    <t>Position at 31 March 2026</t>
  </si>
  <si>
    <r>
      <t>Table 1.4 - Live planning applications by council, end of March 2025 to end of March 2026</t>
    </r>
    <r>
      <rPr>
        <b/>
        <vertAlign val="superscript"/>
        <sz val="11"/>
        <color rgb="FF2B4171"/>
        <rFont val="Arial"/>
        <family val="2"/>
      </rPr>
      <t>1,2,3</t>
    </r>
  </si>
  <si>
    <t>Fig 1.5 Live applications by council and length of time in the planning system at end of March 2026</t>
  </si>
  <si>
    <t>Table 1.5.5 - Planning applications withdrawn by parliamentary constituency, 2025/26</t>
  </si>
  <si>
    <r>
      <rPr>
        <b/>
        <sz val="9"/>
        <rFont val="Arial"/>
        <family val="2"/>
      </rPr>
      <t>1</t>
    </r>
    <r>
      <rPr>
        <sz val="9"/>
        <rFont val="Arial"/>
        <family val="2"/>
      </rPr>
      <t xml:space="preserve"> Figures for 2025/26 are now final and will not be subject to further scheduled revision.</t>
    </r>
  </si>
  <si>
    <r>
      <rPr>
        <b/>
        <sz val="9"/>
        <rFont val="Arial"/>
        <family val="2"/>
      </rPr>
      <t xml:space="preserve">3 </t>
    </r>
    <r>
      <rPr>
        <sz val="9"/>
        <rFont val="Arial"/>
        <family val="2"/>
      </rPr>
      <t>Figures for 2025/26 are now final and will not be subject to further scheduled revision.</t>
    </r>
  </si>
  <si>
    <r>
      <rPr>
        <b/>
        <sz val="9"/>
        <rFont val="Arial"/>
        <family val="2"/>
      </rPr>
      <t>3</t>
    </r>
    <r>
      <rPr>
        <sz val="9"/>
        <rFont val="Arial"/>
        <family val="2"/>
      </rPr>
      <t xml:space="preserve"> Figures for 2025/26 are now final and will not be subject to further scheduled revision.</t>
    </r>
  </si>
  <si>
    <t>1 Figures for 2025/26 are now final and will not be subject to further scheduled revision.</t>
  </si>
  <si>
    <t>Table 2.1.3 - Departmental applications approved by development type, 2025/26</t>
  </si>
  <si>
    <t>Table 2.1.5 - Departmental applications withdrawn by development type, 2025/26</t>
  </si>
  <si>
    <r>
      <t>Table 1.2 - Planning applications received, decided, approved and withdrawn by planning authority, 2025/26</t>
    </r>
    <r>
      <rPr>
        <b/>
        <vertAlign val="superscript"/>
        <sz val="11"/>
        <color rgb="FF2B4171"/>
        <rFont val="Arial"/>
        <family val="2"/>
      </rPr>
      <t>1</t>
    </r>
  </si>
  <si>
    <r>
      <t>Table 1.2.1 - Planning applications received by planning authority, 2025/26</t>
    </r>
    <r>
      <rPr>
        <b/>
        <vertAlign val="superscript"/>
        <sz val="11"/>
        <color rgb="FF2B4171"/>
        <rFont val="Arial"/>
        <family val="2"/>
      </rPr>
      <t>2</t>
    </r>
  </si>
  <si>
    <r>
      <t>Table 1.2.2 - Planning applications decided by planning authority, 2025/26</t>
    </r>
    <r>
      <rPr>
        <b/>
        <vertAlign val="superscript"/>
        <sz val="11"/>
        <color rgb="FF2B4171"/>
        <rFont val="Arial"/>
        <family val="2"/>
      </rPr>
      <t>3</t>
    </r>
  </si>
  <si>
    <r>
      <t>Table 1.2.3 - Planning applications approved by planning authority, 2025/26</t>
    </r>
    <r>
      <rPr>
        <b/>
        <vertAlign val="superscript"/>
        <sz val="11"/>
        <color rgb="FF2B4171"/>
        <rFont val="Arial"/>
        <family val="2"/>
      </rPr>
      <t>4</t>
    </r>
  </si>
  <si>
    <r>
      <t>Table 1.2.4 - Planning applications approval rates by planning authority, 2025/26</t>
    </r>
    <r>
      <rPr>
        <b/>
        <vertAlign val="superscript"/>
        <sz val="11"/>
        <color rgb="FF2B4171"/>
        <rFont val="Arial"/>
        <family val="2"/>
      </rPr>
      <t>4</t>
    </r>
  </si>
  <si>
    <r>
      <t>Table 1.5 - Planning applications received, decided, approved and withdrawn by parliamentary constituency, 2025/26</t>
    </r>
    <r>
      <rPr>
        <b/>
        <vertAlign val="superscript"/>
        <sz val="11"/>
        <color rgb="FF2B4171"/>
        <rFont val="Arial"/>
        <family val="2"/>
      </rPr>
      <t>1,2,3</t>
    </r>
  </si>
  <si>
    <r>
      <t>Table 1.5.2 - Planning applications decided by parliamentary constituency, 2025/26</t>
    </r>
    <r>
      <rPr>
        <b/>
        <vertAlign val="superscript"/>
        <sz val="11"/>
        <color rgb="FF2B4171"/>
        <rFont val="Arial"/>
        <family val="2"/>
      </rPr>
      <t>5</t>
    </r>
  </si>
  <si>
    <r>
      <t>Table 1.5.3 - Planning applications approved by parliamentary constituency, 2025/26</t>
    </r>
    <r>
      <rPr>
        <b/>
        <vertAlign val="superscript"/>
        <sz val="11"/>
        <color rgb="FF2B4171"/>
        <rFont val="Arial"/>
        <family val="2"/>
      </rPr>
      <t>6</t>
    </r>
  </si>
  <si>
    <r>
      <t>Table 1.5.4 - Planning applications approval rates by parliamentary constituency, 2025/26</t>
    </r>
    <r>
      <rPr>
        <b/>
        <vertAlign val="superscript"/>
        <sz val="11"/>
        <color rgb="FF2B4171"/>
        <rFont val="Arial"/>
        <family val="2"/>
      </rPr>
      <t>6</t>
    </r>
  </si>
  <si>
    <r>
      <t>and average processing times by development type, 2025/26</t>
    </r>
    <r>
      <rPr>
        <b/>
        <vertAlign val="superscript"/>
        <sz val="11"/>
        <color rgb="FF2B4171"/>
        <rFont val="Arial"/>
        <family val="2"/>
      </rPr>
      <t>1</t>
    </r>
  </si>
  <si>
    <r>
      <t>Table 2.1.1 - Departmental applications received by development type, 2025/26</t>
    </r>
    <r>
      <rPr>
        <b/>
        <vertAlign val="superscript"/>
        <sz val="11"/>
        <color rgb="FF2B4171"/>
        <rFont val="Arial"/>
        <family val="2"/>
      </rPr>
      <t>2</t>
    </r>
  </si>
  <si>
    <r>
      <t>Table 2.1.2 - Departmental applications decided by development type, 2025/26</t>
    </r>
    <r>
      <rPr>
        <b/>
        <vertAlign val="superscript"/>
        <sz val="11"/>
        <color rgb="FF2B4171"/>
        <rFont val="Arial"/>
        <family val="2"/>
      </rPr>
      <t>3</t>
    </r>
  </si>
  <si>
    <r>
      <t>Table 2.1.4 - Departmental applications approval rates by development type, 2025/26</t>
    </r>
    <r>
      <rPr>
        <b/>
        <vertAlign val="superscript"/>
        <sz val="11"/>
        <color rgb="FF2B4171"/>
        <rFont val="Arial"/>
        <family val="2"/>
      </rPr>
      <t>4</t>
    </r>
  </si>
  <si>
    <r>
      <t>by development type, 2025/26</t>
    </r>
    <r>
      <rPr>
        <b/>
        <vertAlign val="superscript"/>
        <sz val="11"/>
        <color rgb="FF2B4171"/>
        <rFont val="Arial"/>
        <family val="2"/>
      </rPr>
      <t>5</t>
    </r>
  </si>
  <si>
    <r>
      <t>Table 2.2 - Live departmental applications by development type, end of March 2025 to end of March 2026</t>
    </r>
    <r>
      <rPr>
        <b/>
        <vertAlign val="superscript"/>
        <sz val="11"/>
        <color rgb="FF2B4171"/>
        <rFont val="Arial"/>
        <family val="2"/>
      </rPr>
      <t>1</t>
    </r>
  </si>
  <si>
    <t>Fig 2.1 Live Departmental applications by development type and length of time in the planning system at end March 2026</t>
  </si>
  <si>
    <r>
      <t>and withdrawn in Northern Ireland, Q1 2015/16 to Q4 2025/26</t>
    </r>
    <r>
      <rPr>
        <b/>
        <vertAlign val="superscript"/>
        <sz val="11"/>
        <color rgb="FF2B4171"/>
        <rFont val="Arial"/>
        <family val="2"/>
      </rPr>
      <t>4</t>
    </r>
  </si>
  <si>
    <r>
      <rPr>
        <b/>
        <sz val="9"/>
        <rFont val="Arial"/>
        <family val="2"/>
      </rPr>
      <t>4</t>
    </r>
    <r>
      <rPr>
        <sz val="9"/>
        <rFont val="Arial"/>
        <family val="2"/>
      </rPr>
      <t xml:space="preserve"> Figures for 2025/26 are now final and will not be subject to further scheduled revision.</t>
    </r>
  </si>
  <si>
    <t>Fig 3.1b Major Development planning applications, quarterly from December 2024 to March 2026</t>
  </si>
  <si>
    <t>Fig 3.1c Major Development planning applications, annually from 2015/16 to 2025/26</t>
  </si>
  <si>
    <r>
      <t>Table 3.2.4 - Major development applications approval rates</t>
    </r>
    <r>
      <rPr>
        <b/>
        <vertAlign val="superscript"/>
        <sz val="11"/>
        <color rgb="FF2B4171"/>
        <rFont val="Arial"/>
        <family val="2"/>
      </rPr>
      <t>6</t>
    </r>
    <r>
      <rPr>
        <b/>
        <sz val="11"/>
        <color rgb="FF2B4171"/>
        <rFont val="Arial"/>
        <family val="2"/>
      </rPr>
      <t xml:space="preserve"> by council, 2025/26</t>
    </r>
  </si>
  <si>
    <t>Table 3.2.5 - Major development applications withdrawn by council, 2025/26</t>
  </si>
  <si>
    <t>Table 3.2.6 - Major development applications processing times by council, 2025/26</t>
  </si>
  <si>
    <r>
      <t>Table 3.2.2 - Major development applications decided</t>
    </r>
    <r>
      <rPr>
        <b/>
        <vertAlign val="superscript"/>
        <sz val="11"/>
        <color rgb="FF2B4171"/>
        <rFont val="Arial"/>
        <family val="2"/>
      </rPr>
      <t>5</t>
    </r>
    <r>
      <rPr>
        <b/>
        <sz val="11"/>
        <color rgb="FF2B4171"/>
        <rFont val="Arial"/>
        <family val="2"/>
      </rPr>
      <t xml:space="preserve"> by council, 2025/26</t>
    </r>
  </si>
  <si>
    <r>
      <t>Table 3.2.1 - Major development applications received</t>
    </r>
    <r>
      <rPr>
        <b/>
        <vertAlign val="superscript"/>
        <sz val="11"/>
        <color rgb="FF2B4171"/>
        <rFont val="Arial"/>
        <family val="2"/>
      </rPr>
      <t>4</t>
    </r>
    <r>
      <rPr>
        <b/>
        <sz val="11"/>
        <color rgb="FF2B4171"/>
        <rFont val="Arial"/>
        <family val="2"/>
      </rPr>
      <t xml:space="preserve"> by council, 2025/26</t>
    </r>
  </si>
  <si>
    <r>
      <t>Table 3.2 - Major development</t>
    </r>
    <r>
      <rPr>
        <b/>
        <vertAlign val="superscript"/>
        <sz val="11"/>
        <color rgb="FF2B4171"/>
        <rFont val="Arial"/>
        <family val="2"/>
      </rPr>
      <t xml:space="preserve">1,2 </t>
    </r>
    <r>
      <rPr>
        <b/>
        <sz val="11"/>
        <color rgb="FF2B4171"/>
        <rFont val="Arial"/>
        <family val="2"/>
      </rPr>
      <t>applications received, decided, approved, withdrawn and average processing times by council, 2025/26</t>
    </r>
    <r>
      <rPr>
        <b/>
        <vertAlign val="superscript"/>
        <sz val="11"/>
        <color rgb="FF2B4171"/>
        <rFont val="Arial"/>
        <family val="2"/>
      </rPr>
      <t>3</t>
    </r>
  </si>
  <si>
    <r>
      <t>Table 3.2.3 - Major development applications approved</t>
    </r>
    <r>
      <rPr>
        <b/>
        <vertAlign val="superscript"/>
        <sz val="11"/>
        <color rgb="FF2B4171"/>
        <rFont val="Arial"/>
        <family val="2"/>
      </rPr>
      <t>6</t>
    </r>
    <r>
      <rPr>
        <b/>
        <sz val="11"/>
        <color rgb="FF2B4171"/>
        <rFont val="Arial"/>
        <family val="2"/>
      </rPr>
      <t xml:space="preserve"> by council, 2025/26</t>
    </r>
  </si>
  <si>
    <t>Fig 3.2 Major Development average processing times by council, 2024 &amp; 2025</t>
  </si>
  <si>
    <t>Fig 4.1a Local Development planning applications, quarterly from April 2015 to March 2026</t>
  </si>
  <si>
    <t>Fig 4.1b Local Development planning applications, quarterly from December 2024 to March 2026</t>
  </si>
  <si>
    <r>
      <t>approved and withdrawn in Northern Ireland, Q1 2015/16 to Q4 2025/26</t>
    </r>
    <r>
      <rPr>
        <b/>
        <vertAlign val="superscript"/>
        <sz val="11"/>
        <color rgb="FF2B4171"/>
        <rFont val="Arial"/>
        <family val="2"/>
      </rPr>
      <t>3</t>
    </r>
  </si>
  <si>
    <r>
      <t>Table 4.2.3 - Local development applications approved</t>
    </r>
    <r>
      <rPr>
        <b/>
        <vertAlign val="superscript"/>
        <sz val="11"/>
        <color rgb="FF2B4171"/>
        <rFont val="Arial"/>
        <family val="2"/>
      </rPr>
      <t>5</t>
    </r>
    <r>
      <rPr>
        <b/>
        <sz val="11"/>
        <color rgb="FF2B4171"/>
        <rFont val="Arial"/>
        <family val="2"/>
      </rPr>
      <t xml:space="preserve"> by council, 2025/26</t>
    </r>
  </si>
  <si>
    <r>
      <t>Table 4.2 - Local development</t>
    </r>
    <r>
      <rPr>
        <b/>
        <vertAlign val="superscript"/>
        <sz val="11"/>
        <color rgb="FF2B4171"/>
        <rFont val="Arial"/>
        <family val="2"/>
      </rPr>
      <t>1</t>
    </r>
    <r>
      <rPr>
        <b/>
        <sz val="11"/>
        <color rgb="FF2B4171"/>
        <rFont val="Arial"/>
        <family val="2"/>
      </rPr>
      <t xml:space="preserve"> applications received, decided, approved, withdrawn and average processing times by council, 2025/26</t>
    </r>
    <r>
      <rPr>
        <b/>
        <vertAlign val="superscript"/>
        <sz val="11"/>
        <color rgb="FF2B4171"/>
        <rFont val="Arial"/>
        <family val="2"/>
      </rPr>
      <t>2</t>
    </r>
  </si>
  <si>
    <r>
      <t>Table 4.2.1 - Local development applications received</t>
    </r>
    <r>
      <rPr>
        <b/>
        <vertAlign val="superscript"/>
        <sz val="11"/>
        <color rgb="FF2B4171"/>
        <rFont val="Arial"/>
        <family val="2"/>
      </rPr>
      <t>3</t>
    </r>
    <r>
      <rPr>
        <b/>
        <sz val="11"/>
        <color rgb="FF2B4171"/>
        <rFont val="Arial"/>
        <family val="2"/>
      </rPr>
      <t xml:space="preserve"> by council, 2025/26</t>
    </r>
  </si>
  <si>
    <r>
      <t>Table 4.2.2 - Local development applications decided</t>
    </r>
    <r>
      <rPr>
        <b/>
        <vertAlign val="superscript"/>
        <sz val="11"/>
        <color rgb="FF2B4171"/>
        <rFont val="Arial"/>
        <family val="2"/>
      </rPr>
      <t>4</t>
    </r>
    <r>
      <rPr>
        <b/>
        <sz val="11"/>
        <color rgb="FF2B4171"/>
        <rFont val="Arial"/>
        <family val="2"/>
      </rPr>
      <t xml:space="preserve"> by council, 2025/26</t>
    </r>
  </si>
  <si>
    <r>
      <t>Table 4.2.4 - Local development applications approval rates</t>
    </r>
    <r>
      <rPr>
        <b/>
        <vertAlign val="superscript"/>
        <sz val="11"/>
        <color rgb="FF2B4171"/>
        <rFont val="Arial"/>
        <family val="2"/>
      </rPr>
      <t>5</t>
    </r>
    <r>
      <rPr>
        <b/>
        <sz val="11"/>
        <color rgb="FF2B4171"/>
        <rFont val="Arial"/>
        <family val="2"/>
      </rPr>
      <t xml:space="preserve"> by council, 2025/26</t>
    </r>
  </si>
  <si>
    <t>Table 4.2.5 - Local development applications withdrawn by council, 2025/26</t>
  </si>
  <si>
    <t>Table 4.2.6 - Local development applications processing times by council, 2025/26</t>
  </si>
  <si>
    <t>Fig 4.2 Local Development average processing times by council, 2024/25 &amp; 2025/26</t>
  </si>
  <si>
    <r>
      <t>and average processing time by development type, Northern Ireland, 2025/26</t>
    </r>
    <r>
      <rPr>
        <b/>
        <vertAlign val="superscript"/>
        <sz val="11"/>
        <color rgb="FF2B4171"/>
        <rFont val="Arial"/>
        <family val="2"/>
      </rPr>
      <t>1</t>
    </r>
  </si>
  <si>
    <r>
      <t>Table 5.1.1 - Planning applications received</t>
    </r>
    <r>
      <rPr>
        <b/>
        <vertAlign val="superscript"/>
        <sz val="11"/>
        <color rgb="FF2B4171"/>
        <rFont val="Arial"/>
        <family val="2"/>
      </rPr>
      <t>2</t>
    </r>
    <r>
      <rPr>
        <b/>
        <sz val="11"/>
        <color rgb="FF2B4171"/>
        <rFont val="Arial"/>
        <family val="2"/>
      </rPr>
      <t xml:space="preserve"> by development type, 2025/26</t>
    </r>
  </si>
  <si>
    <r>
      <t>Table 5.1.2 - Planning applications decided</t>
    </r>
    <r>
      <rPr>
        <b/>
        <vertAlign val="superscript"/>
        <sz val="11"/>
        <color rgb="FF2B4171"/>
        <rFont val="Arial"/>
        <family val="2"/>
      </rPr>
      <t>3</t>
    </r>
    <r>
      <rPr>
        <b/>
        <sz val="11"/>
        <color rgb="FF2B4171"/>
        <rFont val="Arial"/>
        <family val="2"/>
      </rPr>
      <t xml:space="preserve"> by development type, 2025/26</t>
    </r>
  </si>
  <si>
    <t>Table 5.1.5 - Planning applications withdrawn by development type, 2025/26</t>
  </si>
  <si>
    <r>
      <t>Table 5.1.3 - Planning applications approved</t>
    </r>
    <r>
      <rPr>
        <b/>
        <vertAlign val="superscript"/>
        <sz val="11"/>
        <color rgb="FF2B4171"/>
        <rFont val="Arial"/>
        <family val="2"/>
      </rPr>
      <t>4</t>
    </r>
    <r>
      <rPr>
        <b/>
        <sz val="11"/>
        <color rgb="FF2B4171"/>
        <rFont val="Arial"/>
        <family val="2"/>
      </rPr>
      <t xml:space="preserve"> by development type, 2025/26</t>
    </r>
  </si>
  <si>
    <r>
      <t>Table 5.1.4 - Planning applications approval rates</t>
    </r>
    <r>
      <rPr>
        <b/>
        <vertAlign val="superscript"/>
        <sz val="11"/>
        <color rgb="FF2B4171"/>
        <rFont val="Arial"/>
        <family val="2"/>
      </rPr>
      <t>4</t>
    </r>
    <r>
      <rPr>
        <b/>
        <sz val="11"/>
        <color rgb="FF2B4171"/>
        <rFont val="Arial"/>
        <family val="2"/>
      </rPr>
      <t xml:space="preserve"> by development type, 2025/26</t>
    </r>
  </si>
  <si>
    <r>
      <t>Table 5.1.6 - Planning applications average processing times (weeks)</t>
    </r>
    <r>
      <rPr>
        <b/>
        <vertAlign val="superscript"/>
        <sz val="11"/>
        <color rgb="FF2B4171"/>
        <rFont val="Arial"/>
        <family val="2"/>
      </rPr>
      <t>5</t>
    </r>
    <r>
      <rPr>
        <b/>
        <sz val="11"/>
        <color rgb="FF2B4171"/>
        <rFont val="Arial"/>
        <family val="2"/>
      </rPr>
      <t xml:space="preserve"> by development type, 2025/26</t>
    </r>
  </si>
  <si>
    <r>
      <t>Table 5.2 - Planning applications received by development type and council, 2025/26</t>
    </r>
    <r>
      <rPr>
        <b/>
        <vertAlign val="superscript"/>
        <sz val="11"/>
        <color rgb="FF2B4171"/>
        <rFont val="Arial"/>
        <family val="2"/>
      </rPr>
      <t xml:space="preserve">1,2,3 </t>
    </r>
  </si>
  <si>
    <r>
      <t>approved and withdrawn in Northern Ireland</t>
    </r>
    <r>
      <rPr>
        <b/>
        <vertAlign val="superscript"/>
        <sz val="11"/>
        <color rgb="FF2B4171"/>
        <rFont val="Arial"/>
        <family val="2"/>
      </rPr>
      <t>2</t>
    </r>
    <r>
      <rPr>
        <b/>
        <sz val="11"/>
        <color rgb="FF2B4171"/>
        <rFont val="Arial"/>
        <family val="2"/>
      </rPr>
      <t>, Q1 2002/03 to Q4 2025/26</t>
    </r>
    <r>
      <rPr>
        <b/>
        <vertAlign val="superscript"/>
        <sz val="11"/>
        <color rgb="FF2B4171"/>
        <rFont val="Arial"/>
        <family val="2"/>
      </rPr>
      <t>3</t>
    </r>
  </si>
  <si>
    <t>Fig 5.1a NI Residential applications, quarterly from April 2015 to March 2026</t>
  </si>
  <si>
    <t>Fig 5.1b NI Residential applications, annually 2002/03 to 2025/26</t>
  </si>
  <si>
    <r>
      <t>Table 5.4 - Residential</t>
    </r>
    <r>
      <rPr>
        <b/>
        <vertAlign val="superscript"/>
        <sz val="11"/>
        <color rgb="FF2B4171"/>
        <rFont val="Arial"/>
        <family val="2"/>
      </rPr>
      <t xml:space="preserve">1 </t>
    </r>
    <r>
      <rPr>
        <b/>
        <sz val="11"/>
        <color rgb="FF2B4171"/>
        <rFont val="Arial"/>
        <family val="2"/>
      </rPr>
      <t>applications received, decided, approved, withdrawn and average processing times by planning authority, 2025/26</t>
    </r>
    <r>
      <rPr>
        <b/>
        <vertAlign val="superscript"/>
        <sz val="11"/>
        <color rgb="FF2B4171"/>
        <rFont val="Arial"/>
        <family val="2"/>
      </rPr>
      <t>2</t>
    </r>
  </si>
  <si>
    <r>
      <t>Table 5.4.1 - Residential applications received</t>
    </r>
    <r>
      <rPr>
        <b/>
        <vertAlign val="superscript"/>
        <sz val="11"/>
        <color rgb="FF2B4171"/>
        <rFont val="Arial"/>
        <family val="2"/>
      </rPr>
      <t>3</t>
    </r>
    <r>
      <rPr>
        <b/>
        <sz val="11"/>
        <color rgb="FF2B4171"/>
        <rFont val="Arial"/>
        <family val="2"/>
      </rPr>
      <t xml:space="preserve"> by planning authority, 2025/26</t>
    </r>
  </si>
  <si>
    <t>Table 5.4.5 - Residential applications withdrawn by planning authority, 2025/26</t>
  </si>
  <si>
    <r>
      <t>Table 5.4.2 - Residential applications decided</t>
    </r>
    <r>
      <rPr>
        <b/>
        <vertAlign val="superscript"/>
        <sz val="11"/>
        <color rgb="FF2B4171"/>
        <rFont val="Arial"/>
        <family val="2"/>
      </rPr>
      <t>4</t>
    </r>
    <r>
      <rPr>
        <b/>
        <sz val="11"/>
        <color rgb="FF2B4171"/>
        <rFont val="Arial"/>
        <family val="2"/>
      </rPr>
      <t xml:space="preserve"> by planning authority, 2025/26</t>
    </r>
  </si>
  <si>
    <r>
      <t>Table 5.4.3 - Residential applications approved</t>
    </r>
    <r>
      <rPr>
        <b/>
        <vertAlign val="superscript"/>
        <sz val="11"/>
        <color rgb="FF2B4171"/>
        <rFont val="Arial"/>
        <family val="2"/>
      </rPr>
      <t>5</t>
    </r>
    <r>
      <rPr>
        <b/>
        <sz val="11"/>
        <color rgb="FF2B4171"/>
        <rFont val="Arial"/>
        <family val="2"/>
      </rPr>
      <t xml:space="preserve"> by planning authority, 2025/26</t>
    </r>
  </si>
  <si>
    <r>
      <t>Table 5.4.4 - Residential applications approval rates</t>
    </r>
    <r>
      <rPr>
        <b/>
        <vertAlign val="superscript"/>
        <sz val="11"/>
        <color rgb="FF2B4171"/>
        <rFont val="Arial"/>
        <family val="2"/>
      </rPr>
      <t>5</t>
    </r>
    <r>
      <rPr>
        <b/>
        <sz val="11"/>
        <color rgb="FF2B4171"/>
        <rFont val="Arial"/>
        <family val="2"/>
      </rPr>
      <t xml:space="preserve"> by planning authority, 2025/26</t>
    </r>
  </si>
  <si>
    <r>
      <t>Table 5.4.6 - Residential applications average processing times (weeks)</t>
    </r>
    <r>
      <rPr>
        <b/>
        <vertAlign val="superscript"/>
        <sz val="11"/>
        <color rgb="FF2B4171"/>
        <rFont val="Arial"/>
        <family val="2"/>
      </rPr>
      <t>6</t>
    </r>
    <r>
      <rPr>
        <b/>
        <sz val="11"/>
        <color rgb="FF2B4171"/>
        <rFont val="Arial"/>
        <family val="2"/>
      </rPr>
      <t xml:space="preserve"> by planning authority, 2025/26</t>
    </r>
  </si>
  <si>
    <r>
      <rPr>
        <b/>
        <sz val="9"/>
        <rFont val="Arial"/>
        <family val="2"/>
      </rPr>
      <t>2</t>
    </r>
    <r>
      <rPr>
        <sz val="9"/>
        <rFont val="Arial"/>
        <family val="2"/>
      </rPr>
      <t xml:space="preserve"> Figures for 2025/26 are now final and will not be subject to further scheduled revision.</t>
    </r>
  </si>
  <si>
    <r>
      <t>Table 5.5 - Residential</t>
    </r>
    <r>
      <rPr>
        <b/>
        <vertAlign val="superscript"/>
        <sz val="11"/>
        <color rgb="FF2B4171"/>
        <rFont val="Arial"/>
        <family val="2"/>
      </rPr>
      <t>1</t>
    </r>
    <r>
      <rPr>
        <b/>
        <sz val="11"/>
        <color rgb="FF2B4171"/>
        <rFont val="Arial"/>
        <family val="2"/>
      </rPr>
      <t xml:space="preserve"> applications received, decided, approved, withdrawn and average processing times in urban and rural areas by housing type, Northern Ireland, 2025/26</t>
    </r>
    <r>
      <rPr>
        <b/>
        <vertAlign val="superscript"/>
        <sz val="11"/>
        <color rgb="FF2B4171"/>
        <rFont val="Arial"/>
        <family val="2"/>
      </rPr>
      <t>2</t>
    </r>
  </si>
  <si>
    <r>
      <t>Table 5.5.1 - Residential applications received</t>
    </r>
    <r>
      <rPr>
        <b/>
        <vertAlign val="superscript"/>
        <sz val="11"/>
        <color rgb="FF2B4171"/>
        <rFont val="Arial"/>
        <family val="2"/>
      </rPr>
      <t>3</t>
    </r>
    <r>
      <rPr>
        <b/>
        <sz val="11"/>
        <color rgb="FF2B4171"/>
        <rFont val="Arial"/>
        <family val="2"/>
      </rPr>
      <t xml:space="preserve"> in urban and rural areas by housing type, 2025/26</t>
    </r>
  </si>
  <si>
    <t>Table 5.5.5 - Residential applications withdrawn in urban and rural areas by housing type, 2025/26</t>
  </si>
  <si>
    <r>
      <t>Table 5.5.2 - Residential applications decided</t>
    </r>
    <r>
      <rPr>
        <b/>
        <vertAlign val="superscript"/>
        <sz val="11"/>
        <color rgb="FF2B4171"/>
        <rFont val="Arial"/>
        <family val="2"/>
      </rPr>
      <t>4</t>
    </r>
    <r>
      <rPr>
        <b/>
        <sz val="11"/>
        <color rgb="FF2B4171"/>
        <rFont val="Arial"/>
        <family val="2"/>
      </rPr>
      <t xml:space="preserve"> in urban and rural areas by housing type, 2025/26</t>
    </r>
  </si>
  <si>
    <r>
      <t>Table 5.5.3 - Residential applications approved</t>
    </r>
    <r>
      <rPr>
        <b/>
        <vertAlign val="superscript"/>
        <sz val="11"/>
        <color rgb="FF2B4171"/>
        <rFont val="Arial"/>
        <family val="2"/>
      </rPr>
      <t>5</t>
    </r>
    <r>
      <rPr>
        <b/>
        <sz val="11"/>
        <color rgb="FF2B4171"/>
        <rFont val="Arial"/>
        <family val="2"/>
      </rPr>
      <t xml:space="preserve"> in urban and rural areas by housing type, 2025/26</t>
    </r>
  </si>
  <si>
    <r>
      <t>Table 5.5.4 - Residential applications approval rates</t>
    </r>
    <r>
      <rPr>
        <b/>
        <vertAlign val="superscript"/>
        <sz val="11"/>
        <color rgb="FF2B4171"/>
        <rFont val="Arial"/>
        <family val="2"/>
      </rPr>
      <t>5</t>
    </r>
    <r>
      <rPr>
        <b/>
        <sz val="11"/>
        <color rgb="FF2B4171"/>
        <rFont val="Arial"/>
        <family val="2"/>
      </rPr>
      <t xml:space="preserve"> in urban and rural areas by housing type, 2025/26</t>
    </r>
  </si>
  <si>
    <r>
      <t>Table 5.5.6 - Residential applications average processing times (weeks)</t>
    </r>
    <r>
      <rPr>
        <b/>
        <vertAlign val="superscript"/>
        <sz val="11"/>
        <color rgb="FF2B4171"/>
        <rFont val="Arial"/>
        <family val="2"/>
      </rPr>
      <t>6</t>
    </r>
    <r>
      <rPr>
        <b/>
        <sz val="11"/>
        <color rgb="FF2B4171"/>
        <rFont val="Arial"/>
        <family val="2"/>
      </rPr>
      <t xml:space="preserve"> in urban and rural areas by housing type, 2025/26</t>
    </r>
  </si>
  <si>
    <r>
      <t>and average processing times by application type, Northern Ireland, 2025/26</t>
    </r>
    <r>
      <rPr>
        <b/>
        <vertAlign val="superscript"/>
        <sz val="11"/>
        <color rgb="FF2B4171"/>
        <rFont val="Arial"/>
        <family val="2"/>
      </rPr>
      <t>1</t>
    </r>
  </si>
  <si>
    <r>
      <t>Table 5.6.1 - Planning applications received</t>
    </r>
    <r>
      <rPr>
        <b/>
        <vertAlign val="superscript"/>
        <sz val="11"/>
        <color rgb="FF2B4171"/>
        <rFont val="Arial"/>
        <family val="2"/>
      </rPr>
      <t>2</t>
    </r>
    <r>
      <rPr>
        <b/>
        <sz val="11"/>
        <color rgb="FF2B4171"/>
        <rFont val="Arial"/>
        <family val="2"/>
      </rPr>
      <t xml:space="preserve"> by application type, 2025/26</t>
    </r>
  </si>
  <si>
    <t>Table 5.6.5 - Planning applications withdrawn by application type, 2025/26</t>
  </si>
  <si>
    <t>by application type, 2025/26</t>
  </si>
  <si>
    <r>
      <t>Table 5.6.2 - Planning applications decided</t>
    </r>
    <r>
      <rPr>
        <b/>
        <vertAlign val="superscript"/>
        <sz val="11"/>
        <color rgb="FF2B4171"/>
        <rFont val="Arial"/>
        <family val="2"/>
      </rPr>
      <t>3</t>
    </r>
    <r>
      <rPr>
        <b/>
        <sz val="11"/>
        <color rgb="FF2B4171"/>
        <rFont val="Arial"/>
        <family val="2"/>
      </rPr>
      <t xml:space="preserve"> by application type, 2025/26</t>
    </r>
  </si>
  <si>
    <r>
      <t>Table 5.6.3 - Planning applications approved</t>
    </r>
    <r>
      <rPr>
        <b/>
        <vertAlign val="superscript"/>
        <sz val="11"/>
        <color rgb="FF2B4171"/>
        <rFont val="Arial"/>
        <family val="2"/>
      </rPr>
      <t>4</t>
    </r>
    <r>
      <rPr>
        <b/>
        <sz val="11"/>
        <color rgb="FF2B4171"/>
        <rFont val="Arial"/>
        <family val="2"/>
      </rPr>
      <t xml:space="preserve"> by application type, 2025/26</t>
    </r>
  </si>
  <si>
    <r>
      <t>Table 5.6.4 - Planning applications approval rates</t>
    </r>
    <r>
      <rPr>
        <b/>
        <vertAlign val="superscript"/>
        <sz val="11"/>
        <color rgb="FF2B4171"/>
        <rFont val="Arial"/>
        <family val="2"/>
      </rPr>
      <t>4</t>
    </r>
    <r>
      <rPr>
        <b/>
        <sz val="11"/>
        <color rgb="FF2B4171"/>
        <rFont val="Arial"/>
        <family val="2"/>
      </rPr>
      <t xml:space="preserve"> by application type, 2025/26</t>
    </r>
  </si>
  <si>
    <r>
      <t>Northern Ireland, Q1 2009/10 to Q4 2025/26</t>
    </r>
    <r>
      <rPr>
        <b/>
        <vertAlign val="superscript"/>
        <sz val="11"/>
        <color rgb="FF2B4171"/>
        <rFont val="Arial"/>
        <family val="2"/>
      </rPr>
      <t>1</t>
    </r>
  </si>
  <si>
    <t>Fig. 6.1a Enforcement cases opened and closed, quarterly from April 2015 to March 2026</t>
  </si>
  <si>
    <t>Fig. 6.1b Enforcement cases opened and closed, annually 2015/16 to 2025/26</t>
  </si>
  <si>
    <r>
      <t>Table 6.2 - Enforcement cases opened, closed, concluded and conclusion times by planning authority, Q4 2025/26</t>
    </r>
    <r>
      <rPr>
        <b/>
        <vertAlign val="superscript"/>
        <sz val="11"/>
        <color rgb="FF2B4171"/>
        <rFont val="Arial"/>
        <family val="2"/>
      </rPr>
      <t>1</t>
    </r>
  </si>
  <si>
    <r>
      <t>Table 6.2.1 - Enforcement cases opened</t>
    </r>
    <r>
      <rPr>
        <b/>
        <vertAlign val="superscript"/>
        <sz val="11"/>
        <color rgb="FF2B4171"/>
        <rFont val="Arial"/>
        <family val="2"/>
      </rPr>
      <t>2</t>
    </r>
    <r>
      <rPr>
        <b/>
        <sz val="11"/>
        <color rgb="FF2B4171"/>
        <rFont val="Arial"/>
        <family val="2"/>
      </rPr>
      <t xml:space="preserve"> by planning authority, Q4 2025/26</t>
    </r>
  </si>
  <si>
    <t>Table 6.2.2 - Enforcement cases closed by planning authority, Q4 2025/26</t>
  </si>
  <si>
    <t>Table 6.2.3 - Enforcement cases closed by closure reason and planning authority, Q4 2025/26</t>
  </si>
  <si>
    <r>
      <t>Table 6.2.4 - Enforcement cases concluded</t>
    </r>
    <r>
      <rPr>
        <b/>
        <vertAlign val="superscript"/>
        <sz val="11"/>
        <color rgb="FF2B4171"/>
        <rFont val="Arial"/>
        <family val="2"/>
      </rPr>
      <t>3</t>
    </r>
    <r>
      <rPr>
        <b/>
        <sz val="11"/>
        <color rgb="FF2B4171"/>
        <rFont val="Arial"/>
        <family val="2"/>
      </rPr>
      <t xml:space="preserve"> by planning authority, Q4 2025/26</t>
    </r>
  </si>
  <si>
    <r>
      <t>Table 6.2.5 - Enforcement cases conclusion times</t>
    </r>
    <r>
      <rPr>
        <b/>
        <vertAlign val="superscript"/>
        <sz val="11"/>
        <color rgb="FF2B4171"/>
        <rFont val="Arial"/>
        <family val="2"/>
      </rPr>
      <t>4,5,6</t>
    </r>
    <r>
      <rPr>
        <b/>
        <sz val="11"/>
        <color rgb="FF2B4171"/>
        <rFont val="Arial"/>
        <family val="2"/>
      </rPr>
      <t xml:space="preserve"> by planning authority, Q4 2025/26</t>
    </r>
  </si>
  <si>
    <t>Fig. 6.2 Percentage of cases concluded within 39 weeks by council, 2024/25 &amp; 2025/26</t>
  </si>
  <si>
    <r>
      <t>Table 6.3 - Court actions by planning authority, 2025/26</t>
    </r>
    <r>
      <rPr>
        <b/>
        <vertAlign val="superscript"/>
        <sz val="11"/>
        <color rgb="FF2B4171"/>
        <rFont val="Arial"/>
        <family val="2"/>
      </rPr>
      <t>1</t>
    </r>
  </si>
  <si>
    <t>Change over year:  2024/25 - 2025/26</t>
  </si>
  <si>
    <r>
      <t>Table 6.4 - Live enforcement cases, Northern Ireland, Q3 2012/13 to Q4 2025/26</t>
    </r>
    <r>
      <rPr>
        <b/>
        <vertAlign val="superscript"/>
        <sz val="11"/>
        <color rgb="FF2B4171"/>
        <rFont val="Arial"/>
        <family val="2"/>
      </rPr>
      <t>1,2</t>
    </r>
  </si>
  <si>
    <r>
      <t>Table 6.5 - Live enforcement cases by planning authority, end of March 2025 to end of March 2026</t>
    </r>
    <r>
      <rPr>
        <b/>
        <vertAlign val="superscript"/>
        <sz val="11"/>
        <color rgb="FF2B4171"/>
        <rFont val="Arial"/>
        <family val="2"/>
      </rPr>
      <t>1</t>
    </r>
  </si>
  <si>
    <r>
      <t>and withdrawn in Northern Ireland, Q1 2002/03 to Q4 2025/26</t>
    </r>
    <r>
      <rPr>
        <b/>
        <vertAlign val="superscript"/>
        <sz val="11"/>
        <color rgb="FF2B4171"/>
        <rFont val="Arial"/>
        <family val="2"/>
      </rPr>
      <t>2</t>
    </r>
  </si>
  <si>
    <t>Fig 7.1 RE applications, quarterly from April 2015 to March 2026</t>
  </si>
  <si>
    <t>Fig 7.1 RE applications, annually from 2002/03 to 2025/26</t>
  </si>
  <si>
    <r>
      <t>withdrawn and average processing times by development type, Northern Ireland, 2025/26</t>
    </r>
    <r>
      <rPr>
        <b/>
        <vertAlign val="superscript"/>
        <sz val="11"/>
        <color rgb="FF2B4171"/>
        <rFont val="Arial"/>
        <family val="2"/>
      </rPr>
      <t>2</t>
    </r>
  </si>
  <si>
    <r>
      <t>Table 7.2.1 - Renewable energy applications received</t>
    </r>
    <r>
      <rPr>
        <b/>
        <vertAlign val="superscript"/>
        <sz val="11"/>
        <color rgb="FF2B4171"/>
        <rFont val="Arial"/>
        <family val="2"/>
      </rPr>
      <t>3</t>
    </r>
    <r>
      <rPr>
        <b/>
        <sz val="11"/>
        <color rgb="FF2B4171"/>
        <rFont val="Arial"/>
        <family val="2"/>
      </rPr>
      <t xml:space="preserve"> by development type, 2025/26</t>
    </r>
  </si>
  <si>
    <r>
      <t>Table 7.2.2 - Renewable energy applications decided</t>
    </r>
    <r>
      <rPr>
        <b/>
        <vertAlign val="superscript"/>
        <sz val="11"/>
        <color rgb="FF2B4171"/>
        <rFont val="Arial"/>
        <family val="2"/>
      </rPr>
      <t>4</t>
    </r>
    <r>
      <rPr>
        <b/>
        <sz val="11"/>
        <color rgb="FF2B4171"/>
        <rFont val="Arial"/>
        <family val="2"/>
      </rPr>
      <t xml:space="preserve"> by development type, 2025/26</t>
    </r>
  </si>
  <si>
    <r>
      <t>Table 7.2.3 - Renewable energy applications approved</t>
    </r>
    <r>
      <rPr>
        <b/>
        <vertAlign val="superscript"/>
        <sz val="11"/>
        <color rgb="FF2B4171"/>
        <rFont val="Arial"/>
        <family val="2"/>
      </rPr>
      <t>5</t>
    </r>
    <r>
      <rPr>
        <b/>
        <sz val="11"/>
        <color rgb="FF2B4171"/>
        <rFont val="Arial"/>
        <family val="2"/>
      </rPr>
      <t xml:space="preserve"> by development type, 2025/26</t>
    </r>
  </si>
  <si>
    <r>
      <t>Table 7.2.4 - Renewable energy applications approval rates</t>
    </r>
    <r>
      <rPr>
        <b/>
        <vertAlign val="superscript"/>
        <sz val="11"/>
        <color rgb="FF2B4171"/>
        <rFont val="Arial"/>
        <family val="2"/>
      </rPr>
      <t>6</t>
    </r>
    <r>
      <rPr>
        <b/>
        <sz val="11"/>
        <color rgb="FF2B4171"/>
        <rFont val="Arial"/>
        <family val="2"/>
      </rPr>
      <t xml:space="preserve"> by development type, 2025/26</t>
    </r>
  </si>
  <si>
    <t>Table 7.2.5 - Renewable energy applications withdrawn by development type, 2025/26</t>
  </si>
  <si>
    <r>
      <rPr>
        <b/>
        <sz val="9"/>
        <rFont val="Arial"/>
        <family val="2"/>
      </rPr>
      <t xml:space="preserve">2 </t>
    </r>
    <r>
      <rPr>
        <sz val="9"/>
        <rFont val="Arial"/>
        <family val="2"/>
      </rPr>
      <t>Figures for 2025/26 are now final and will not be subject to further scheduled revision.</t>
    </r>
  </si>
  <si>
    <r>
      <t>Table 7.3.1 - Renewable energy applications received</t>
    </r>
    <r>
      <rPr>
        <b/>
        <vertAlign val="superscript"/>
        <sz val="11"/>
        <color rgb="FF2B4171"/>
        <rFont val="Arial"/>
        <family val="2"/>
      </rPr>
      <t>3</t>
    </r>
    <r>
      <rPr>
        <b/>
        <sz val="11"/>
        <color rgb="FF2B4171"/>
        <rFont val="Arial"/>
        <family val="2"/>
      </rPr>
      <t xml:space="preserve"> by planning authority, 2025/26</t>
    </r>
  </si>
  <si>
    <r>
      <t>Table 7.3.2 - Renewable energy applications decided</t>
    </r>
    <r>
      <rPr>
        <b/>
        <vertAlign val="superscript"/>
        <sz val="11"/>
        <color rgb="FF2B4171"/>
        <rFont val="Arial"/>
        <family val="2"/>
      </rPr>
      <t>4</t>
    </r>
    <r>
      <rPr>
        <b/>
        <sz val="11"/>
        <color rgb="FF2B4171"/>
        <rFont val="Arial"/>
        <family val="2"/>
      </rPr>
      <t xml:space="preserve"> by planning authority, 2025/26</t>
    </r>
  </si>
  <si>
    <r>
      <t>Table 7.3.3 - Renewable energy applications approved</t>
    </r>
    <r>
      <rPr>
        <b/>
        <vertAlign val="superscript"/>
        <sz val="11"/>
        <color rgb="FF2B4171"/>
        <rFont val="Arial"/>
        <family val="2"/>
      </rPr>
      <t>5</t>
    </r>
    <r>
      <rPr>
        <b/>
        <sz val="11"/>
        <color rgb="FF2B4171"/>
        <rFont val="Arial"/>
        <family val="2"/>
      </rPr>
      <t xml:space="preserve"> by planning authority, 2025/26</t>
    </r>
  </si>
  <si>
    <r>
      <t>Table 7.3.4 - Renewable energy applications approval rates</t>
    </r>
    <r>
      <rPr>
        <b/>
        <vertAlign val="superscript"/>
        <sz val="11"/>
        <color rgb="FF2B4171"/>
        <rFont val="Arial"/>
        <family val="2"/>
      </rPr>
      <t>5</t>
    </r>
    <r>
      <rPr>
        <b/>
        <sz val="11"/>
        <color rgb="FF2B4171"/>
        <rFont val="Arial"/>
        <family val="2"/>
      </rPr>
      <t xml:space="preserve"> by planning authority, 2025/26</t>
    </r>
  </si>
  <si>
    <t>Table 7.3.5 - Renewable energy applications withdrawn by planning authority, 2025/26</t>
  </si>
  <si>
    <r>
      <t>Table 7.3.6 - Renewable energy applications average processing times (weeks)</t>
    </r>
    <r>
      <rPr>
        <b/>
        <vertAlign val="superscript"/>
        <sz val="11"/>
        <color rgb="FF2B4171"/>
        <rFont val="Arial"/>
        <family val="2"/>
      </rPr>
      <t>6</t>
    </r>
    <r>
      <rPr>
        <b/>
        <sz val="11"/>
        <color rgb="FF2B4171"/>
        <rFont val="Arial"/>
        <family val="2"/>
      </rPr>
      <t xml:space="preserve"> by planning authority, 2025/26</t>
    </r>
  </si>
  <si>
    <t>Fig 7.2 Renewable Energy applications received by authority, 2024/25 &amp; 2025/26</t>
  </si>
  <si>
    <t>Fig 7.3 Renewable Energy applications decided by authority, 2024/25 &amp; 2025/26</t>
  </si>
  <si>
    <r>
      <t>Northern Ireland, end of March 2025 to end of March 2026</t>
    </r>
    <r>
      <rPr>
        <b/>
        <vertAlign val="superscript"/>
        <sz val="11"/>
        <color rgb="FF2B4171"/>
        <rFont val="Arial"/>
        <family val="2"/>
      </rPr>
      <t>3</t>
    </r>
  </si>
  <si>
    <r>
      <t>Position at 31 March 2026</t>
    </r>
    <r>
      <rPr>
        <b/>
        <vertAlign val="superscript"/>
        <sz val="9"/>
        <rFont val="Arial"/>
        <family val="2"/>
      </rPr>
      <t>3</t>
    </r>
  </si>
  <si>
    <r>
      <t>and average processing times by council</t>
    </r>
    <r>
      <rPr>
        <b/>
        <vertAlign val="superscript"/>
        <sz val="11"/>
        <color rgb="FF2B4171"/>
        <rFont val="Arial"/>
        <family val="2"/>
      </rPr>
      <t>3,</t>
    </r>
    <r>
      <rPr>
        <b/>
        <sz val="11"/>
        <color rgb="FF2B4171"/>
        <rFont val="Arial"/>
        <family val="2"/>
      </rPr>
      <t xml:space="preserve"> 2025/26</t>
    </r>
    <r>
      <rPr>
        <b/>
        <vertAlign val="superscript"/>
        <sz val="11"/>
        <color rgb="FF2B4171"/>
        <rFont val="Arial"/>
        <family val="2"/>
      </rPr>
      <t>4</t>
    </r>
  </si>
  <si>
    <t>Table 8.2.1 - Legacy and council-received applications decided/withdrawn by council, 2025/26</t>
  </si>
  <si>
    <r>
      <t>Table 8.2.2 - Legacy and council-received applications average processing times (weeks)</t>
    </r>
    <r>
      <rPr>
        <b/>
        <vertAlign val="superscript"/>
        <sz val="11"/>
        <color rgb="FF2B4171"/>
        <rFont val="Arial"/>
        <family val="2"/>
      </rPr>
      <t>5</t>
    </r>
    <r>
      <rPr>
        <b/>
        <sz val="11"/>
        <color rgb="FF2B4171"/>
        <rFont val="Arial"/>
        <family val="2"/>
      </rPr>
      <t xml:space="preserve"> by council, 2025/26</t>
    </r>
  </si>
  <si>
    <r>
      <t>Table 9.1 - Additional activity</t>
    </r>
    <r>
      <rPr>
        <b/>
        <vertAlign val="superscript"/>
        <sz val="11"/>
        <color rgb="FF2B4171"/>
        <rFont val="Arial"/>
        <family val="2"/>
      </rPr>
      <t>1</t>
    </r>
    <r>
      <rPr>
        <b/>
        <sz val="11"/>
        <color rgb="FF2B4171"/>
        <rFont val="Arial"/>
        <family val="2"/>
      </rPr>
      <t xml:space="preserve"> received, decided, approved, withdrawn and average processing times by planning authority, 2025/26</t>
    </r>
    <r>
      <rPr>
        <b/>
        <vertAlign val="superscript"/>
        <sz val="11"/>
        <color rgb="FF2B4171"/>
        <rFont val="Arial"/>
        <family val="2"/>
      </rPr>
      <t>2</t>
    </r>
  </si>
  <si>
    <t>Table 9.1.1 - Discharge of conditions received, decided, approved, withdrawn and average processing times by planning authority, 2025/26</t>
  </si>
  <si>
    <t>by planning authority, 2025/26</t>
  </si>
  <si>
    <t xml:space="preserve"> 2025/26</t>
  </si>
  <si>
    <t>Table 9.1.5 - Non-material changes received, decided, approved, withdrawn and average processing times by planning authority, 2025/26</t>
  </si>
  <si>
    <t>Table 9.1.6 - Tree preservations orders received, decided, approved, withdrawn and average processing times by planning authority, 2025/26</t>
  </si>
  <si>
    <r>
      <t>Table 9.1.3 - Pre-application discussions received</t>
    </r>
    <r>
      <rPr>
        <b/>
        <vertAlign val="superscript"/>
        <sz val="11"/>
        <color rgb="FF2B4171"/>
        <rFont val="Arial"/>
        <family val="2"/>
      </rPr>
      <t>3</t>
    </r>
    <r>
      <rPr>
        <b/>
        <sz val="11"/>
        <color rgb="FF2B4171"/>
        <rFont val="Arial"/>
        <family val="2"/>
      </rPr>
      <t xml:space="preserve"> by planning authority, 2025/26</t>
    </r>
  </si>
  <si>
    <r>
      <t>Table 9.1.4 - Proposals of application notices received</t>
    </r>
    <r>
      <rPr>
        <b/>
        <vertAlign val="superscript"/>
        <sz val="11"/>
        <color rgb="FF2B4171"/>
        <rFont val="Arial"/>
        <family val="2"/>
      </rPr>
      <t>3</t>
    </r>
    <r>
      <rPr>
        <b/>
        <sz val="11"/>
        <color rgb="FF2B4171"/>
        <rFont val="Arial"/>
        <family val="2"/>
      </rPr>
      <t xml:space="preserve"> by planning authority, 2025/26</t>
    </r>
  </si>
  <si>
    <r>
      <rPr>
        <b/>
        <sz val="11"/>
        <color rgb="FF2B4171"/>
        <rFont val="Calibri"/>
        <family val="2"/>
        <scheme val="minor"/>
      </rPr>
      <t>Notes on data source and quality</t>
    </r>
    <r>
      <rPr>
        <sz val="11"/>
        <color rgb="FF2B4171"/>
        <rFont val="Calibri"/>
        <family val="2"/>
        <scheme val="minor"/>
      </rPr>
      <t xml:space="preserve">
</t>
    </r>
    <r>
      <rPr>
        <sz val="11"/>
        <rFont val="Calibri"/>
        <family val="2"/>
        <scheme val="minor"/>
      </rPr>
      <t xml:space="preserve">
The records of all planning applications from 1 April 2025 to 31 March 2026 were transferred in April 2026 from live databases. This included all live planning applications in the Northern Ireland and Mid Ulster Planning Portals. The data were validated by Analysis, Statistics and Research Branch (ASRB). Local councils and the Department were provided with their own headline planning statistics as part of the quality assurance process.  Once validations were complete, a final extract was taken in May 2026.
</t>
    </r>
  </si>
  <si>
    <t>Retained Section 26</t>
  </si>
  <si>
    <r>
      <t>Table 7.3 - Renewable energy</t>
    </r>
    <r>
      <rPr>
        <b/>
        <vertAlign val="superscript"/>
        <sz val="11"/>
        <color rgb="FF2B4171"/>
        <rFont val="Arial"/>
        <family val="2"/>
      </rPr>
      <t xml:space="preserve">1 </t>
    </r>
    <r>
      <rPr>
        <b/>
        <sz val="11"/>
        <color rgb="FF2B4171"/>
        <rFont val="Arial"/>
        <family val="2"/>
      </rPr>
      <t>applications received, decided, approved, withdrawn and average processing times by planning authority, 2025/26</t>
    </r>
    <r>
      <rPr>
        <b/>
        <vertAlign val="superscript"/>
        <sz val="11"/>
        <color rgb="FF2B4171"/>
        <rFont val="Arial"/>
        <family val="2"/>
      </rPr>
      <t>2</t>
    </r>
  </si>
  <si>
    <t>Table 6.5 - Live enforcement cases by planning authority</t>
  </si>
  <si>
    <t>Table 1.5 - Planning applications received, decided, approved and withdrawn by parliamentary constituency</t>
  </si>
  <si>
    <t>Table 1.1 - Planning applications received, decided, approved and withdrawn in Northern Ireland</t>
  </si>
  <si>
    <r>
      <t>2025/26 Per 10,000 pop.</t>
    </r>
    <r>
      <rPr>
        <b/>
        <vertAlign val="superscript"/>
        <sz val="9"/>
        <rFont val="Arial"/>
        <family val="2"/>
      </rPr>
      <t>5</t>
    </r>
  </si>
  <si>
    <r>
      <t>Table 1.5.1 - Planning applications received by parliamentary constituency, 2025/26</t>
    </r>
    <r>
      <rPr>
        <b/>
        <vertAlign val="superscript"/>
        <sz val="11"/>
        <color rgb="FF2B4171"/>
        <rFont val="Arial"/>
        <family val="2"/>
      </rPr>
      <t>4</t>
    </r>
  </si>
  <si>
    <r>
      <t>Frequency</t>
    </r>
    <r>
      <rPr>
        <sz val="14"/>
        <rFont val="Arial"/>
        <family val="2"/>
      </rPr>
      <t>: Annual</t>
    </r>
  </si>
  <si>
    <t>Fig 3.1a Major Development planning applications, quarterly from April 2015 to March 2026</t>
  </si>
  <si>
    <r>
      <t xml:space="preserve">Date of Publication: </t>
    </r>
    <r>
      <rPr>
        <sz val="14"/>
        <rFont val="Arial"/>
        <family val="2"/>
      </rPr>
      <t xml:space="preserve">26 August 2026 </t>
    </r>
  </si>
  <si>
    <r>
      <rPr>
        <sz val="12"/>
        <rFont val="Arial"/>
        <family val="2"/>
      </rPr>
      <t xml:space="preserve">Our statistical practice is regulated by the OSR who sets the standards of trustworthiness, quality and value in the </t>
    </r>
    <r>
      <rPr>
        <u/>
        <sz val="12"/>
        <color theme="10"/>
        <rFont val="Arial"/>
        <family val="2"/>
      </rPr>
      <t>Code of Practice for Statistics</t>
    </r>
    <r>
      <rPr>
        <sz val="12"/>
        <rFont val="Arial"/>
        <family val="2"/>
      </rPr>
      <t xml:space="preserve"> that all producers of official statistics should adhere to.  You are welcome to contact us directly with any comments about how we meet these standards.  </t>
    </r>
  </si>
  <si>
    <r>
      <rPr>
        <b/>
        <sz val="12"/>
        <rFont val="Arial"/>
        <family val="2"/>
      </rPr>
      <t>Internet link:</t>
    </r>
    <r>
      <rPr>
        <sz val="12"/>
        <color theme="10"/>
        <rFont val="Arial"/>
        <family val="2"/>
      </rPr>
      <t xml:space="preserve"> </t>
    </r>
    <r>
      <rPr>
        <u/>
        <sz val="12"/>
        <color theme="10"/>
        <rFont val="Arial"/>
        <family val="2"/>
      </rPr>
      <t>Open Government Licence</t>
    </r>
  </si>
  <si>
    <r>
      <rPr>
        <b/>
        <sz val="12"/>
        <rFont val="Arial"/>
        <family val="2"/>
      </rPr>
      <t>Email:</t>
    </r>
    <r>
      <rPr>
        <sz val="12"/>
        <rFont val="Arial"/>
        <family val="2"/>
      </rPr>
      <t xml:space="preserve"> </t>
    </r>
    <r>
      <rPr>
        <u/>
        <sz val="12"/>
        <color rgb="FF0000FF"/>
        <rFont val="Arial"/>
        <family val="2"/>
      </rPr>
      <t>ASRB@nisra.gov.uk</t>
    </r>
  </si>
  <si>
    <r>
      <rPr>
        <b/>
        <sz val="12"/>
        <rFont val="Arial"/>
        <family val="2"/>
      </rPr>
      <t xml:space="preserve">Internet: </t>
    </r>
    <r>
      <rPr>
        <u/>
        <sz val="12"/>
        <color theme="10"/>
        <rFont val="Arial"/>
        <family val="2"/>
      </rPr>
      <t xml:space="preserve">DfI Planning Statistics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</si>
</sst>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 #,##0_-;_-* &quot;-&quot;??_-;_-@_-"/>
    <numFmt numFmtId="165" formatCode="0.0%"/>
    <numFmt numFmtId="166" formatCode="\(##0\);\(\-##0\);&quot;-&quot;"/>
    <numFmt numFmtId="167" formatCode="0.0"/>
    <numFmt numFmtId="168" formatCode="_-* #,##0.0_-;\-* #,##0.0_-;_-* &quot;-&quot;??_-;_-@_-"/>
    <numFmt numFmtId="169" formatCode="\(##0.0\);\(\-##0.0\);&quot;-&quot;"/>
    <numFmt numFmtId="170" formatCode="#,##0.0"/>
    <numFmt numFmtId="171" formatCode="###0"/>
  </numFmts>
  <fonts count="1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8"/>
      <name val="Arial"/>
      <family val="2"/>
    </font>
    <font>
      <b/>
      <sz val="9"/>
      <name val="Arial"/>
      <family val="2"/>
    </font>
    <font>
      <sz val="9"/>
      <name val="Arial"/>
      <family val="2"/>
    </font>
    <font>
      <sz val="10"/>
      <name val="Wingdings"/>
      <charset val="2"/>
    </font>
    <font>
      <u/>
      <sz val="10"/>
      <color indexed="12"/>
      <name val="Arial"/>
      <family val="2"/>
    </font>
    <font>
      <b/>
      <sz val="10"/>
      <name val="Arial"/>
      <family val="2"/>
    </font>
    <font>
      <b/>
      <sz val="11"/>
      <color rgb="FF403152"/>
      <name val="Arial"/>
      <family val="2"/>
    </font>
    <font>
      <sz val="11"/>
      <name val="Arial"/>
      <family val="2"/>
    </font>
    <font>
      <sz val="10"/>
      <color indexed="8"/>
      <name val="Courier New"/>
      <family val="3"/>
    </font>
    <font>
      <b/>
      <sz val="12"/>
      <name val="Calibri"/>
      <family val="2"/>
    </font>
    <font>
      <sz val="10"/>
      <name val="Arial"/>
      <family val="2"/>
    </font>
    <font>
      <b/>
      <vertAlign val="superscript"/>
      <sz val="10"/>
      <name val="Arial"/>
      <family val="2"/>
    </font>
    <font>
      <b/>
      <vertAlign val="superscript"/>
      <sz val="8"/>
      <name val="Arial"/>
      <family val="2"/>
    </font>
    <font>
      <b/>
      <i/>
      <sz val="8"/>
      <name val="Arial"/>
      <family val="2"/>
    </font>
    <font>
      <b/>
      <vertAlign val="superscript"/>
      <sz val="9"/>
      <name val="Arial"/>
      <family val="2"/>
    </font>
    <font>
      <sz val="8"/>
      <color rgb="FFFF0000"/>
      <name val="Arial"/>
      <family val="2"/>
    </font>
    <font>
      <sz val="10"/>
      <color rgb="FFFF0000"/>
      <name val="Arial"/>
      <family val="2"/>
    </font>
    <font>
      <vertAlign val="superscript"/>
      <sz val="9"/>
      <name val="Arial"/>
      <family val="2"/>
    </font>
    <font>
      <b/>
      <sz val="12"/>
      <name val="Arial"/>
      <family val="2"/>
    </font>
    <font>
      <b/>
      <u/>
      <sz val="12"/>
      <name val="Arial"/>
      <family val="2"/>
    </font>
    <font>
      <u/>
      <sz val="10"/>
      <color theme="10"/>
      <name val="Arial"/>
      <family val="2"/>
    </font>
    <font>
      <u/>
      <sz val="8"/>
      <color rgb="FF0070C0"/>
      <name val="Arial"/>
      <family val="2"/>
    </font>
    <font>
      <sz val="11"/>
      <name val="Calibri"/>
      <family val="2"/>
    </font>
    <font>
      <sz val="10"/>
      <name val="Calibri"/>
      <family val="2"/>
    </font>
    <font>
      <sz val="11"/>
      <color rgb="FF000000"/>
      <name val="Calibri"/>
      <family val="2"/>
    </font>
    <font>
      <b/>
      <sz val="11"/>
      <color rgb="FF000000"/>
      <name val="Calibri"/>
      <family val="2"/>
    </font>
    <font>
      <b/>
      <u/>
      <sz val="9"/>
      <name val="Arial"/>
      <family val="2"/>
    </font>
    <font>
      <b/>
      <u/>
      <vertAlign val="superscript"/>
      <sz val="9"/>
      <name val="Arial"/>
      <family val="2"/>
    </font>
    <font>
      <b/>
      <sz val="11"/>
      <color rgb="FF8064A2"/>
      <name val="Arial"/>
      <family val="2"/>
    </font>
    <font>
      <sz val="9"/>
      <color theme="6" tint="-0.249977111117893"/>
      <name val="Arial"/>
      <family val="2"/>
    </font>
    <font>
      <sz val="10"/>
      <name val="Courier New"/>
      <family val="3"/>
    </font>
    <font>
      <sz val="8"/>
      <color theme="2" tint="-0.249977111117893"/>
      <name val="Arial"/>
      <family val="2"/>
    </font>
    <font>
      <b/>
      <sz val="8"/>
      <color theme="2" tint="-0.249977111117893"/>
      <name val="Arial"/>
      <family val="2"/>
    </font>
    <font>
      <b/>
      <sz val="9"/>
      <color theme="0"/>
      <name val="Arial"/>
      <family val="2"/>
    </font>
    <font>
      <sz val="10"/>
      <color theme="0"/>
      <name val="Arial"/>
      <family val="2"/>
    </font>
    <font>
      <sz val="8"/>
      <color theme="0"/>
      <name val="Arial"/>
      <family val="2"/>
    </font>
    <font>
      <sz val="12"/>
      <name val="Arial"/>
      <family val="2"/>
    </font>
    <font>
      <sz val="11"/>
      <name val="Calibri"/>
      <family val="2"/>
      <scheme val="minor"/>
    </font>
    <font>
      <u/>
      <sz val="11"/>
      <color theme="10"/>
      <name val="Calibri"/>
      <family val="2"/>
      <scheme val="minor"/>
    </font>
    <font>
      <b/>
      <i/>
      <sz val="9"/>
      <name val="Arial"/>
      <family val="2"/>
    </font>
    <font>
      <sz val="9"/>
      <color indexed="8"/>
      <name val="Arial"/>
      <family val="2"/>
    </font>
    <font>
      <b/>
      <sz val="8"/>
      <color theme="0"/>
      <name val="Arial"/>
      <family val="2"/>
    </font>
    <font>
      <b/>
      <sz val="9"/>
      <color rgb="FFFF0000"/>
      <name val="Arial"/>
      <family val="2"/>
    </font>
    <font>
      <sz val="11"/>
      <color rgb="FF333333"/>
      <name val="Arial"/>
      <family val="2"/>
    </font>
    <font>
      <i/>
      <sz val="8"/>
      <name val="Arial"/>
      <family val="2"/>
    </font>
    <font>
      <i/>
      <sz val="10"/>
      <name val="Arial"/>
      <family val="2"/>
    </font>
    <font>
      <b/>
      <sz val="12"/>
      <color theme="0"/>
      <name val="Calibri"/>
      <family val="2"/>
    </font>
    <font>
      <b/>
      <sz val="10"/>
      <color theme="0"/>
      <name val="Arial"/>
      <family val="2"/>
    </font>
    <font>
      <sz val="9"/>
      <color theme="0"/>
      <name val="Arial"/>
      <family val="2"/>
    </font>
    <font>
      <b/>
      <sz val="10"/>
      <color rgb="FFFF0000"/>
      <name val="Arial"/>
      <family val="2"/>
    </font>
    <font>
      <sz val="11"/>
      <color theme="0"/>
      <name val="Arial"/>
      <family val="2"/>
    </font>
    <font>
      <sz val="11"/>
      <color rgb="FFFF0000"/>
      <name val="Arial"/>
      <family val="2"/>
    </font>
    <font>
      <b/>
      <sz val="11"/>
      <color rgb="FF2B4171"/>
      <name val="Arial"/>
      <family val="2"/>
    </font>
    <font>
      <b/>
      <vertAlign val="superscript"/>
      <sz val="11"/>
      <color rgb="FF2B4171"/>
      <name val="Arial"/>
      <family val="2"/>
    </font>
    <font>
      <sz val="8"/>
      <color rgb="FF2B4171"/>
      <name val="Arial"/>
      <family val="2"/>
    </font>
    <font>
      <b/>
      <sz val="14"/>
      <color rgb="FF2B4171"/>
      <name val="Calibri"/>
      <family val="2"/>
    </font>
    <font>
      <sz val="11"/>
      <color rgb="FF2B4171"/>
      <name val="Calibri"/>
      <family val="2"/>
    </font>
    <font>
      <sz val="10"/>
      <color rgb="FF2B4171"/>
      <name val="Arial"/>
      <family val="2"/>
    </font>
    <font>
      <b/>
      <sz val="12"/>
      <color rgb="FF2B4171"/>
      <name val="Calibri"/>
      <family val="2"/>
    </font>
    <font>
      <sz val="10"/>
      <color theme="4"/>
      <name val="Arial"/>
      <family val="2"/>
    </font>
    <font>
      <u/>
      <sz val="10"/>
      <color rgb="FFFF0000"/>
      <name val="Arial"/>
      <family val="2"/>
    </font>
    <font>
      <b/>
      <i/>
      <sz val="9"/>
      <color rgb="FFFF0000"/>
      <name val="Arial"/>
      <family val="2"/>
    </font>
    <font>
      <b/>
      <sz val="11"/>
      <color rgb="FF2B4171"/>
      <name val="Calibri"/>
      <family val="2"/>
      <scheme val="minor"/>
    </font>
    <font>
      <b/>
      <sz val="11"/>
      <color rgb="FFFF0000"/>
      <name val="Arial"/>
      <family val="2"/>
    </font>
    <font>
      <sz val="20"/>
      <name val="Arial"/>
      <family val="2"/>
    </font>
    <font>
      <b/>
      <sz val="20"/>
      <name val="Arial"/>
      <family val="2"/>
    </font>
    <font>
      <b/>
      <sz val="16"/>
      <name val="Arial"/>
      <family val="2"/>
    </font>
    <font>
      <sz val="14"/>
      <name val="Arial"/>
      <family val="2"/>
    </font>
    <font>
      <b/>
      <sz val="14"/>
      <name val="Arial"/>
      <family val="2"/>
    </font>
    <font>
      <u/>
      <sz val="12"/>
      <color theme="10"/>
      <name val="Arial"/>
      <family val="2"/>
    </font>
    <font>
      <b/>
      <sz val="12"/>
      <color rgb="FF000000"/>
      <name val="Arial"/>
      <family val="2"/>
    </font>
    <font>
      <sz val="11"/>
      <color rgb="FFFF0000"/>
      <name val="Calibri"/>
      <family val="2"/>
      <scheme val="minor"/>
    </font>
    <font>
      <sz val="11"/>
      <color rgb="FF2B4171"/>
      <name val="Calibri"/>
      <family val="2"/>
      <scheme val="minor"/>
    </font>
    <font>
      <sz val="11"/>
      <color rgb="FF000000"/>
      <name val="Calibri"/>
      <family val="2"/>
      <scheme val="minor"/>
    </font>
    <font>
      <vertAlign val="superscript"/>
      <sz val="11"/>
      <color rgb="FF000000"/>
      <name val="Calibri"/>
      <family val="2"/>
      <scheme val="minor"/>
    </font>
    <font>
      <u/>
      <sz val="11"/>
      <name val="Calibri"/>
      <family val="2"/>
      <scheme val="minor"/>
    </font>
    <font>
      <u/>
      <sz val="9"/>
      <color theme="10"/>
      <name val="Arial"/>
      <family val="2"/>
    </font>
    <font>
      <b/>
      <sz val="9"/>
      <color theme="4" tint="0.59999389629810485"/>
      <name val="Arial"/>
      <family val="2"/>
    </font>
    <font>
      <sz val="10"/>
      <color theme="4" tint="0.59999389629810485"/>
      <name val="Arial"/>
      <family val="2"/>
    </font>
    <font>
      <b/>
      <sz val="8"/>
      <color theme="4" tint="0.59999389629810485"/>
      <name val="Arial"/>
      <family val="2"/>
    </font>
    <font>
      <u/>
      <sz val="10"/>
      <name val="Arial"/>
      <family val="2"/>
    </font>
    <font>
      <u/>
      <sz val="12"/>
      <color rgb="FF0000FF"/>
      <name val="Arial"/>
      <family val="2"/>
    </font>
    <font>
      <sz val="9"/>
      <color rgb="FFFF0000"/>
      <name val="Arial"/>
      <family val="2"/>
    </font>
    <font>
      <sz val="10"/>
      <color rgb="FF000000"/>
      <name val="Arial"/>
      <family val="2"/>
    </font>
    <font>
      <sz val="16"/>
      <name val="Arial"/>
      <family val="2"/>
    </font>
    <font>
      <sz val="10"/>
      <color theme="1"/>
      <name val="Arial"/>
      <family val="2"/>
    </font>
    <font>
      <sz val="8"/>
      <color theme="1"/>
      <name val="Arial"/>
      <family val="2"/>
    </font>
    <font>
      <sz val="8"/>
      <name val="Arial"/>
      <family val="2"/>
    </font>
    <font>
      <u/>
      <sz val="10"/>
      <color theme="0"/>
      <name val="Arial"/>
      <family val="2"/>
    </font>
    <font>
      <sz val="12"/>
      <color theme="10"/>
      <name val="Arial"/>
      <family val="2"/>
    </font>
    <font>
      <u/>
      <sz val="12"/>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249977111117893"/>
        <bgColor auto="1"/>
      </patternFill>
    </fill>
    <fill>
      <patternFill patternType="solid">
        <fgColor theme="0" tint="-0.24994659260841701"/>
        <bgColor indexed="64"/>
      </patternFill>
    </fill>
  </fills>
  <borders count="2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thin">
        <color indexed="64"/>
      </bottom>
      <diagonal/>
    </border>
    <border>
      <left/>
      <right/>
      <top/>
      <bottom style="dotted">
        <color indexed="64"/>
      </bottom>
      <diagonal/>
    </border>
    <border>
      <left/>
      <right/>
      <top/>
      <bottom style="dash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760">
    <xf numFmtId="0" fontId="0" fillId="0" borderId="0"/>
    <xf numFmtId="43"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0" fontId="49" fillId="0" borderId="0" applyNumberFormat="0" applyFill="0" applyBorder="0" applyAlignment="0" applyProtection="0">
      <alignment vertical="top"/>
      <protection locked="0"/>
    </xf>
    <xf numFmtId="0" fontId="44" fillId="0" borderId="0"/>
    <xf numFmtId="0" fontId="42" fillId="0" borderId="0"/>
    <xf numFmtId="0" fontId="42" fillId="0" borderId="0"/>
    <xf numFmtId="0" fontId="44" fillId="0" borderId="0"/>
    <xf numFmtId="0" fontId="44" fillId="0" borderId="0"/>
    <xf numFmtId="0" fontId="44" fillId="0" borderId="0"/>
    <xf numFmtId="0" fontId="42" fillId="0" borderId="0"/>
    <xf numFmtId="0" fontId="42" fillId="0" borderId="0"/>
    <xf numFmtId="0" fontId="44" fillId="0" borderId="0"/>
    <xf numFmtId="0" fontId="44" fillId="0" borderId="0"/>
    <xf numFmtId="0" fontId="44" fillId="0" borderId="0"/>
    <xf numFmtId="0" fontId="44" fillId="0" borderId="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9"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9"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9" fontId="41" fillId="0" borderId="0" applyFont="0" applyFill="0" applyBorder="0" applyAlignment="0" applyProtection="0"/>
    <xf numFmtId="0" fontId="44" fillId="0" borderId="0"/>
    <xf numFmtId="43" fontId="55"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9" fontId="55" fillId="0" borderId="0" applyFont="0" applyFill="0" applyBorder="0" applyAlignment="0" applyProtection="0"/>
    <xf numFmtId="9" fontId="40" fillId="0" borderId="0" applyFont="0" applyFill="0" applyBorder="0" applyAlignment="0" applyProtection="0"/>
    <xf numFmtId="43" fontId="39" fillId="0" borderId="0" applyFont="0" applyFill="0" applyBorder="0" applyAlignment="0" applyProtection="0"/>
    <xf numFmtId="0" fontId="39" fillId="0" borderId="0"/>
    <xf numFmtId="0" fontId="39" fillId="0" borderId="0"/>
    <xf numFmtId="9" fontId="39"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9" fontId="38"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9" fontId="37" fillId="0" borderId="0" applyFont="0" applyFill="0" applyBorder="0" applyAlignment="0" applyProtection="0"/>
    <xf numFmtId="43" fontId="36" fillId="0" borderId="0" applyFont="0" applyFill="0" applyBorder="0" applyAlignment="0" applyProtection="0"/>
    <xf numFmtId="0" fontId="36" fillId="0" borderId="0"/>
    <xf numFmtId="0" fontId="36" fillId="0" borderId="0"/>
    <xf numFmtId="9" fontId="36" fillId="0" borderId="0" applyFont="0" applyFill="0" applyBorder="0" applyAlignment="0" applyProtection="0"/>
    <xf numFmtId="0" fontId="65" fillId="0" borderId="0" applyNumberFormat="0" applyFill="0" applyBorder="0" applyAlignment="0" applyProtection="0">
      <alignment vertical="top"/>
      <protection locked="0"/>
    </xf>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43" fontId="44"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44"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9" fontId="35" fillId="0" borderId="0" applyFont="0" applyFill="0" applyBorder="0" applyAlignment="0" applyProtection="0"/>
    <xf numFmtId="0" fontId="4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9" fontId="34" fillId="0" borderId="0" applyFont="0" applyFill="0" applyBorder="0" applyAlignment="0" applyProtection="0"/>
    <xf numFmtId="0" fontId="33"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9" fillId="0" borderId="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43" fontId="29" fillId="0" borderId="0" applyFont="0" applyFill="0" applyBorder="0" applyAlignment="0" applyProtection="0"/>
    <xf numFmtId="0" fontId="29" fillId="0" borderId="0"/>
    <xf numFmtId="0" fontId="29" fillId="0" borderId="0"/>
    <xf numFmtId="9" fontId="29" fillId="0" borderId="0" applyFont="0" applyFill="0" applyBorder="0" applyAlignment="0" applyProtection="0"/>
    <xf numFmtId="0" fontId="28" fillId="0" borderId="0"/>
    <xf numFmtId="0" fontId="28"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8" fillId="0" borderId="0"/>
    <xf numFmtId="0" fontId="18" fillId="0" borderId="0"/>
    <xf numFmtId="0" fontId="18" fillId="0" borderId="0"/>
    <xf numFmtId="0" fontId="18" fillId="0" borderId="0"/>
    <xf numFmtId="0" fontId="17" fillId="0" borderId="0"/>
    <xf numFmtId="0" fontId="17" fillId="0" borderId="0"/>
    <xf numFmtId="0" fontId="16"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44"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44"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48">
    <xf numFmtId="0" fontId="0" fillId="0" borderId="0" xfId="0"/>
    <xf numFmtId="0" fontId="43" fillId="2" borderId="0" xfId="0" applyFont="1" applyFill="1"/>
    <xf numFmtId="0" fontId="43" fillId="2" borderId="0" xfId="2" applyNumberFormat="1" applyFont="1" applyFill="1"/>
    <xf numFmtId="0" fontId="0" fillId="2" borderId="0" xfId="0" applyFill="1"/>
    <xf numFmtId="0" fontId="0" fillId="2" borderId="0" xfId="3" applyNumberFormat="1" applyFont="1" applyFill="1"/>
    <xf numFmtId="0" fontId="44" fillId="2" borderId="0" xfId="3" applyNumberFormat="1" applyFont="1" applyFill="1"/>
    <xf numFmtId="0" fontId="48" fillId="2" borderId="0" xfId="0" applyFont="1" applyFill="1" applyAlignment="1">
      <alignment horizontal="right"/>
    </xf>
    <xf numFmtId="0" fontId="44" fillId="2" borderId="0" xfId="2" applyNumberFormat="1" applyFont="1" applyFill="1"/>
    <xf numFmtId="0" fontId="44" fillId="2" borderId="0" xfId="0" applyFont="1" applyFill="1"/>
    <xf numFmtId="0" fontId="44" fillId="2" borderId="0" xfId="4" applyFill="1"/>
    <xf numFmtId="0" fontId="44" fillId="0" borderId="0" xfId="4"/>
    <xf numFmtId="164" fontId="44" fillId="2" borderId="0" xfId="1" applyNumberFormat="1" applyFont="1" applyFill="1" applyAlignment="1">
      <alignment horizontal="right"/>
    </xf>
    <xf numFmtId="0" fontId="45" fillId="2" borderId="0" xfId="0" applyFont="1" applyFill="1" applyAlignment="1">
      <alignment horizontal="center"/>
    </xf>
    <xf numFmtId="0" fontId="47" fillId="2" borderId="0" xfId="0" applyFont="1" applyFill="1"/>
    <xf numFmtId="0" fontId="46" fillId="2" borderId="0" xfId="3" applyNumberFormat="1" applyFont="1" applyFill="1" applyBorder="1" applyAlignment="1">
      <alignment horizontal="right" wrapText="1"/>
    </xf>
    <xf numFmtId="3" fontId="47" fillId="2" borderId="0" xfId="0" applyNumberFormat="1" applyFont="1" applyFill="1"/>
    <xf numFmtId="0" fontId="44" fillId="2" borderId="0" xfId="2" applyNumberFormat="1" applyFont="1" applyFill="1" applyBorder="1"/>
    <xf numFmtId="3" fontId="47" fillId="2" borderId="0" xfId="0" applyNumberFormat="1" applyFont="1" applyFill="1" applyAlignment="1">
      <alignment horizontal="right" wrapText="1"/>
    </xf>
    <xf numFmtId="3" fontId="47" fillId="2" borderId="0" xfId="3" applyNumberFormat="1" applyFont="1" applyFill="1" applyBorder="1" applyAlignment="1">
      <alignment horizontal="right" wrapText="1"/>
    </xf>
    <xf numFmtId="0" fontId="47" fillId="2" borderId="0" xfId="3" applyNumberFormat="1" applyFont="1" applyFill="1" applyBorder="1" applyAlignment="1">
      <alignment horizontal="right" wrapText="1"/>
    </xf>
    <xf numFmtId="164" fontId="45" fillId="0" borderId="0" xfId="1" applyNumberFormat="1" applyFont="1" applyFill="1" applyBorder="1" applyAlignment="1">
      <alignment horizontal="right"/>
    </xf>
    <xf numFmtId="0" fontId="46" fillId="2" borderId="0" xfId="26" applyFont="1" applyFill="1" applyAlignment="1">
      <alignment horizontal="right"/>
    </xf>
    <xf numFmtId="0" fontId="47" fillId="2" borderId="0" xfId="3" applyNumberFormat="1" applyFont="1" applyFill="1"/>
    <xf numFmtId="0" fontId="46" fillId="2" borderId="0" xfId="4" applyFont="1" applyFill="1"/>
    <xf numFmtId="0" fontId="51" fillId="0" borderId="0" xfId="0" applyFont="1"/>
    <xf numFmtId="0" fontId="46" fillId="2" borderId="0" xfId="0" applyFont="1" applyFill="1"/>
    <xf numFmtId="0" fontId="47" fillId="2" borderId="0" xfId="2" applyNumberFormat="1" applyFont="1" applyFill="1"/>
    <xf numFmtId="0" fontId="52" fillId="2" borderId="0" xfId="0" applyFont="1" applyFill="1"/>
    <xf numFmtId="0" fontId="53" fillId="0" borderId="0" xfId="69" applyFont="1"/>
    <xf numFmtId="10" fontId="44" fillId="2" borderId="0" xfId="4" applyNumberFormat="1" applyFill="1"/>
    <xf numFmtId="165" fontId="44" fillId="2" borderId="0" xfId="4" applyNumberFormat="1" applyFill="1"/>
    <xf numFmtId="165" fontId="46" fillId="2" borderId="0" xfId="3" applyNumberFormat="1" applyFont="1" applyFill="1" applyBorder="1" applyAlignment="1">
      <alignment horizontal="right" wrapText="1"/>
    </xf>
    <xf numFmtId="165" fontId="47" fillId="2" borderId="0" xfId="0" applyNumberFormat="1" applyFont="1" applyFill="1"/>
    <xf numFmtId="0" fontId="59" fillId="0" borderId="0" xfId="0" applyFont="1" applyAlignment="1">
      <alignment horizontal="left"/>
    </xf>
    <xf numFmtId="0" fontId="44" fillId="2" borderId="0" xfId="4" applyFill="1" applyAlignment="1">
      <alignment horizontal="right"/>
    </xf>
    <xf numFmtId="0" fontId="0" fillId="0" borderId="0" xfId="0" applyAlignment="1">
      <alignment wrapText="1"/>
    </xf>
    <xf numFmtId="0" fontId="43" fillId="0" borderId="0" xfId="0" applyFont="1"/>
    <xf numFmtId="0" fontId="47" fillId="0" borderId="0" xfId="0" applyFont="1"/>
    <xf numFmtId="3" fontId="46" fillId="2" borderId="0" xfId="3" applyNumberFormat="1" applyFont="1" applyFill="1" applyBorder="1" applyAlignment="1">
      <alignment horizontal="right" wrapText="1"/>
    </xf>
    <xf numFmtId="165" fontId="0" fillId="2" borderId="0" xfId="2" applyNumberFormat="1" applyFont="1" applyFill="1"/>
    <xf numFmtId="10" fontId="0" fillId="2" borderId="0" xfId="0" applyNumberFormat="1" applyFill="1"/>
    <xf numFmtId="10" fontId="44" fillId="0" borderId="0" xfId="4" applyNumberFormat="1"/>
    <xf numFmtId="0" fontId="47" fillId="2" borderId="0" xfId="0" applyFont="1" applyFill="1" applyAlignment="1">
      <alignment vertical="top"/>
    </xf>
    <xf numFmtId="0" fontId="43" fillId="0" borderId="0" xfId="2" applyNumberFormat="1" applyFont="1" applyFill="1"/>
    <xf numFmtId="165" fontId="47" fillId="0" borderId="0" xfId="3" applyNumberFormat="1" applyFont="1" applyFill="1" applyBorder="1" applyAlignment="1">
      <alignment horizontal="right" wrapText="1"/>
    </xf>
    <xf numFmtId="0" fontId="44" fillId="0" borderId="0" xfId="2" applyNumberFormat="1" applyFont="1" applyFill="1" applyBorder="1"/>
    <xf numFmtId="0" fontId="44" fillId="0" borderId="0" xfId="2" applyNumberFormat="1" applyFont="1" applyFill="1"/>
    <xf numFmtId="0" fontId="66" fillId="0" borderId="0" xfId="0" applyFont="1"/>
    <xf numFmtId="0" fontId="63" fillId="0" borderId="4" xfId="0" applyFont="1" applyBorder="1" applyAlignment="1">
      <alignment horizontal="left" vertical="top" wrapText="1"/>
    </xf>
    <xf numFmtId="0" fontId="65" fillId="0" borderId="0" xfId="93" applyFill="1" applyAlignment="1" applyProtection="1"/>
    <xf numFmtId="0" fontId="46" fillId="4" borderId="3" xfId="0" applyFont="1" applyFill="1" applyBorder="1" applyAlignment="1">
      <alignment wrapText="1"/>
    </xf>
    <xf numFmtId="0" fontId="46" fillId="4" borderId="3" xfId="0" applyFont="1" applyFill="1" applyBorder="1" applyAlignment="1">
      <alignment horizontal="right" wrapText="1"/>
    </xf>
    <xf numFmtId="0" fontId="46" fillId="4" borderId="3" xfId="3" applyNumberFormat="1" applyFont="1" applyFill="1" applyBorder="1" applyAlignment="1">
      <alignment horizontal="right" wrapText="1"/>
    </xf>
    <xf numFmtId="3" fontId="47" fillId="3" borderId="0" xfId="0" applyNumberFormat="1" applyFont="1" applyFill="1" applyAlignment="1">
      <alignment horizontal="right" wrapText="1"/>
    </xf>
    <xf numFmtId="0" fontId="47" fillId="3" borderId="0" xfId="3" applyNumberFormat="1" applyFont="1" applyFill="1" applyBorder="1" applyAlignment="1">
      <alignment horizontal="right" wrapText="1"/>
    </xf>
    <xf numFmtId="0" fontId="46" fillId="4" borderId="3" xfId="0" applyFont="1" applyFill="1" applyBorder="1"/>
    <xf numFmtId="0" fontId="46" fillId="4" borderId="3" xfId="0" applyFont="1" applyFill="1" applyBorder="1" applyAlignment="1">
      <alignment horizontal="right"/>
    </xf>
    <xf numFmtId="0" fontId="47" fillId="2" borderId="2" xfId="0" applyFont="1" applyFill="1" applyBorder="1" applyAlignment="1">
      <alignment vertical="top"/>
    </xf>
    <xf numFmtId="0" fontId="0" fillId="2" borderId="2" xfId="0" applyFill="1" applyBorder="1"/>
    <xf numFmtId="0" fontId="44" fillId="2" borderId="2" xfId="2" applyNumberFormat="1" applyFont="1" applyFill="1" applyBorder="1"/>
    <xf numFmtId="0" fontId="43" fillId="0" borderId="0" xfId="0" applyFont="1" applyAlignment="1">
      <alignment readingOrder="1"/>
    </xf>
    <xf numFmtId="0" fontId="0" fillId="0" borderId="0" xfId="0" applyAlignment="1">
      <alignment horizontal="center"/>
    </xf>
    <xf numFmtId="0" fontId="52" fillId="0" borderId="0" xfId="0" applyFont="1" applyAlignment="1">
      <alignment wrapText="1"/>
    </xf>
    <xf numFmtId="0" fontId="46" fillId="4" borderId="3" xfId="4" applyFont="1" applyFill="1" applyBorder="1" applyAlignment="1">
      <alignment horizontal="center" vertical="top" textRotation="90" wrapText="1"/>
    </xf>
    <xf numFmtId="0" fontId="46" fillId="4" borderId="3" xfId="4" applyFont="1" applyFill="1" applyBorder="1" applyAlignment="1">
      <alignment horizontal="center" textRotation="90" wrapText="1"/>
    </xf>
    <xf numFmtId="0" fontId="46" fillId="2" borderId="0" xfId="4" applyFont="1" applyFill="1" applyAlignment="1">
      <alignment horizontal="left" vertical="center" wrapText="1" readingOrder="1"/>
    </xf>
    <xf numFmtId="0" fontId="47" fillId="0" borderId="0" xfId="0" applyFont="1" applyAlignment="1">
      <alignment readingOrder="1"/>
    </xf>
    <xf numFmtId="0" fontId="47" fillId="2" borderId="0" xfId="4" applyFont="1" applyFill="1" applyAlignment="1">
      <alignment readingOrder="1"/>
    </xf>
    <xf numFmtId="0" fontId="47" fillId="2" borderId="0" xfId="4" applyFont="1" applyFill="1" applyAlignment="1">
      <alignment horizontal="center"/>
    </xf>
    <xf numFmtId="0" fontId="47" fillId="0" borderId="0" xfId="0" applyFont="1" applyAlignment="1">
      <alignment horizontal="center"/>
    </xf>
    <xf numFmtId="0" fontId="47" fillId="2" borderId="0" xfId="0" applyFont="1" applyFill="1" applyAlignment="1">
      <alignment readingOrder="1"/>
    </xf>
    <xf numFmtId="0" fontId="47" fillId="2" borderId="0" xfId="2" applyNumberFormat="1" applyFont="1" applyFill="1" applyBorder="1" applyAlignment="1">
      <alignment horizontal="center"/>
    </xf>
    <xf numFmtId="0" fontId="0" fillId="0" borderId="0" xfId="0" applyAlignment="1">
      <alignment horizontal="right"/>
    </xf>
    <xf numFmtId="164" fontId="47" fillId="3" borderId="0" xfId="1" applyNumberFormat="1" applyFont="1" applyFill="1" applyBorder="1" applyAlignment="1">
      <alignment horizontal="right" vertical="center"/>
    </xf>
    <xf numFmtId="0" fontId="0" fillId="2" borderId="0" xfId="0" applyFill="1" applyAlignment="1">
      <alignment horizontal="right"/>
    </xf>
    <xf numFmtId="0" fontId="44" fillId="2" borderId="0" xfId="2" applyNumberFormat="1" applyFont="1" applyFill="1" applyBorder="1" applyAlignment="1">
      <alignment horizontal="right"/>
    </xf>
    <xf numFmtId="0" fontId="44" fillId="0" borderId="0" xfId="4" applyAlignment="1">
      <alignment horizontal="right"/>
    </xf>
    <xf numFmtId="0" fontId="46" fillId="4" borderId="3" xfId="4" applyFont="1" applyFill="1" applyBorder="1" applyAlignment="1">
      <alignment horizontal="center" textRotation="135" wrapText="1"/>
    </xf>
    <xf numFmtId="0" fontId="46" fillId="4" borderId="3" xfId="4" applyFont="1" applyFill="1" applyBorder="1" applyAlignment="1">
      <alignment horizontal="right" textRotation="135" wrapText="1"/>
    </xf>
    <xf numFmtId="0" fontId="46" fillId="3" borderId="0" xfId="4" applyFont="1" applyFill="1" applyAlignment="1">
      <alignment vertical="center" wrapText="1" readingOrder="1"/>
    </xf>
    <xf numFmtId="0" fontId="46" fillId="2" borderId="0" xfId="4" applyFont="1" applyFill="1" applyAlignment="1">
      <alignment vertical="center" wrapText="1" readingOrder="1"/>
    </xf>
    <xf numFmtId="0" fontId="46" fillId="3" borderId="1" xfId="4" applyFont="1" applyFill="1" applyBorder="1" applyAlignment="1">
      <alignment vertical="center" wrapText="1" readingOrder="1"/>
    </xf>
    <xf numFmtId="0" fontId="44" fillId="0" borderId="0" xfId="4" applyAlignment="1">
      <alignment textRotation="135"/>
    </xf>
    <xf numFmtId="0" fontId="46" fillId="4" borderId="3" xfId="4" applyFont="1" applyFill="1" applyBorder="1" applyAlignment="1">
      <alignment horizontal="right" vertical="top" textRotation="90" wrapText="1"/>
    </xf>
    <xf numFmtId="0" fontId="46" fillId="4" borderId="3" xfId="4" applyFont="1" applyFill="1" applyBorder="1" applyAlignment="1">
      <alignment horizontal="center" vertical="top" textRotation="135" wrapText="1"/>
    </xf>
    <xf numFmtId="0" fontId="65" fillId="0" borderId="0" xfId="93" applyBorder="1" applyAlignment="1" applyProtection="1"/>
    <xf numFmtId="164" fontId="45" fillId="0" borderId="0" xfId="1" applyNumberFormat="1" applyFont="1" applyFill="1" applyBorder="1" applyAlignment="1">
      <alignment horizontal="left"/>
    </xf>
    <xf numFmtId="0" fontId="44" fillId="2" borderId="0" xfId="4" applyFill="1" applyAlignment="1">
      <alignment horizontal="left"/>
    </xf>
    <xf numFmtId="0" fontId="46" fillId="4" borderId="3" xfId="4" applyFont="1" applyFill="1" applyBorder="1" applyAlignment="1">
      <alignment horizontal="right" textRotation="140" wrapText="1"/>
    </xf>
    <xf numFmtId="0" fontId="46" fillId="4" borderId="3" xfId="4" applyFont="1" applyFill="1" applyBorder="1" applyAlignment="1">
      <alignment textRotation="135" wrapText="1"/>
    </xf>
    <xf numFmtId="0" fontId="44" fillId="0" borderId="0" xfId="0" applyFont="1"/>
    <xf numFmtId="0" fontId="44" fillId="0" borderId="0" xfId="26"/>
    <xf numFmtId="0" fontId="46" fillId="2" borderId="0" xfId="26" applyFont="1" applyFill="1"/>
    <xf numFmtId="0" fontId="44" fillId="2" borderId="0" xfId="26" applyFill="1"/>
    <xf numFmtId="0" fontId="73" fillId="0" borderId="0" xfId="0" applyFont="1"/>
    <xf numFmtId="0" fontId="61" fillId="2" borderId="0" xfId="0" applyFont="1" applyFill="1"/>
    <xf numFmtId="0" fontId="44" fillId="0" borderId="0" xfId="0" applyFont="1" applyAlignment="1">
      <alignment horizontal="right"/>
    </xf>
    <xf numFmtId="0" fontId="44" fillId="2" borderId="0" xfId="0" applyFont="1" applyFill="1" applyAlignment="1">
      <alignment horizontal="right"/>
    </xf>
    <xf numFmtId="0" fontId="65" fillId="0" borderId="0" xfId="93" applyBorder="1" applyAlignment="1" applyProtection="1">
      <alignment horizontal="center"/>
    </xf>
    <xf numFmtId="165" fontId="47" fillId="2" borderId="0" xfId="1" applyNumberFormat="1" applyFont="1" applyFill="1" applyBorder="1" applyAlignment="1">
      <alignment horizontal="right" vertical="center"/>
    </xf>
    <xf numFmtId="3" fontId="46" fillId="2" borderId="0" xfId="1" applyNumberFormat="1" applyFont="1" applyFill="1" applyBorder="1" applyAlignment="1">
      <alignment vertical="center"/>
    </xf>
    <xf numFmtId="164" fontId="46" fillId="3" borderId="0" xfId="1" applyNumberFormat="1" applyFont="1" applyFill="1" applyBorder="1" applyAlignment="1">
      <alignment horizontal="right" vertical="center"/>
    </xf>
    <xf numFmtId="164" fontId="47" fillId="2" borderId="0" xfId="1" applyNumberFormat="1" applyFont="1" applyFill="1" applyBorder="1" applyAlignment="1">
      <alignment horizontal="right" vertical="center"/>
    </xf>
    <xf numFmtId="164" fontId="46" fillId="2" borderId="0" xfId="1" applyNumberFormat="1" applyFont="1" applyFill="1" applyBorder="1" applyAlignment="1">
      <alignment horizontal="right" vertical="center"/>
    </xf>
    <xf numFmtId="165" fontId="47" fillId="3" borderId="1" xfId="1" applyNumberFormat="1" applyFont="1" applyFill="1" applyBorder="1" applyAlignment="1">
      <alignment horizontal="right" vertical="center"/>
    </xf>
    <xf numFmtId="165" fontId="46" fillId="3" borderId="1" xfId="1" applyNumberFormat="1" applyFont="1" applyFill="1" applyBorder="1" applyAlignment="1">
      <alignment horizontal="right" vertical="center"/>
    </xf>
    <xf numFmtId="3" fontId="77" fillId="2" borderId="0" xfId="1" applyNumberFormat="1" applyFont="1" applyFill="1" applyBorder="1" applyAlignment="1">
      <alignment horizontal="right" vertical="center" readingOrder="1"/>
    </xf>
    <xf numFmtId="0" fontId="46" fillId="3" borderId="6" xfId="4" applyFont="1" applyFill="1" applyBorder="1" applyAlignment="1">
      <alignment horizontal="left" vertical="center" wrapText="1" readingOrder="1"/>
    </xf>
    <xf numFmtId="170" fontId="47" fillId="2" borderId="0" xfId="1" applyNumberFormat="1" applyFont="1" applyFill="1" applyBorder="1" applyAlignment="1">
      <alignment horizontal="right" vertical="center"/>
    </xf>
    <xf numFmtId="0" fontId="78" fillId="2" borderId="0" xfId="4" applyFont="1" applyFill="1" applyAlignment="1">
      <alignment horizontal="center" vertical="top" wrapText="1"/>
    </xf>
    <xf numFmtId="0" fontId="78" fillId="2" borderId="0" xfId="4" applyFont="1" applyFill="1" applyAlignment="1">
      <alignment horizontal="right" wrapText="1"/>
    </xf>
    <xf numFmtId="0" fontId="47" fillId="2" borderId="0" xfId="26" applyFont="1" applyFill="1"/>
    <xf numFmtId="0" fontId="46" fillId="2" borderId="0" xfId="26" applyFont="1" applyFill="1" applyAlignment="1">
      <alignment horizontal="left"/>
    </xf>
    <xf numFmtId="0" fontId="79" fillId="2" borderId="0" xfId="0" applyFont="1" applyFill="1"/>
    <xf numFmtId="0" fontId="79" fillId="2" borderId="0" xfId="4" applyFont="1" applyFill="1"/>
    <xf numFmtId="0" fontId="43" fillId="2" borderId="0" xfId="0" applyFont="1" applyFill="1" applyAlignment="1">
      <alignment readingOrder="1"/>
    </xf>
    <xf numFmtId="0" fontId="47" fillId="0" borderId="0" xfId="4" applyFont="1"/>
    <xf numFmtId="0" fontId="47" fillId="2" borderId="0" xfId="26" applyFont="1" applyFill="1" applyAlignment="1">
      <alignment wrapText="1"/>
    </xf>
    <xf numFmtId="0" fontId="54" fillId="2" borderId="0" xfId="0" applyFont="1" applyFill="1"/>
    <xf numFmtId="166" fontId="44" fillId="2" borderId="0" xfId="4" applyNumberFormat="1" applyFill="1"/>
    <xf numFmtId="0" fontId="43" fillId="2" borderId="0" xfId="4" applyFont="1" applyFill="1" applyAlignment="1">
      <alignment horizontal="right"/>
    </xf>
    <xf numFmtId="0" fontId="45" fillId="2" borderId="0" xfId="4" applyFont="1" applyFill="1" applyAlignment="1">
      <alignment horizontal="right"/>
    </xf>
    <xf numFmtId="0" fontId="50" fillId="2" borderId="0" xfId="0" applyFont="1" applyFill="1" applyAlignment="1">
      <alignment horizontal="left"/>
    </xf>
    <xf numFmtId="0" fontId="43" fillId="2" borderId="0" xfId="4" applyFont="1" applyFill="1"/>
    <xf numFmtId="3" fontId="43" fillId="2" borderId="0" xfId="4" applyNumberFormat="1" applyFont="1" applyFill="1" applyAlignment="1">
      <alignment horizontal="right"/>
    </xf>
    <xf numFmtId="3" fontId="45" fillId="2" borderId="0" xfId="4" applyNumberFormat="1" applyFont="1" applyFill="1" applyAlignment="1">
      <alignment horizontal="right"/>
    </xf>
    <xf numFmtId="3" fontId="43" fillId="2" borderId="0" xfId="0" applyNumberFormat="1" applyFont="1" applyFill="1" applyAlignment="1">
      <alignment horizontal="right"/>
    </xf>
    <xf numFmtId="3" fontId="43" fillId="2" borderId="0" xfId="3" applyNumberFormat="1" applyFont="1" applyFill="1" applyBorder="1" applyAlignment="1">
      <alignment horizontal="right"/>
    </xf>
    <xf numFmtId="3" fontId="43" fillId="2" borderId="0" xfId="1" applyNumberFormat="1" applyFont="1" applyFill="1" applyBorder="1" applyAlignment="1">
      <alignment horizontal="right"/>
    </xf>
    <xf numFmtId="0" fontId="45" fillId="2" borderId="0" xfId="4" applyFont="1" applyFill="1"/>
    <xf numFmtId="3" fontId="76" fillId="2" borderId="0" xfId="1" applyNumberFormat="1" applyFont="1" applyFill="1" applyBorder="1" applyAlignment="1">
      <alignment horizontal="right" vertical="center" readingOrder="1"/>
    </xf>
    <xf numFmtId="0" fontId="47" fillId="2" borderId="0" xfId="0" applyFont="1" applyFill="1" applyAlignment="1">
      <alignment horizontal="left" vertical="top" readingOrder="1"/>
    </xf>
    <xf numFmtId="3" fontId="46" fillId="3" borderId="2" xfId="4" applyNumberFormat="1" applyFont="1" applyFill="1" applyBorder="1" applyAlignment="1">
      <alignment horizontal="right" readingOrder="1"/>
    </xf>
    <xf numFmtId="3" fontId="46" fillId="2" borderId="0" xfId="4" applyNumberFormat="1" applyFont="1" applyFill="1" applyAlignment="1">
      <alignment horizontal="right" readingOrder="1"/>
    </xf>
    <xf numFmtId="3" fontId="46" fillId="3" borderId="0" xfId="4" applyNumberFormat="1" applyFont="1" applyFill="1" applyAlignment="1">
      <alignment horizontal="right" readingOrder="1"/>
    </xf>
    <xf numFmtId="3" fontId="46" fillId="2" borderId="1" xfId="4" applyNumberFormat="1" applyFont="1" applyFill="1" applyBorder="1" applyAlignment="1">
      <alignment horizontal="right" readingOrder="1"/>
    </xf>
    <xf numFmtId="0" fontId="81" fillId="2" borderId="0" xfId="0" applyFont="1" applyFill="1"/>
    <xf numFmtId="0" fontId="81" fillId="2" borderId="0" xfId="26" applyFont="1" applyFill="1" applyAlignment="1">
      <alignment wrapText="1"/>
    </xf>
    <xf numFmtId="0" fontId="81" fillId="2" borderId="0" xfId="0" applyFont="1" applyFill="1" applyAlignment="1">
      <alignment wrapText="1"/>
    </xf>
    <xf numFmtId="0" fontId="65" fillId="3" borderId="0" xfId="93" applyFill="1" applyAlignment="1" applyProtection="1"/>
    <xf numFmtId="0" fontId="46" fillId="6" borderId="3" xfId="4" applyFont="1" applyFill="1" applyBorder="1" applyAlignment="1">
      <alignment horizontal="right" textRotation="140" wrapText="1"/>
    </xf>
    <xf numFmtId="0" fontId="44" fillId="4" borderId="3" xfId="4" applyFill="1" applyBorder="1"/>
    <xf numFmtId="0" fontId="46" fillId="6" borderId="3" xfId="4" applyFont="1" applyFill="1" applyBorder="1" applyAlignment="1">
      <alignment horizontal="right" textRotation="135" wrapText="1"/>
    </xf>
    <xf numFmtId="0" fontId="79" fillId="0" borderId="0" xfId="0" applyFont="1"/>
    <xf numFmtId="165" fontId="79" fillId="2" borderId="0" xfId="2" applyNumberFormat="1" applyFont="1" applyFill="1"/>
    <xf numFmtId="0" fontId="61" fillId="0" borderId="0" xfId="0" applyFont="1"/>
    <xf numFmtId="171" fontId="85" fillId="0" borderId="0" xfId="141" applyNumberFormat="1" applyFont="1" applyAlignment="1">
      <alignment horizontal="right" vertical="center"/>
    </xf>
    <xf numFmtId="3" fontId="0" fillId="0" borderId="0" xfId="0" applyNumberFormat="1"/>
    <xf numFmtId="0" fontId="85" fillId="0" borderId="0" xfId="141" applyFont="1" applyAlignment="1">
      <alignment vertical="top" wrapText="1"/>
    </xf>
    <xf numFmtId="171" fontId="0" fillId="0" borderId="0" xfId="0" applyNumberFormat="1"/>
    <xf numFmtId="0" fontId="85" fillId="0" borderId="0" xfId="141" applyFont="1" applyAlignment="1">
      <alignment horizontal="left" vertical="top" wrapText="1"/>
    </xf>
    <xf numFmtId="0" fontId="0" fillId="0" borderId="1" xfId="0" applyBorder="1" applyAlignment="1">
      <alignment horizontal="center"/>
    </xf>
    <xf numFmtId="0" fontId="79" fillId="2" borderId="0" xfId="2" applyNumberFormat="1" applyFont="1" applyFill="1"/>
    <xf numFmtId="3" fontId="79" fillId="2" borderId="0" xfId="2" applyNumberFormat="1" applyFont="1" applyFill="1"/>
    <xf numFmtId="3" fontId="76" fillId="2" borderId="0" xfId="2" applyNumberFormat="1" applyFont="1" applyFill="1"/>
    <xf numFmtId="170" fontId="76" fillId="2" borderId="0" xfId="2" applyNumberFormat="1" applyFont="1" applyFill="1"/>
    <xf numFmtId="0" fontId="44" fillId="2" borderId="2" xfId="0" applyFont="1" applyFill="1" applyBorder="1"/>
    <xf numFmtId="3" fontId="79" fillId="2" borderId="0" xfId="0" applyNumberFormat="1" applyFont="1" applyFill="1"/>
    <xf numFmtId="0" fontId="47" fillId="0" borderId="0" xfId="0" applyFont="1" applyAlignment="1">
      <alignment horizontal="left" wrapText="1"/>
    </xf>
    <xf numFmtId="0" fontId="47" fillId="0" borderId="0" xfId="0" applyFont="1" applyAlignment="1">
      <alignment horizontal="left"/>
    </xf>
    <xf numFmtId="0" fontId="46" fillId="3" borderId="0" xfId="26" applyFont="1" applyFill="1" applyAlignment="1">
      <alignment horizontal="right"/>
    </xf>
    <xf numFmtId="3" fontId="47" fillId="3" borderId="0" xfId="3" applyNumberFormat="1" applyFont="1" applyFill="1" applyBorder="1" applyAlignment="1">
      <alignment horizontal="right" wrapText="1"/>
    </xf>
    <xf numFmtId="0" fontId="46" fillId="0" borderId="0" xfId="4" applyFont="1" applyAlignment="1">
      <alignment horizontal="left" vertical="center" wrapText="1" readingOrder="1"/>
    </xf>
    <xf numFmtId="0" fontId="46" fillId="0" borderId="0" xfId="4" applyFont="1" applyAlignment="1">
      <alignment textRotation="135" wrapText="1"/>
    </xf>
    <xf numFmtId="0" fontId="80" fillId="2" borderId="0" xfId="0" applyFont="1" applyFill="1"/>
    <xf numFmtId="0" fontId="50" fillId="0" borderId="0" xfId="0" applyFont="1"/>
    <xf numFmtId="0" fontId="89" fillId="0" borderId="0" xfId="0" applyFont="1" applyAlignment="1">
      <alignment readingOrder="1"/>
    </xf>
    <xf numFmtId="0" fontId="90" fillId="0" borderId="0" xfId="0" applyFont="1" applyAlignment="1">
      <alignment horizontal="center"/>
    </xf>
    <xf numFmtId="164" fontId="45" fillId="0" borderId="2" xfId="1" applyNumberFormat="1" applyFont="1" applyFill="1" applyBorder="1" applyAlignment="1">
      <alignment horizontal="right"/>
    </xf>
    <xf numFmtId="0" fontId="44" fillId="2" borderId="2" xfId="4" applyFill="1" applyBorder="1"/>
    <xf numFmtId="0" fontId="75" fillId="0" borderId="2" xfId="69" applyFont="1" applyBorder="1"/>
    <xf numFmtId="10" fontId="44" fillId="2" borderId="2" xfId="4" applyNumberFormat="1" applyFill="1" applyBorder="1"/>
    <xf numFmtId="0" fontId="50" fillId="0" borderId="0" xfId="0" applyFont="1" applyAlignment="1">
      <alignment horizontal="center"/>
    </xf>
    <xf numFmtId="0" fontId="46" fillId="0" borderId="0" xfId="0" applyFont="1" applyAlignment="1">
      <alignment horizontal="center"/>
    </xf>
    <xf numFmtId="0" fontId="45" fillId="0" borderId="0" xfId="0" applyFont="1" applyAlignment="1">
      <alignment readingOrder="1"/>
    </xf>
    <xf numFmtId="0" fontId="46" fillId="2" borderId="0" xfId="0" applyFont="1" applyFill="1" applyAlignment="1">
      <alignment readingOrder="1"/>
    </xf>
    <xf numFmtId="0" fontId="71" fillId="0" borderId="7" xfId="4" applyFont="1" applyBorder="1" applyAlignment="1">
      <alignment horizontal="left" vertical="center" wrapText="1"/>
    </xf>
    <xf numFmtId="164" fontId="47" fillId="0" borderId="7" xfId="1" applyNumberFormat="1" applyFont="1" applyFill="1" applyBorder="1" applyAlignment="1">
      <alignment horizontal="center" vertical="center"/>
    </xf>
    <xf numFmtId="164" fontId="46" fillId="0" borderId="7" xfId="1" applyNumberFormat="1" applyFont="1" applyFill="1" applyBorder="1" applyAlignment="1">
      <alignment horizontal="center" vertical="center"/>
    </xf>
    <xf numFmtId="0" fontId="47" fillId="2" borderId="2" xfId="4" applyFont="1" applyFill="1" applyBorder="1" applyAlignment="1">
      <alignment readingOrder="1"/>
    </xf>
    <xf numFmtId="0" fontId="47" fillId="2" borderId="2" xfId="4" applyFont="1" applyFill="1" applyBorder="1" applyAlignment="1">
      <alignment horizontal="right"/>
    </xf>
    <xf numFmtId="0" fontId="47" fillId="2" borderId="2" xfId="4" applyFont="1" applyFill="1" applyBorder="1" applyAlignment="1">
      <alignment horizontal="center"/>
    </xf>
    <xf numFmtId="166" fontId="47" fillId="0" borderId="2" xfId="4" applyNumberFormat="1" applyFont="1" applyBorder="1" applyAlignment="1">
      <alignment horizontal="center"/>
    </xf>
    <xf numFmtId="0" fontId="47" fillId="0" borderId="2" xfId="4" applyFont="1" applyBorder="1" applyAlignment="1">
      <alignment horizontal="center"/>
    </xf>
    <xf numFmtId="0" fontId="47" fillId="0" borderId="2" xfId="0" applyFont="1" applyBorder="1" applyAlignment="1">
      <alignment horizontal="center"/>
    </xf>
    <xf numFmtId="0" fontId="47" fillId="2" borderId="0" xfId="4" applyFont="1" applyFill="1" applyAlignment="1">
      <alignment horizontal="right"/>
    </xf>
    <xf numFmtId="0" fontId="79" fillId="0" borderId="0" xfId="0" applyFont="1" applyAlignment="1">
      <alignment horizontal="right"/>
    </xf>
    <xf numFmtId="0" fontId="80" fillId="0" borderId="0" xfId="0" applyFont="1" applyAlignment="1">
      <alignment readingOrder="1"/>
    </xf>
    <xf numFmtId="0" fontId="44" fillId="0" borderId="2" xfId="0" applyFont="1" applyBorder="1" applyAlignment="1">
      <alignment horizontal="center"/>
    </xf>
    <xf numFmtId="168" fontId="47" fillId="3" borderId="6" xfId="1" applyNumberFormat="1" applyFont="1" applyFill="1" applyBorder="1" applyAlignment="1">
      <alignment horizontal="right" vertical="center"/>
    </xf>
    <xf numFmtId="168" fontId="47" fillId="3" borderId="6" xfId="1" quotePrefix="1" applyNumberFormat="1" applyFont="1" applyFill="1" applyBorder="1" applyAlignment="1">
      <alignment horizontal="right" vertical="center"/>
    </xf>
    <xf numFmtId="168" fontId="46" fillId="3" borderId="6" xfId="1" applyNumberFormat="1" applyFont="1" applyFill="1" applyBorder="1" applyAlignment="1">
      <alignment horizontal="right" vertical="center"/>
    </xf>
    <xf numFmtId="0" fontId="44" fillId="2" borderId="0" xfId="0" applyFont="1" applyFill="1" applyAlignment="1">
      <alignment wrapText="1"/>
    </xf>
    <xf numFmtId="0" fontId="79" fillId="2" borderId="0" xfId="4" applyFont="1" applyFill="1" applyAlignment="1">
      <alignment readingOrder="1"/>
    </xf>
    <xf numFmtId="0" fontId="80" fillId="2" borderId="0" xfId="4" applyFont="1" applyFill="1" applyAlignment="1">
      <alignment horizontal="right" readingOrder="1"/>
    </xf>
    <xf numFmtId="0" fontId="86" fillId="2" borderId="0" xfId="4" applyFont="1" applyFill="1" applyAlignment="1">
      <alignment horizontal="right" readingOrder="1"/>
    </xf>
    <xf numFmtId="0" fontId="79" fillId="0" borderId="0" xfId="0" applyFont="1" applyAlignment="1">
      <alignment horizontal="right" readingOrder="1"/>
    </xf>
    <xf numFmtId="0" fontId="91" fillId="2" borderId="0" xfId="0" applyFont="1" applyFill="1" applyAlignment="1">
      <alignment readingOrder="1"/>
    </xf>
    <xf numFmtId="166" fontId="79" fillId="2" borderId="0" xfId="4" applyNumberFormat="1" applyFont="1" applyFill="1" applyAlignment="1">
      <alignment readingOrder="1"/>
    </xf>
    <xf numFmtId="0" fontId="92" fillId="2" borderId="0" xfId="0" applyFont="1" applyFill="1" applyAlignment="1">
      <alignment horizontal="left" readingOrder="1"/>
    </xf>
    <xf numFmtId="0" fontId="79" fillId="2" borderId="0" xfId="0" applyFont="1" applyFill="1" applyAlignment="1">
      <alignment horizontal="right" readingOrder="1"/>
    </xf>
    <xf numFmtId="0" fontId="47" fillId="2" borderId="0" xfId="26" applyFont="1" applyFill="1" applyAlignment="1">
      <alignment vertical="center" wrapText="1"/>
    </xf>
    <xf numFmtId="0" fontId="47" fillId="2" borderId="0" xfId="0" applyFont="1" applyFill="1" applyAlignment="1">
      <alignment horizontal="left" vertical="top" wrapText="1" readingOrder="1"/>
    </xf>
    <xf numFmtId="3" fontId="47" fillId="3" borderId="0" xfId="0" applyNumberFormat="1" applyFont="1" applyFill="1"/>
    <xf numFmtId="165" fontId="47" fillId="3" borderId="0" xfId="0" applyNumberFormat="1" applyFont="1" applyFill="1"/>
    <xf numFmtId="164" fontId="47" fillId="3" borderId="0" xfId="1" applyNumberFormat="1" applyFont="1" applyFill="1" applyBorder="1" applyAlignment="1">
      <alignment horizontal="right" wrapText="1"/>
    </xf>
    <xf numFmtId="164" fontId="47" fillId="2" borderId="0" xfId="1" applyNumberFormat="1" applyFont="1" applyFill="1" applyBorder="1" applyAlignment="1">
      <alignment horizontal="right" wrapText="1"/>
    </xf>
    <xf numFmtId="0" fontId="46" fillId="0" borderId="0" xfId="0" applyFont="1"/>
    <xf numFmtId="0" fontId="78" fillId="0" borderId="0" xfId="0" applyFont="1"/>
    <xf numFmtId="0" fontId="46" fillId="0" borderId="0" xfId="26" applyFont="1" applyAlignment="1">
      <alignment horizontal="left"/>
    </xf>
    <xf numFmtId="0" fontId="47" fillId="0" borderId="0" xfId="26" applyFont="1"/>
    <xf numFmtId="0" fontId="66" fillId="0" borderId="0" xfId="26" applyFont="1"/>
    <xf numFmtId="164" fontId="47" fillId="0" borderId="0" xfId="1" applyNumberFormat="1" applyFont="1" applyFill="1" applyBorder="1" applyAlignment="1">
      <alignment horizontal="right" vertical="center"/>
    </xf>
    <xf numFmtId="0" fontId="46" fillId="0" borderId="0" xfId="4" applyFont="1" applyAlignment="1">
      <alignment vertical="center" wrapText="1" readingOrder="1"/>
    </xf>
    <xf numFmtId="164" fontId="46" fillId="0" borderId="0" xfId="1" applyNumberFormat="1" applyFont="1" applyFill="1" applyBorder="1" applyAlignment="1">
      <alignment horizontal="right" vertical="center"/>
    </xf>
    <xf numFmtId="0" fontId="46" fillId="6" borderId="3" xfId="4" applyFont="1" applyFill="1" applyBorder="1" applyAlignment="1">
      <alignment horizontal="left" textRotation="135" wrapText="1"/>
    </xf>
    <xf numFmtId="0" fontId="46" fillId="0" borderId="0" xfId="4" applyFont="1" applyAlignment="1">
      <alignment horizontal="center" vertical="center" textRotation="90"/>
    </xf>
    <xf numFmtId="167" fontId="47" fillId="2" borderId="0" xfId="1" applyNumberFormat="1" applyFont="1" applyFill="1" applyBorder="1" applyAlignment="1">
      <alignment horizontal="right"/>
    </xf>
    <xf numFmtId="0" fontId="61" fillId="2" borderId="0" xfId="2" applyNumberFormat="1" applyFont="1" applyFill="1"/>
    <xf numFmtId="167" fontId="47" fillId="3" borderId="0" xfId="1" applyNumberFormat="1" applyFont="1" applyFill="1" applyBorder="1" applyAlignment="1">
      <alignment horizontal="right"/>
    </xf>
    <xf numFmtId="1" fontId="47" fillId="2" borderId="0" xfId="1" applyNumberFormat="1" applyFont="1" applyFill="1" applyBorder="1" applyAlignment="1">
      <alignment horizontal="right"/>
    </xf>
    <xf numFmtId="165" fontId="47" fillId="2" borderId="0" xfId="1" applyNumberFormat="1" applyFont="1" applyFill="1" applyBorder="1" applyAlignment="1">
      <alignment horizontal="right"/>
    </xf>
    <xf numFmtId="165" fontId="47" fillId="0" borderId="9" xfId="1" applyNumberFormat="1" applyFont="1" applyFill="1" applyBorder="1" applyAlignment="1">
      <alignment horizontal="right" vertical="center"/>
    </xf>
    <xf numFmtId="3" fontId="47" fillId="0" borderId="9" xfId="1" applyNumberFormat="1" applyFont="1" applyFill="1" applyBorder="1" applyAlignment="1">
      <alignment horizontal="right" vertical="center"/>
    </xf>
    <xf numFmtId="165" fontId="46" fillId="0" borderId="11" xfId="1" applyNumberFormat="1" applyFont="1" applyFill="1" applyBorder="1" applyAlignment="1">
      <alignment horizontal="right" vertical="center"/>
    </xf>
    <xf numFmtId="164" fontId="47" fillId="2" borderId="0" xfId="1" applyNumberFormat="1" applyFont="1" applyFill="1" applyBorder="1" applyAlignment="1">
      <alignment horizontal="right"/>
    </xf>
    <xf numFmtId="3" fontId="47" fillId="2" borderId="0" xfId="1" applyNumberFormat="1" applyFont="1" applyFill="1" applyBorder="1" applyAlignment="1">
      <alignment horizontal="right"/>
    </xf>
    <xf numFmtId="164" fontId="47" fillId="3" borderId="0" xfId="1" applyNumberFormat="1" applyFont="1" applyFill="1" applyBorder="1" applyAlignment="1">
      <alignment horizontal="right"/>
    </xf>
    <xf numFmtId="3" fontId="47" fillId="3" borderId="0" xfId="1" applyNumberFormat="1" applyFont="1" applyFill="1" applyBorder="1" applyAlignment="1">
      <alignment horizontal="right"/>
    </xf>
    <xf numFmtId="0" fontId="46" fillId="2" borderId="0" xfId="0" applyFont="1" applyFill="1" applyAlignment="1">
      <alignment horizontal="right"/>
    </xf>
    <xf numFmtId="165" fontId="47" fillId="3" borderId="0" xfId="1" applyNumberFormat="1" applyFont="1" applyFill="1" applyBorder="1" applyAlignment="1">
      <alignment horizontal="right"/>
    </xf>
    <xf numFmtId="0" fontId="46" fillId="3" borderId="0" xfId="0" applyFont="1" applyFill="1" applyAlignment="1">
      <alignment horizontal="right"/>
    </xf>
    <xf numFmtId="165" fontId="47" fillId="3" borderId="0" xfId="3" applyNumberFormat="1" applyFont="1" applyFill="1" applyBorder="1" applyAlignment="1">
      <alignment horizontal="right" wrapText="1"/>
    </xf>
    <xf numFmtId="3" fontId="46" fillId="3" borderId="0" xfId="1" applyNumberFormat="1" applyFont="1" applyFill="1" applyBorder="1" applyAlignment="1">
      <alignment vertical="center"/>
    </xf>
    <xf numFmtId="165" fontId="47" fillId="3" borderId="0" xfId="1" applyNumberFormat="1" applyFont="1" applyFill="1" applyBorder="1" applyAlignment="1">
      <alignment horizontal="right" vertical="center"/>
    </xf>
    <xf numFmtId="165" fontId="46" fillId="3" borderId="0" xfId="1" applyNumberFormat="1" applyFont="1" applyFill="1" applyBorder="1" applyAlignment="1">
      <alignment horizontal="right" vertical="center"/>
    </xf>
    <xf numFmtId="3" fontId="46" fillId="0" borderId="0" xfId="1" applyNumberFormat="1" applyFont="1" applyFill="1" applyBorder="1" applyAlignment="1">
      <alignment vertical="center"/>
    </xf>
    <xf numFmtId="165" fontId="46" fillId="0" borderId="0" xfId="1" applyNumberFormat="1" applyFont="1" applyFill="1" applyBorder="1" applyAlignment="1">
      <alignment horizontal="right" vertical="center"/>
    </xf>
    <xf numFmtId="165" fontId="47" fillId="0" borderId="0" xfId="1" applyNumberFormat="1" applyFont="1" applyFill="1" applyBorder="1" applyAlignment="1">
      <alignment horizontal="right" vertical="center"/>
    </xf>
    <xf numFmtId="0" fontId="84" fillId="0" borderId="0" xfId="4" applyFont="1" applyAlignment="1">
      <alignment horizontal="left" vertical="center" wrapText="1" readingOrder="1"/>
    </xf>
    <xf numFmtId="3" fontId="47" fillId="3" borderId="0" xfId="1" applyNumberFormat="1" applyFont="1" applyFill="1" applyBorder="1" applyAlignment="1">
      <alignment vertical="center"/>
    </xf>
    <xf numFmtId="168" fontId="47" fillId="3" borderId="0" xfId="1" applyNumberFormat="1" applyFont="1" applyFill="1" applyBorder="1" applyAlignment="1">
      <alignment horizontal="right" vertical="center"/>
    </xf>
    <xf numFmtId="168" fontId="47" fillId="3" borderId="0" xfId="1" quotePrefix="1" applyNumberFormat="1" applyFont="1" applyFill="1" applyBorder="1" applyAlignment="1">
      <alignment horizontal="right" vertical="center"/>
    </xf>
    <xf numFmtId="168" fontId="46" fillId="3" borderId="0" xfId="1" applyNumberFormat="1" applyFont="1" applyFill="1" applyBorder="1" applyAlignment="1">
      <alignment horizontal="right" vertical="center"/>
    </xf>
    <xf numFmtId="3" fontId="47" fillId="0" borderId="0" xfId="1" applyNumberFormat="1" applyFont="1" applyFill="1" applyBorder="1" applyAlignment="1">
      <alignment vertical="center"/>
    </xf>
    <xf numFmtId="168" fontId="47" fillId="2" borderId="0" xfId="1" applyNumberFormat="1" applyFont="1" applyFill="1" applyBorder="1" applyAlignment="1">
      <alignment horizontal="right" vertical="center"/>
    </xf>
    <xf numFmtId="168" fontId="46" fillId="2" borderId="0" xfId="1" applyNumberFormat="1" applyFont="1" applyFill="1" applyBorder="1" applyAlignment="1">
      <alignment horizontal="right" vertical="center"/>
    </xf>
    <xf numFmtId="164" fontId="47" fillId="3" borderId="0" xfId="1" applyNumberFormat="1" applyFont="1" applyFill="1" applyBorder="1" applyAlignment="1">
      <alignment horizontal="center" vertical="center"/>
    </xf>
    <xf numFmtId="164" fontId="46" fillId="3" borderId="0" xfId="1" applyNumberFormat="1" applyFont="1" applyFill="1" applyBorder="1" applyAlignment="1">
      <alignment horizontal="center" vertical="center"/>
    </xf>
    <xf numFmtId="164" fontId="47" fillId="2" borderId="0" xfId="1" applyNumberFormat="1" applyFont="1" applyFill="1" applyBorder="1" applyAlignment="1">
      <alignment horizontal="center" vertical="center"/>
    </xf>
    <xf numFmtId="164" fontId="46" fillId="2" borderId="0" xfId="1" applyNumberFormat="1" applyFont="1" applyFill="1" applyBorder="1" applyAlignment="1">
      <alignment horizontal="center" vertical="center"/>
    </xf>
    <xf numFmtId="0" fontId="46" fillId="3" borderId="0" xfId="4" applyFont="1" applyFill="1" applyAlignment="1">
      <alignment horizontal="left" vertical="center" wrapText="1" readingOrder="1"/>
    </xf>
    <xf numFmtId="3" fontId="47" fillId="3" borderId="0" xfId="1" applyNumberFormat="1" applyFont="1" applyFill="1" applyBorder="1" applyAlignment="1">
      <alignment horizontal="right" vertical="center"/>
    </xf>
    <xf numFmtId="3" fontId="47" fillId="2" borderId="0" xfId="1" applyNumberFormat="1" applyFont="1" applyFill="1" applyBorder="1" applyAlignment="1">
      <alignment horizontal="right" vertical="center"/>
    </xf>
    <xf numFmtId="3" fontId="47" fillId="0" borderId="0" xfId="1" applyNumberFormat="1" applyFont="1" applyFill="1" applyBorder="1" applyAlignment="1">
      <alignment horizontal="right" vertical="center"/>
    </xf>
    <xf numFmtId="3" fontId="46" fillId="0" borderId="0" xfId="1" applyNumberFormat="1" applyFont="1" applyFill="1" applyBorder="1" applyAlignment="1">
      <alignment horizontal="right" vertical="center"/>
    </xf>
    <xf numFmtId="165" fontId="47" fillId="3" borderId="0" xfId="2" applyNumberFormat="1" applyFont="1" applyFill="1" applyBorder="1" applyAlignment="1">
      <alignment horizontal="right" vertical="center"/>
    </xf>
    <xf numFmtId="165" fontId="46" fillId="3" borderId="0" xfId="2" applyNumberFormat="1" applyFont="1" applyFill="1" applyBorder="1" applyAlignment="1">
      <alignment horizontal="right" vertical="center"/>
    </xf>
    <xf numFmtId="165" fontId="47" fillId="0" borderId="0" xfId="2" applyNumberFormat="1" applyFont="1" applyFill="1" applyBorder="1" applyAlignment="1">
      <alignment horizontal="right" vertical="center"/>
    </xf>
    <xf numFmtId="170" fontId="47" fillId="3" borderId="0" xfId="1" applyNumberFormat="1" applyFont="1" applyFill="1" applyBorder="1" applyAlignment="1">
      <alignment horizontal="right" vertical="center"/>
    </xf>
    <xf numFmtId="165" fontId="46" fillId="0" borderId="0" xfId="2" applyNumberFormat="1" applyFont="1" applyFill="1" applyBorder="1" applyAlignment="1">
      <alignment horizontal="right" vertical="center"/>
    </xf>
    <xf numFmtId="3" fontId="46" fillId="3" borderId="0" xfId="1" applyNumberFormat="1" applyFont="1" applyFill="1" applyBorder="1" applyAlignment="1">
      <alignment horizontal="right" vertical="center"/>
    </xf>
    <xf numFmtId="3" fontId="46" fillId="2" borderId="0" xfId="1" applyNumberFormat="1" applyFont="1" applyFill="1" applyBorder="1" applyAlignment="1">
      <alignment horizontal="right" vertical="center"/>
    </xf>
    <xf numFmtId="170" fontId="47" fillId="0" borderId="0" xfId="1" applyNumberFormat="1" applyFont="1" applyFill="1" applyBorder="1" applyAlignment="1">
      <alignment horizontal="right" vertical="center"/>
    </xf>
    <xf numFmtId="170" fontId="46" fillId="3" borderId="0" xfId="1" applyNumberFormat="1" applyFont="1" applyFill="1" applyBorder="1" applyAlignment="1">
      <alignment horizontal="right" vertical="center"/>
    </xf>
    <xf numFmtId="3" fontId="47" fillId="3" borderId="2" xfId="1" applyNumberFormat="1" applyFont="1" applyFill="1" applyBorder="1" applyAlignment="1">
      <alignment horizontal="right" vertical="center"/>
    </xf>
    <xf numFmtId="0" fontId="83" fillId="0" borderId="0" xfId="93" applyFont="1" applyAlignment="1" applyProtection="1">
      <alignment horizontal="left" vertical="top" wrapText="1"/>
    </xf>
    <xf numFmtId="0" fontId="47" fillId="2" borderId="0" xfId="0" applyFont="1" applyFill="1" applyAlignment="1">
      <alignment vertical="top" wrapText="1" readingOrder="1"/>
    </xf>
    <xf numFmtId="0" fontId="0" fillId="3" borderId="0" xfId="0" applyFill="1"/>
    <xf numFmtId="165" fontId="44" fillId="2" borderId="2" xfId="2" applyNumberFormat="1" applyFont="1" applyFill="1" applyBorder="1"/>
    <xf numFmtId="0" fontId="92" fillId="0" borderId="0" xfId="0" applyFont="1"/>
    <xf numFmtId="0" fontId="78" fillId="0" borderId="0" xfId="4" applyFont="1" applyAlignment="1">
      <alignment horizontal="right" wrapText="1"/>
    </xf>
    <xf numFmtId="3" fontId="79" fillId="0" borderId="0" xfId="0" applyNumberFormat="1" applyFont="1"/>
    <xf numFmtId="0" fontId="43" fillId="2" borderId="2" xfId="0" applyFont="1" applyFill="1" applyBorder="1"/>
    <xf numFmtId="167" fontId="47" fillId="0" borderId="9" xfId="1" applyNumberFormat="1" applyFont="1" applyFill="1" applyBorder="1" applyAlignment="1">
      <alignment vertical="center"/>
    </xf>
    <xf numFmtId="167" fontId="47" fillId="0" borderId="0" xfId="1" applyNumberFormat="1" applyFont="1" applyFill="1" applyBorder="1" applyAlignment="1">
      <alignment vertical="center"/>
    </xf>
    <xf numFmtId="167" fontId="46" fillId="0" borderId="11" xfId="1" applyNumberFormat="1" applyFont="1" applyFill="1" applyBorder="1" applyAlignment="1">
      <alignment vertical="center"/>
    </xf>
    <xf numFmtId="3" fontId="46" fillId="3" borderId="11" xfId="1" applyNumberFormat="1" applyFont="1" applyFill="1" applyBorder="1" applyAlignment="1">
      <alignment vertical="center"/>
    </xf>
    <xf numFmtId="3" fontId="46" fillId="3" borderId="14" xfId="0" applyNumberFormat="1" applyFont="1" applyFill="1" applyBorder="1" applyAlignment="1">
      <alignment vertical="center"/>
    </xf>
    <xf numFmtId="3" fontId="46" fillId="3" borderId="13" xfId="0" applyNumberFormat="1" applyFont="1" applyFill="1" applyBorder="1" applyAlignment="1">
      <alignment vertical="center"/>
    </xf>
    <xf numFmtId="170" fontId="46" fillId="3" borderId="11" xfId="1" applyNumberFormat="1" applyFont="1" applyFill="1" applyBorder="1" applyAlignment="1">
      <alignment horizontal="right" vertical="center"/>
    </xf>
    <xf numFmtId="0" fontId="94" fillId="0" borderId="0" xfId="0" applyFont="1"/>
    <xf numFmtId="0" fontId="61" fillId="0" borderId="0" xfId="0" applyFont="1" applyAlignment="1">
      <alignment horizontal="center"/>
    </xf>
    <xf numFmtId="3" fontId="47" fillId="3" borderId="9" xfId="1" applyNumberFormat="1" applyFont="1" applyFill="1" applyBorder="1" applyAlignment="1">
      <alignment horizontal="right" vertical="center"/>
    </xf>
    <xf numFmtId="3" fontId="46" fillId="3" borderId="12" xfId="1" applyNumberFormat="1" applyFont="1" applyFill="1" applyBorder="1" applyAlignment="1">
      <alignment vertical="center"/>
    </xf>
    <xf numFmtId="167" fontId="47" fillId="3" borderId="9" xfId="1" applyNumberFormat="1" applyFont="1" applyFill="1" applyBorder="1" applyAlignment="1">
      <alignment vertical="center"/>
    </xf>
    <xf numFmtId="167" fontId="47" fillId="3" borderId="0" xfId="1" applyNumberFormat="1" applyFont="1" applyFill="1" applyBorder="1" applyAlignment="1">
      <alignment vertical="center"/>
    </xf>
    <xf numFmtId="167" fontId="46" fillId="3" borderId="11" xfId="1" applyNumberFormat="1" applyFont="1" applyFill="1" applyBorder="1" applyAlignment="1">
      <alignment vertical="center"/>
    </xf>
    <xf numFmtId="165" fontId="47" fillId="3" borderId="9" xfId="1" applyNumberFormat="1" applyFont="1" applyFill="1" applyBorder="1" applyAlignment="1">
      <alignment horizontal="right" vertical="center"/>
    </xf>
    <xf numFmtId="165" fontId="46" fillId="3" borderId="11" xfId="1" applyNumberFormat="1" applyFont="1" applyFill="1" applyBorder="1" applyAlignment="1">
      <alignment horizontal="right" vertical="center"/>
    </xf>
    <xf numFmtId="165" fontId="46" fillId="3" borderId="13" xfId="1" applyNumberFormat="1" applyFont="1" applyFill="1" applyBorder="1" applyAlignment="1">
      <alignment horizontal="right" vertical="center"/>
    </xf>
    <xf numFmtId="0" fontId="78" fillId="2" borderId="0" xfId="4" applyFont="1" applyFill="1" applyAlignment="1">
      <alignment horizontal="left" vertical="center" wrapText="1" readingOrder="1"/>
    </xf>
    <xf numFmtId="168" fontId="47" fillId="0" borderId="2" xfId="1" applyNumberFormat="1" applyFont="1" applyFill="1" applyBorder="1" applyAlignment="1">
      <alignment horizontal="right" vertical="center"/>
    </xf>
    <xf numFmtId="168" fontId="46" fillId="0" borderId="2" xfId="1" applyNumberFormat="1" applyFont="1" applyFill="1" applyBorder="1" applyAlignment="1">
      <alignment horizontal="right" vertical="center"/>
    </xf>
    <xf numFmtId="3" fontId="47" fillId="3" borderId="15" xfId="1" applyNumberFormat="1" applyFont="1" applyFill="1" applyBorder="1" applyAlignment="1">
      <alignment horizontal="right" vertical="center"/>
    </xf>
    <xf numFmtId="0" fontId="95" fillId="0" borderId="0" xfId="0" applyFont="1" applyAlignment="1">
      <alignment wrapText="1"/>
    </xf>
    <xf numFmtId="168" fontId="47" fillId="2" borderId="0" xfId="1" quotePrefix="1" applyNumberFormat="1" applyFont="1" applyFill="1" applyBorder="1" applyAlignment="1">
      <alignment horizontal="right" vertical="center"/>
    </xf>
    <xf numFmtId="0" fontId="47" fillId="0" borderId="0" xfId="0" applyFont="1" applyAlignment="1">
      <alignment horizontal="right"/>
    </xf>
    <xf numFmtId="0" fontId="47" fillId="2" borderId="0" xfId="26" applyFont="1" applyFill="1" applyAlignment="1">
      <alignment horizontal="right" wrapText="1"/>
    </xf>
    <xf numFmtId="0" fontId="44" fillId="0" borderId="0" xfId="0" applyFont="1" applyAlignment="1">
      <alignment horizontal="center"/>
    </xf>
    <xf numFmtId="0" fontId="95" fillId="2" borderId="0" xfId="0" applyFont="1" applyFill="1" applyAlignment="1">
      <alignment wrapText="1"/>
    </xf>
    <xf numFmtId="165" fontId="47" fillId="2" borderId="0" xfId="2" applyNumberFormat="1" applyFont="1" applyFill="1" applyBorder="1" applyAlignment="1">
      <alignment horizontal="right" vertical="center"/>
    </xf>
    <xf numFmtId="165" fontId="46" fillId="2" borderId="0" xfId="2" applyNumberFormat="1" applyFont="1" applyFill="1" applyBorder="1" applyAlignment="1">
      <alignment horizontal="right" vertical="center"/>
    </xf>
    <xf numFmtId="165" fontId="46" fillId="2" borderId="0" xfId="1" applyNumberFormat="1" applyFont="1" applyFill="1" applyBorder="1" applyAlignment="1">
      <alignment horizontal="right" vertical="center"/>
    </xf>
    <xf numFmtId="170" fontId="47" fillId="3" borderId="0" xfId="1" quotePrefix="1" applyNumberFormat="1" applyFont="1" applyFill="1" applyBorder="1" applyAlignment="1">
      <alignment horizontal="right" vertical="center"/>
    </xf>
    <xf numFmtId="170" fontId="46" fillId="2" borderId="0" xfId="1" applyNumberFormat="1" applyFont="1" applyFill="1" applyBorder="1" applyAlignment="1">
      <alignment horizontal="right" vertical="center"/>
    </xf>
    <xf numFmtId="0" fontId="0" fillId="2" borderId="0" xfId="0" applyFill="1" applyAlignment="1">
      <alignment horizontal="center"/>
    </xf>
    <xf numFmtId="0" fontId="46" fillId="2" borderId="0" xfId="4" applyFont="1" applyFill="1" applyAlignment="1">
      <alignment textRotation="135" wrapText="1"/>
    </xf>
    <xf numFmtId="0" fontId="46" fillId="3" borderId="0" xfId="4" applyFont="1" applyFill="1" applyAlignment="1">
      <alignment textRotation="135" wrapText="1"/>
    </xf>
    <xf numFmtId="0" fontId="45" fillId="4" borderId="8" xfId="4" applyFont="1" applyFill="1" applyBorder="1" applyAlignment="1">
      <alignment horizontal="right" vertical="top" wrapText="1"/>
    </xf>
    <xf numFmtId="0" fontId="45" fillId="4" borderId="3" xfId="4" applyFont="1" applyFill="1" applyBorder="1" applyAlignment="1">
      <alignment horizontal="right" vertical="top" wrapText="1"/>
    </xf>
    <xf numFmtId="0" fontId="45" fillId="4" borderId="10" xfId="4" applyFont="1" applyFill="1" applyBorder="1" applyAlignment="1">
      <alignment horizontal="right" vertical="top" wrapText="1"/>
    </xf>
    <xf numFmtId="0" fontId="59" fillId="0" borderId="0" xfId="0" applyFont="1" applyAlignment="1">
      <alignment horizontal="left" wrapText="1"/>
    </xf>
    <xf numFmtId="0" fontId="0" fillId="0" borderId="0" xfId="0" applyAlignment="1">
      <alignment horizontal="left" wrapText="1"/>
    </xf>
    <xf numFmtId="0" fontId="43" fillId="2" borderId="0" xfId="3" applyNumberFormat="1" applyFont="1" applyFill="1" applyBorder="1"/>
    <xf numFmtId="0" fontId="97" fillId="0" borderId="0" xfId="0" applyFont="1"/>
    <xf numFmtId="0" fontId="97" fillId="0" borderId="0" xfId="26" applyFont="1"/>
    <xf numFmtId="0" fontId="99" fillId="0" borderId="0" xfId="0" applyFont="1" applyAlignment="1">
      <alignment readingOrder="1"/>
    </xf>
    <xf numFmtId="3" fontId="61" fillId="2" borderId="0" xfId="2" applyNumberFormat="1" applyFont="1" applyFill="1"/>
    <xf numFmtId="0" fontId="0" fillId="2" borderId="1" xfId="0" applyFill="1" applyBorder="1" applyAlignment="1">
      <alignment horizontal="center"/>
    </xf>
    <xf numFmtId="0" fontId="104" fillId="2" borderId="0" xfId="0" applyFont="1" applyFill="1"/>
    <xf numFmtId="165" fontId="47" fillId="2" borderId="0" xfId="3" applyNumberFormat="1" applyFont="1" applyFill="1" applyBorder="1" applyAlignment="1">
      <alignment horizontal="right" wrapText="1"/>
    </xf>
    <xf numFmtId="1" fontId="47" fillId="3" borderId="0" xfId="2" applyNumberFormat="1" applyFont="1" applyFill="1" applyBorder="1" applyAlignment="1">
      <alignment horizontal="right" vertical="center"/>
    </xf>
    <xf numFmtId="1" fontId="46" fillId="3" borderId="0" xfId="2" applyNumberFormat="1" applyFont="1" applyFill="1" applyBorder="1" applyAlignment="1">
      <alignment horizontal="right" vertical="center"/>
    </xf>
    <xf numFmtId="167" fontId="47" fillId="3" borderId="0" xfId="1" applyNumberFormat="1" applyFont="1" applyFill="1" applyBorder="1" applyAlignment="1">
      <alignment horizontal="right" vertical="center"/>
    </xf>
    <xf numFmtId="167" fontId="46" fillId="3" borderId="0" xfId="1" applyNumberFormat="1" applyFont="1" applyFill="1" applyBorder="1" applyAlignment="1">
      <alignment horizontal="right" vertical="center"/>
    </xf>
    <xf numFmtId="0" fontId="44" fillId="2" borderId="0" xfId="2" applyNumberFormat="1" applyFont="1" applyFill="1" applyAlignment="1"/>
    <xf numFmtId="0" fontId="47" fillId="2" borderId="0" xfId="2" applyNumberFormat="1" applyFont="1" applyFill="1" applyAlignment="1"/>
    <xf numFmtId="0" fontId="46" fillId="2" borderId="0" xfId="0" applyFont="1" applyFill="1" applyAlignment="1">
      <alignment vertical="top" wrapText="1" readingOrder="1"/>
    </xf>
    <xf numFmtId="0" fontId="47" fillId="0" borderId="0" xfId="0" applyFont="1" applyAlignment="1">
      <alignment wrapText="1"/>
    </xf>
    <xf numFmtId="0" fontId="61" fillId="2" borderId="0" xfId="0" applyFont="1" applyFill="1" applyAlignment="1">
      <alignment horizontal="center"/>
    </xf>
    <xf numFmtId="0" fontId="105" fillId="2" borderId="0" xfId="93" applyFont="1" applyFill="1" applyBorder="1" applyAlignment="1" applyProtection="1">
      <alignment horizontal="center"/>
    </xf>
    <xf numFmtId="0" fontId="96" fillId="2" borderId="0" xfId="0" applyFont="1" applyFill="1" applyAlignment="1">
      <alignment horizontal="center" wrapText="1"/>
    </xf>
    <xf numFmtId="0" fontId="65" fillId="2" borderId="0" xfId="93" applyFill="1" applyBorder="1" applyAlignment="1" applyProtection="1">
      <alignment horizontal="center"/>
    </xf>
    <xf numFmtId="0" fontId="46" fillId="2" borderId="0" xfId="4" applyFont="1" applyFill="1" applyAlignment="1">
      <alignment horizontal="right" textRotation="135" wrapText="1"/>
    </xf>
    <xf numFmtId="0" fontId="46" fillId="3" borderId="0" xfId="4" applyFont="1" applyFill="1" applyAlignment="1">
      <alignment horizontal="right" textRotation="135" wrapText="1"/>
    </xf>
    <xf numFmtId="167" fontId="47" fillId="3" borderId="15" xfId="1" applyNumberFormat="1" applyFont="1" applyFill="1" applyBorder="1" applyAlignment="1">
      <alignment vertical="center"/>
    </xf>
    <xf numFmtId="167" fontId="47" fillId="3" borderId="2" xfId="1" applyNumberFormat="1" applyFont="1" applyFill="1" applyBorder="1" applyAlignment="1">
      <alignment vertical="center"/>
    </xf>
    <xf numFmtId="167" fontId="46" fillId="3" borderId="12" xfId="1" applyNumberFormat="1" applyFont="1" applyFill="1" applyBorder="1" applyAlignment="1">
      <alignment vertical="center"/>
    </xf>
    <xf numFmtId="0" fontId="44" fillId="3" borderId="0" xfId="4" applyFill="1"/>
    <xf numFmtId="0" fontId="87" fillId="0" borderId="0" xfId="4" applyFont="1" applyAlignment="1">
      <alignment horizontal="right" wrapText="1"/>
    </xf>
    <xf numFmtId="3" fontId="61" fillId="0" borderId="0" xfId="0" applyNumberFormat="1" applyFont="1"/>
    <xf numFmtId="0" fontId="87" fillId="2" borderId="0" xfId="4" applyFont="1" applyFill="1" applyAlignment="1">
      <alignment horizontal="left" vertical="center" wrapText="1" readingOrder="1"/>
    </xf>
    <xf numFmtId="0" fontId="79" fillId="0" borderId="0" xfId="0" applyFont="1" applyAlignment="1">
      <alignment horizontal="center"/>
    </xf>
    <xf numFmtId="0" fontId="61" fillId="0" borderId="0" xfId="4" applyFont="1" applyAlignment="1">
      <alignment wrapText="1"/>
    </xf>
    <xf numFmtId="0" fontId="44" fillId="2" borderId="0" xfId="4" applyFill="1" applyAlignment="1">
      <alignment wrapText="1"/>
    </xf>
    <xf numFmtId="0" fontId="61" fillId="2" borderId="0" xfId="2" applyNumberFormat="1" applyFont="1" applyFill="1" applyBorder="1"/>
    <xf numFmtId="0" fontId="47" fillId="2" borderId="2" xfId="26" applyFont="1" applyFill="1" applyBorder="1" applyAlignment="1">
      <alignment vertical="top"/>
    </xf>
    <xf numFmtId="0" fontId="44" fillId="0" borderId="2" xfId="26" applyBorder="1"/>
    <xf numFmtId="170" fontId="47" fillId="2" borderId="0" xfId="1" quotePrefix="1" applyNumberFormat="1" applyFont="1" applyFill="1" applyBorder="1" applyAlignment="1">
      <alignment horizontal="right" vertical="center"/>
    </xf>
    <xf numFmtId="0" fontId="44" fillId="0" borderId="2" xfId="4" applyBorder="1"/>
    <xf numFmtId="164" fontId="47" fillId="2" borderId="2" xfId="1" applyNumberFormat="1" applyFont="1" applyFill="1" applyBorder="1" applyAlignment="1">
      <alignment horizontal="right"/>
    </xf>
    <xf numFmtId="0" fontId="46" fillId="2" borderId="2" xfId="0" applyFont="1" applyFill="1" applyBorder="1" applyAlignment="1">
      <alignment horizontal="right" vertical="top" wrapText="1"/>
    </xf>
    <xf numFmtId="165" fontId="47" fillId="2" borderId="2" xfId="1" applyNumberFormat="1" applyFont="1" applyFill="1" applyBorder="1" applyAlignment="1">
      <alignment horizontal="right"/>
    </xf>
    <xf numFmtId="166" fontId="47" fillId="0" borderId="2" xfId="4" applyNumberFormat="1" applyFont="1" applyBorder="1" applyAlignment="1">
      <alignment horizontal="right"/>
    </xf>
    <xf numFmtId="0" fontId="47" fillId="0" borderId="2" xfId="4" applyFont="1" applyBorder="1" applyAlignment="1">
      <alignment horizontal="right"/>
    </xf>
    <xf numFmtId="0" fontId="0" fillId="0" borderId="2" xfId="0" applyBorder="1"/>
    <xf numFmtId="3" fontId="61" fillId="2" borderId="0" xfId="0" applyNumberFormat="1" applyFont="1" applyFill="1"/>
    <xf numFmtId="1" fontId="47" fillId="3" borderId="0" xfId="1" applyNumberFormat="1" applyFont="1" applyFill="1" applyBorder="1" applyAlignment="1">
      <alignment horizontal="right"/>
    </xf>
    <xf numFmtId="170" fontId="46" fillId="0" borderId="0" xfId="1" applyNumberFormat="1" applyFont="1" applyFill="1" applyBorder="1" applyAlignment="1">
      <alignment horizontal="right" vertical="center"/>
    </xf>
    <xf numFmtId="3" fontId="46" fillId="0" borderId="11" xfId="1" applyNumberFormat="1" applyFont="1" applyFill="1" applyBorder="1" applyAlignment="1">
      <alignment vertical="center"/>
    </xf>
    <xf numFmtId="165" fontId="46" fillId="0" borderId="13" xfId="1" applyNumberFormat="1" applyFont="1" applyFill="1" applyBorder="1" applyAlignment="1">
      <alignment horizontal="right" vertical="center"/>
    </xf>
    <xf numFmtId="0" fontId="50" fillId="5" borderId="3" xfId="26" applyFont="1" applyFill="1" applyBorder="1" applyAlignment="1">
      <alignment vertical="center"/>
    </xf>
    <xf numFmtId="0" fontId="44" fillId="3" borderId="0" xfId="0" applyFont="1" applyFill="1" applyAlignment="1">
      <alignment vertical="center"/>
    </xf>
    <xf numFmtId="0" fontId="44" fillId="2" borderId="0" xfId="0" applyFont="1" applyFill="1" applyAlignment="1">
      <alignment vertical="center"/>
    </xf>
    <xf numFmtId="0" fontId="50" fillId="5" borderId="3" xfId="0" applyFont="1" applyFill="1" applyBorder="1" applyAlignment="1">
      <alignment horizontal="left" vertical="center"/>
    </xf>
    <xf numFmtId="0" fontId="50" fillId="2" borderId="0" xfId="0" applyFont="1" applyFill="1" applyAlignment="1">
      <alignment horizontal="left" vertical="center"/>
    </xf>
    <xf numFmtId="0" fontId="50" fillId="3" borderId="0" xfId="0" applyFont="1" applyFill="1" applyAlignment="1">
      <alignment horizontal="left" vertical="center"/>
    </xf>
    <xf numFmtId="0" fontId="81" fillId="0" borderId="0" xfId="0" applyFont="1"/>
    <xf numFmtId="0" fontId="109" fillId="0" borderId="0" xfId="0" applyFont="1"/>
    <xf numFmtId="0" fontId="112" fillId="0" borderId="0" xfId="0" applyFont="1"/>
    <xf numFmtId="0" fontId="113" fillId="0" borderId="0" xfId="0" applyFont="1"/>
    <xf numFmtId="0" fontId="81" fillId="0" borderId="0" xfId="0" applyFont="1" applyAlignment="1">
      <alignment readingOrder="1"/>
    </xf>
    <xf numFmtId="0" fontId="114" fillId="0" borderId="0" xfId="93" applyFont="1" applyAlignment="1" applyProtection="1"/>
    <xf numFmtId="0" fontId="63" fillId="0" borderId="0" xfId="0" applyFont="1" applyAlignment="1">
      <alignment horizontal="left" readingOrder="1"/>
    </xf>
    <xf numFmtId="0" fontId="83" fillId="0" borderId="0" xfId="93" applyFont="1" applyAlignment="1" applyProtection="1">
      <alignment vertical="top" wrapText="1"/>
    </xf>
    <xf numFmtId="165" fontId="47" fillId="2" borderId="1" xfId="1" applyNumberFormat="1" applyFont="1" applyFill="1" applyBorder="1" applyAlignment="1">
      <alignment horizontal="right"/>
    </xf>
    <xf numFmtId="0" fontId="46" fillId="2" borderId="1" xfId="0" applyFont="1" applyFill="1" applyBorder="1" applyAlignment="1">
      <alignment horizontal="right" vertical="top" wrapText="1"/>
    </xf>
    <xf numFmtId="3" fontId="47" fillId="2" borderId="1" xfId="1" applyNumberFormat="1" applyFont="1" applyFill="1" applyBorder="1" applyAlignment="1">
      <alignment horizontal="right"/>
    </xf>
    <xf numFmtId="0" fontId="47" fillId="0" borderId="0" xfId="0" applyFont="1" applyAlignment="1">
      <alignment vertical="center"/>
    </xf>
    <xf numFmtId="0" fontId="47" fillId="2" borderId="0" xfId="0" applyFont="1" applyFill="1" applyAlignment="1">
      <alignment wrapText="1"/>
    </xf>
    <xf numFmtId="0" fontId="46" fillId="0" borderId="0" xfId="0" applyFont="1" applyAlignment="1">
      <alignment vertical="top" wrapText="1"/>
    </xf>
    <xf numFmtId="0" fontId="47" fillId="2" borderId="0" xfId="4" applyFont="1" applyFill="1" applyAlignment="1">
      <alignment wrapText="1"/>
    </xf>
    <xf numFmtId="0" fontId="46" fillId="2" borderId="0" xfId="0" applyFont="1" applyFill="1" applyAlignment="1">
      <alignment vertical="top" readingOrder="1"/>
    </xf>
    <xf numFmtId="0" fontId="46" fillId="2" borderId="2" xfId="26" applyFont="1" applyFill="1" applyBorder="1" applyAlignment="1">
      <alignment vertical="top" wrapText="1"/>
    </xf>
    <xf numFmtId="0" fontId="46" fillId="2" borderId="0" xfId="26" applyFont="1" applyFill="1" applyAlignment="1">
      <alignment vertical="top" wrapText="1"/>
    </xf>
    <xf numFmtId="0" fontId="46" fillId="3" borderId="1" xfId="26" applyFont="1" applyFill="1" applyBorder="1" applyAlignment="1">
      <alignment horizontal="right"/>
    </xf>
    <xf numFmtId="3" fontId="47" fillId="3" borderId="1" xfId="0" applyNumberFormat="1" applyFont="1" applyFill="1" applyBorder="1" applyAlignment="1">
      <alignment horizontal="right" wrapText="1"/>
    </xf>
    <xf numFmtId="3" fontId="47" fillId="3" borderId="1" xfId="0" applyNumberFormat="1" applyFont="1" applyFill="1" applyBorder="1"/>
    <xf numFmtId="165" fontId="47" fillId="3" borderId="1" xfId="1" applyNumberFormat="1" applyFont="1" applyFill="1" applyBorder="1" applyAlignment="1">
      <alignment horizontal="right"/>
    </xf>
    <xf numFmtId="3" fontId="43" fillId="0" borderId="2" xfId="1" applyNumberFormat="1" applyFont="1" applyFill="1" applyBorder="1" applyAlignment="1">
      <alignment horizontal="right" vertical="center" readingOrder="1"/>
    </xf>
    <xf numFmtId="3" fontId="45" fillId="0" borderId="2" xfId="1" applyNumberFormat="1" applyFont="1" applyFill="1" applyBorder="1" applyAlignment="1">
      <alignment horizontal="right" vertical="center" readingOrder="1"/>
    </xf>
    <xf numFmtId="0" fontId="46" fillId="2" borderId="0" xfId="0" applyFont="1" applyFill="1" applyAlignment="1">
      <alignment vertical="center"/>
    </xf>
    <xf numFmtId="0" fontId="46" fillId="2" borderId="2" xfId="0" applyFont="1" applyFill="1" applyBorder="1" applyAlignment="1">
      <alignment vertical="top" wrapText="1"/>
    </xf>
    <xf numFmtId="0" fontId="97" fillId="0" borderId="0" xfId="0" applyFont="1" applyAlignment="1">
      <alignment wrapText="1"/>
    </xf>
    <xf numFmtId="0" fontId="47" fillId="0" borderId="0" xfId="26" applyFont="1" applyAlignment="1">
      <alignment horizontal="left"/>
    </xf>
    <xf numFmtId="0" fontId="46" fillId="2" borderId="2" xfId="0" applyFont="1" applyFill="1" applyBorder="1" applyAlignment="1">
      <alignment vertical="top"/>
    </xf>
    <xf numFmtId="0" fontId="46" fillId="2" borderId="0" xfId="0" applyFont="1" applyFill="1" applyAlignment="1">
      <alignment vertical="top"/>
    </xf>
    <xf numFmtId="0" fontId="47" fillId="2" borderId="0" xfId="4" applyFont="1" applyFill="1" applyAlignment="1">
      <alignment vertical="top"/>
    </xf>
    <xf numFmtId="0" fontId="47" fillId="2" borderId="0" xfId="0" applyFont="1" applyFill="1" applyAlignment="1">
      <alignment vertical="top" readingOrder="1"/>
    </xf>
    <xf numFmtId="0" fontId="47" fillId="0" borderId="0" xfId="0" applyFont="1" applyAlignment="1">
      <alignment vertical="top" readingOrder="1"/>
    </xf>
    <xf numFmtId="165" fontId="47" fillId="3" borderId="0" xfId="2" quotePrefix="1" applyNumberFormat="1" applyFont="1" applyFill="1" applyBorder="1" applyAlignment="1">
      <alignment horizontal="right" vertical="center"/>
    </xf>
    <xf numFmtId="0" fontId="46" fillId="0" borderId="0" xfId="0" applyFont="1" applyAlignment="1">
      <alignment vertical="center"/>
    </xf>
    <xf numFmtId="0" fontId="59" fillId="0" borderId="0" xfId="0" applyFont="1"/>
    <xf numFmtId="0" fontId="47" fillId="2" borderId="0" xfId="4" applyFont="1" applyFill="1"/>
    <xf numFmtId="0" fontId="46" fillId="3" borderId="1" xfId="0" applyFont="1" applyFill="1" applyBorder="1" applyAlignment="1">
      <alignment horizontal="right" vertical="top" wrapText="1"/>
    </xf>
    <xf numFmtId="167" fontId="47" fillId="3" borderId="1" xfId="0" applyNumberFormat="1" applyFont="1" applyFill="1" applyBorder="1"/>
    <xf numFmtId="0" fontId="87" fillId="0" borderId="0" xfId="0" applyFont="1"/>
    <xf numFmtId="0" fontId="121" fillId="0" borderId="0" xfId="93" applyFont="1" applyAlignment="1" applyProtection="1">
      <alignment wrapText="1"/>
    </xf>
    <xf numFmtId="0" fontId="121" fillId="0" borderId="0" xfId="93" applyFont="1" applyFill="1" applyBorder="1" applyAlignment="1" applyProtection="1"/>
    <xf numFmtId="0" fontId="43" fillId="2" borderId="0" xfId="4" applyFont="1" applyFill="1" applyAlignment="1">
      <alignment wrapText="1"/>
    </xf>
    <xf numFmtId="166" fontId="47" fillId="0" borderId="0" xfId="4" applyNumberFormat="1" applyFont="1" applyAlignment="1">
      <alignment horizontal="right"/>
    </xf>
    <xf numFmtId="0" fontId="47" fillId="0" borderId="0" xfId="0" applyFont="1" applyAlignment="1">
      <alignment horizontal="left" vertical="center"/>
    </xf>
    <xf numFmtId="0" fontId="0" fillId="0" borderId="0" xfId="0" applyAlignment="1">
      <alignment horizontal="left"/>
    </xf>
    <xf numFmtId="0" fontId="46" fillId="4" borderId="14" xfId="4" applyFont="1" applyFill="1" applyBorder="1" applyAlignment="1">
      <alignment vertical="top" wrapText="1"/>
    </xf>
    <xf numFmtId="0" fontId="46" fillId="4" borderId="16" xfId="4" applyFont="1" applyFill="1" applyBorder="1" applyAlignment="1">
      <alignment vertical="top" wrapText="1"/>
    </xf>
    <xf numFmtId="0" fontId="65" fillId="0" borderId="0" xfId="93" applyAlignment="1" applyProtection="1"/>
    <xf numFmtId="0" fontId="46" fillId="4" borderId="3" xfId="26" applyFont="1" applyFill="1" applyBorder="1" applyAlignment="1">
      <alignment vertical="top"/>
    </xf>
    <xf numFmtId="0" fontId="46" fillId="4" borderId="10" xfId="26" applyFont="1" applyFill="1" applyBorder="1" applyAlignment="1">
      <alignment vertical="top"/>
    </xf>
    <xf numFmtId="0" fontId="46" fillId="4" borderId="8" xfId="26" applyFont="1" applyFill="1" applyBorder="1" applyAlignment="1">
      <alignment vertical="top"/>
    </xf>
    <xf numFmtId="0" fontId="0" fillId="0" borderId="9" xfId="0" applyBorder="1"/>
    <xf numFmtId="164" fontId="47" fillId="0" borderId="0" xfId="1" applyNumberFormat="1" applyFont="1" applyFill="1" applyAlignment="1">
      <alignment horizontal="right"/>
    </xf>
    <xf numFmtId="164" fontId="47" fillId="3" borderId="1" xfId="1" applyNumberFormat="1" applyFont="1" applyFill="1" applyBorder="1" applyAlignment="1">
      <alignment horizontal="right"/>
    </xf>
    <xf numFmtId="0" fontId="47" fillId="2" borderId="0" xfId="26" applyFont="1" applyFill="1" applyAlignment="1">
      <alignment vertical="top"/>
    </xf>
    <xf numFmtId="0" fontId="47" fillId="2" borderId="0" xfId="26" applyFont="1" applyFill="1" applyAlignment="1">
      <alignment vertical="center"/>
    </xf>
    <xf numFmtId="0" fontId="46" fillId="2" borderId="2" xfId="4" applyFont="1" applyFill="1" applyBorder="1" applyAlignment="1">
      <alignment readingOrder="1"/>
    </xf>
    <xf numFmtId="165" fontId="74" fillId="2" borderId="2" xfId="4" applyNumberFormat="1" applyFont="1" applyFill="1" applyBorder="1" applyAlignment="1">
      <alignment horizontal="center"/>
    </xf>
    <xf numFmtId="3" fontId="47" fillId="2" borderId="7" xfId="1" applyNumberFormat="1" applyFont="1" applyFill="1" applyBorder="1" applyAlignment="1">
      <alignment horizontal="right" vertical="center"/>
    </xf>
    <xf numFmtId="3" fontId="46" fillId="2" borderId="7" xfId="1" applyNumberFormat="1" applyFont="1" applyFill="1" applyBorder="1" applyAlignment="1">
      <alignment horizontal="right" vertical="center"/>
    </xf>
    <xf numFmtId="0" fontId="46" fillId="0" borderId="1" xfId="0" applyFont="1" applyBorder="1" applyAlignment="1">
      <alignment vertical="top" wrapText="1"/>
    </xf>
    <xf numFmtId="164" fontId="47" fillId="2" borderId="7" xfId="1" applyNumberFormat="1" applyFont="1" applyFill="1" applyBorder="1" applyAlignment="1">
      <alignment horizontal="center" vertical="center"/>
    </xf>
    <xf numFmtId="164" fontId="46" fillId="2" borderId="7" xfId="1" applyNumberFormat="1" applyFont="1" applyFill="1" applyBorder="1" applyAlignment="1">
      <alignment horizontal="center" vertical="center"/>
    </xf>
    <xf numFmtId="0" fontId="71" fillId="2" borderId="5" xfId="4" applyFont="1" applyFill="1" applyBorder="1" applyAlignment="1">
      <alignment horizontal="left" vertical="center" wrapText="1"/>
    </xf>
    <xf numFmtId="164" fontId="47" fillId="2" borderId="5" xfId="1" applyNumberFormat="1" applyFont="1" applyFill="1" applyBorder="1" applyAlignment="1">
      <alignment horizontal="center" vertical="center"/>
    </xf>
    <xf numFmtId="164" fontId="46" fillId="2" borderId="5" xfId="1" applyNumberFormat="1" applyFont="1" applyFill="1" applyBorder="1" applyAlignment="1">
      <alignment horizontal="center" vertical="center"/>
    </xf>
    <xf numFmtId="0" fontId="46" fillId="2" borderId="5" xfId="4" applyFont="1" applyFill="1" applyBorder="1" applyAlignment="1">
      <alignment horizontal="right" textRotation="135" wrapText="1"/>
    </xf>
    <xf numFmtId="0" fontId="45" fillId="2" borderId="0" xfId="0" applyFont="1" applyFill="1" applyAlignment="1">
      <alignment horizontal="right"/>
    </xf>
    <xf numFmtId="0" fontId="43" fillId="0" borderId="0" xfId="3" applyNumberFormat="1" applyFont="1" applyFill="1" applyBorder="1"/>
    <xf numFmtId="0" fontId="44" fillId="0" borderId="0" xfId="2" applyNumberFormat="1" applyFont="1" applyFill="1" applyAlignment="1"/>
    <xf numFmtId="0" fontId="62" fillId="2" borderId="0" xfId="26" applyFont="1" applyFill="1"/>
    <xf numFmtId="0" fontId="71" fillId="2" borderId="7" xfId="4" applyFont="1" applyFill="1" applyBorder="1" applyAlignment="1">
      <alignment horizontal="left" vertical="center"/>
    </xf>
    <xf numFmtId="0" fontId="46" fillId="2" borderId="7" xfId="4" applyFont="1" applyFill="1" applyBorder="1" applyAlignment="1">
      <alignment horizontal="right" textRotation="140" wrapText="1"/>
    </xf>
    <xf numFmtId="0" fontId="44" fillId="2" borderId="7" xfId="4" applyFill="1" applyBorder="1"/>
    <xf numFmtId="0" fontId="71" fillId="2" borderId="5" xfId="4" applyFont="1" applyFill="1" applyBorder="1" applyAlignment="1">
      <alignment horizontal="left" vertical="center"/>
    </xf>
    <xf numFmtId="0" fontId="46" fillId="2" borderId="5" xfId="4" applyFont="1" applyFill="1" applyBorder="1" applyAlignment="1">
      <alignment horizontal="right" textRotation="140" wrapText="1"/>
    </xf>
    <xf numFmtId="0" fontId="44" fillId="2" borderId="5" xfId="4" applyFill="1" applyBorder="1"/>
    <xf numFmtId="0" fontId="97" fillId="2" borderId="0" xfId="0" applyFont="1" applyFill="1" applyAlignment="1">
      <alignment wrapText="1"/>
    </xf>
    <xf numFmtId="0" fontId="97" fillId="2" borderId="0" xfId="0" applyFont="1" applyFill="1"/>
    <xf numFmtId="0" fontId="47" fillId="0" borderId="0" xfId="0" applyFont="1" applyAlignment="1">
      <alignment vertical="top" wrapText="1" readingOrder="1"/>
    </xf>
    <xf numFmtId="0" fontId="47" fillId="0" borderId="2" xfId="0" applyFont="1" applyBorder="1" applyAlignment="1">
      <alignment horizontal="right"/>
    </xf>
    <xf numFmtId="0" fontId="90" fillId="2" borderId="0" xfId="0" applyFont="1" applyFill="1"/>
    <xf numFmtId="0" fontId="44" fillId="2" borderId="0" xfId="2" applyNumberFormat="1" applyFont="1" applyFill="1" applyBorder="1" applyAlignment="1"/>
    <xf numFmtId="0" fontId="123" fillId="2" borderId="0" xfId="2" applyNumberFormat="1" applyFont="1" applyFill="1"/>
    <xf numFmtId="164" fontId="123" fillId="2" borderId="0" xfId="1" applyNumberFormat="1" applyFont="1" applyFill="1" applyAlignment="1">
      <alignment horizontal="right"/>
    </xf>
    <xf numFmtId="0" fontId="123" fillId="2" borderId="0" xfId="3" applyNumberFormat="1" applyFont="1" applyFill="1"/>
    <xf numFmtId="0" fontId="123" fillId="0" borderId="0" xfId="2" applyNumberFormat="1" applyFont="1" applyFill="1"/>
    <xf numFmtId="0" fontId="46" fillId="3" borderId="2" xfId="26" applyFont="1" applyFill="1" applyBorder="1" applyAlignment="1">
      <alignment horizontal="right"/>
    </xf>
    <xf numFmtId="3" fontId="47" fillId="3" borderId="2" xfId="0" applyNumberFormat="1" applyFont="1" applyFill="1" applyBorder="1" applyAlignment="1">
      <alignment horizontal="right" wrapText="1"/>
    </xf>
    <xf numFmtId="3" fontId="47" fillId="3" borderId="2" xfId="3" applyNumberFormat="1" applyFont="1" applyFill="1" applyBorder="1" applyAlignment="1">
      <alignment horizontal="right" wrapText="1"/>
    </xf>
    <xf numFmtId="165" fontId="47" fillId="3" borderId="2" xfId="1" applyNumberFormat="1" applyFont="1" applyFill="1" applyBorder="1" applyAlignment="1">
      <alignment horizontal="right"/>
    </xf>
    <xf numFmtId="164" fontId="47" fillId="3" borderId="2" xfId="1" applyNumberFormat="1" applyFont="1" applyFill="1" applyBorder="1" applyAlignment="1">
      <alignment horizontal="right" wrapText="1"/>
    </xf>
    <xf numFmtId="0" fontId="46" fillId="2" borderId="1" xfId="26" applyFont="1" applyFill="1" applyBorder="1" applyAlignment="1">
      <alignment vertical="top" wrapText="1"/>
    </xf>
    <xf numFmtId="3" fontId="47" fillId="3" borderId="1" xfId="3" applyNumberFormat="1" applyFont="1" applyFill="1" applyBorder="1" applyAlignment="1">
      <alignment horizontal="right" wrapText="1"/>
    </xf>
    <xf numFmtId="164" fontId="47" fillId="3" borderId="1" xfId="1" applyNumberFormat="1" applyFont="1" applyFill="1" applyBorder="1" applyAlignment="1">
      <alignment horizontal="right" wrapText="1"/>
    </xf>
    <xf numFmtId="0" fontId="46" fillId="2" borderId="2" xfId="26" applyFont="1" applyFill="1" applyBorder="1" applyAlignment="1">
      <alignment horizontal="right"/>
    </xf>
    <xf numFmtId="3" fontId="47" fillId="2" borderId="2" xfId="0" applyNumberFormat="1" applyFont="1" applyFill="1" applyBorder="1" applyAlignment="1">
      <alignment horizontal="right" wrapText="1"/>
    </xf>
    <xf numFmtId="3" fontId="47" fillId="2" borderId="2" xfId="3" applyNumberFormat="1" applyFont="1" applyFill="1" applyBorder="1" applyAlignment="1">
      <alignment horizontal="right" wrapText="1"/>
    </xf>
    <xf numFmtId="164" fontId="47" fillId="2" borderId="2" xfId="1" applyNumberFormat="1" applyFont="1" applyFill="1" applyBorder="1" applyAlignment="1">
      <alignment horizontal="right" wrapText="1"/>
    </xf>
    <xf numFmtId="0" fontId="46" fillId="2" borderId="1" xfId="26" applyFont="1" applyFill="1" applyBorder="1" applyAlignment="1">
      <alignment horizontal="right"/>
    </xf>
    <xf numFmtId="3" fontId="47" fillId="2" borderId="1" xfId="3" applyNumberFormat="1" applyFont="1" applyFill="1" applyBorder="1" applyAlignment="1">
      <alignment horizontal="right" wrapText="1"/>
    </xf>
    <xf numFmtId="164" fontId="47" fillId="2" borderId="1" xfId="1" applyNumberFormat="1" applyFont="1" applyFill="1" applyBorder="1" applyAlignment="1">
      <alignment horizontal="right" wrapText="1"/>
    </xf>
    <xf numFmtId="0" fontId="46" fillId="7" borderId="3" xfId="4" applyFont="1" applyFill="1" applyBorder="1" applyAlignment="1">
      <alignment horizontal="right" textRotation="140" wrapText="1"/>
    </xf>
    <xf numFmtId="0" fontId="46" fillId="3" borderId="2" xfId="0" applyFont="1" applyFill="1" applyBorder="1" applyAlignment="1">
      <alignment horizontal="right"/>
    </xf>
    <xf numFmtId="164" fontId="47" fillId="3" borderId="2" xfId="1" applyNumberFormat="1" applyFont="1" applyFill="1" applyBorder="1" applyAlignment="1">
      <alignment horizontal="right"/>
    </xf>
    <xf numFmtId="0" fontId="46" fillId="2" borderId="1" xfId="0" applyFont="1" applyFill="1" applyBorder="1" applyAlignment="1">
      <alignment horizontal="right"/>
    </xf>
    <xf numFmtId="164" fontId="47" fillId="2" borderId="1" xfId="1" applyNumberFormat="1" applyFont="1" applyFill="1" applyBorder="1" applyAlignment="1">
      <alignment horizontal="right"/>
    </xf>
    <xf numFmtId="3" fontId="47" fillId="3" borderId="2" xfId="1" applyNumberFormat="1" applyFont="1" applyFill="1" applyBorder="1" applyAlignment="1">
      <alignment horizontal="right"/>
    </xf>
    <xf numFmtId="165" fontId="47" fillId="3" borderId="2" xfId="0" applyNumberFormat="1" applyFont="1" applyFill="1" applyBorder="1"/>
    <xf numFmtId="167" fontId="47" fillId="3" borderId="2" xfId="1" applyNumberFormat="1" applyFont="1" applyFill="1" applyBorder="1" applyAlignment="1">
      <alignment horizontal="right"/>
    </xf>
    <xf numFmtId="0" fontId="46" fillId="2" borderId="1" xfId="0" applyFont="1" applyFill="1" applyBorder="1" applyAlignment="1">
      <alignment vertical="top"/>
    </xf>
    <xf numFmtId="165" fontId="47" fillId="3" borderId="1" xfId="0" applyNumberFormat="1" applyFont="1" applyFill="1" applyBorder="1"/>
    <xf numFmtId="0" fontId="46" fillId="2" borderId="2" xfId="0" applyFont="1" applyFill="1" applyBorder="1" applyAlignment="1">
      <alignment horizontal="right"/>
    </xf>
    <xf numFmtId="3" fontId="47" fillId="2" borderId="2" xfId="1" applyNumberFormat="1" applyFont="1" applyFill="1" applyBorder="1" applyAlignment="1">
      <alignment horizontal="right"/>
    </xf>
    <xf numFmtId="165" fontId="47" fillId="2" borderId="2" xfId="0" applyNumberFormat="1" applyFont="1" applyFill="1" applyBorder="1"/>
    <xf numFmtId="167" fontId="47" fillId="2" borderId="2" xfId="1" applyNumberFormat="1" applyFont="1" applyFill="1" applyBorder="1" applyAlignment="1">
      <alignment horizontal="right"/>
    </xf>
    <xf numFmtId="165" fontId="47" fillId="2" borderId="1" xfId="0" applyNumberFormat="1" applyFont="1" applyFill="1" applyBorder="1"/>
    <xf numFmtId="167" fontId="47" fillId="2" borderId="1" xfId="1" applyNumberFormat="1" applyFont="1" applyFill="1" applyBorder="1" applyAlignment="1">
      <alignment horizontal="right"/>
    </xf>
    <xf numFmtId="165" fontId="47" fillId="3" borderId="2" xfId="3" applyNumberFormat="1" applyFont="1" applyFill="1" applyBorder="1" applyAlignment="1">
      <alignment horizontal="right" wrapText="1"/>
    </xf>
    <xf numFmtId="0" fontId="47" fillId="3" borderId="2" xfId="3" applyNumberFormat="1" applyFont="1" applyFill="1" applyBorder="1" applyAlignment="1">
      <alignment horizontal="right" wrapText="1"/>
    </xf>
    <xf numFmtId="165" fontId="47" fillId="2" borderId="2" xfId="3" applyNumberFormat="1" applyFont="1" applyFill="1" applyBorder="1" applyAlignment="1">
      <alignment horizontal="right" wrapText="1"/>
    </xf>
    <xf numFmtId="0" fontId="47" fillId="2" borderId="2" xfId="3" applyNumberFormat="1" applyFont="1" applyFill="1" applyBorder="1" applyAlignment="1">
      <alignment horizontal="right" wrapText="1"/>
    </xf>
    <xf numFmtId="3" fontId="47" fillId="2" borderId="1" xfId="0" applyNumberFormat="1" applyFont="1" applyFill="1" applyBorder="1"/>
    <xf numFmtId="1" fontId="47" fillId="3" borderId="2" xfId="1" applyNumberFormat="1" applyFont="1" applyFill="1" applyBorder="1" applyAlignment="1">
      <alignment horizontal="right"/>
    </xf>
    <xf numFmtId="1" fontId="47" fillId="3" borderId="1" xfId="1" applyNumberFormat="1" applyFont="1" applyFill="1" applyBorder="1" applyAlignment="1">
      <alignment horizontal="right"/>
    </xf>
    <xf numFmtId="1" fontId="47" fillId="2" borderId="2" xfId="1" applyNumberFormat="1" applyFont="1" applyFill="1" applyBorder="1" applyAlignment="1">
      <alignment horizontal="right"/>
    </xf>
    <xf numFmtId="1" fontId="47" fillId="2" borderId="1" xfId="1" applyNumberFormat="1" applyFont="1" applyFill="1" applyBorder="1" applyAlignment="1">
      <alignment horizontal="right"/>
    </xf>
    <xf numFmtId="3" fontId="47" fillId="3" borderId="2" xfId="0" applyNumberFormat="1" applyFont="1" applyFill="1" applyBorder="1"/>
    <xf numFmtId="3" fontId="47" fillId="2" borderId="1" xfId="3" applyNumberFormat="1" applyFont="1" applyFill="1" applyBorder="1"/>
    <xf numFmtId="170" fontId="47" fillId="0" borderId="0" xfId="1" quotePrefix="1" applyNumberFormat="1" applyFont="1" applyFill="1" applyBorder="1" applyAlignment="1">
      <alignment horizontal="right" vertical="center"/>
    </xf>
    <xf numFmtId="0" fontId="46" fillId="0" borderId="2" xfId="26" applyFont="1" applyBorder="1" applyAlignment="1">
      <alignment horizontal="right"/>
    </xf>
    <xf numFmtId="3" fontId="47" fillId="0" borderId="2" xfId="0" applyNumberFormat="1" applyFont="1" applyBorder="1" applyAlignment="1">
      <alignment horizontal="right" wrapText="1"/>
    </xf>
    <xf numFmtId="3" fontId="47" fillId="0" borderId="2" xfId="3" applyNumberFormat="1" applyFont="1" applyFill="1" applyBorder="1" applyAlignment="1">
      <alignment horizontal="right" wrapText="1"/>
    </xf>
    <xf numFmtId="165" fontId="47" fillId="0" borderId="2" xfId="3" applyNumberFormat="1" applyFont="1" applyFill="1" applyBorder="1" applyAlignment="1">
      <alignment horizontal="right" wrapText="1"/>
    </xf>
    <xf numFmtId="0" fontId="47" fillId="0" borderId="2" xfId="3" applyNumberFormat="1" applyFont="1" applyFill="1" applyBorder="1" applyAlignment="1">
      <alignment horizontal="right" wrapText="1"/>
    </xf>
    <xf numFmtId="3" fontId="46" fillId="0" borderId="0" xfId="3" applyNumberFormat="1" applyFont="1" applyFill="1" applyBorder="1" applyAlignment="1">
      <alignment horizontal="right" wrapText="1"/>
    </xf>
    <xf numFmtId="0" fontId="86" fillId="0" borderId="0" xfId="0" applyFont="1" applyAlignment="1">
      <alignment readingOrder="1"/>
    </xf>
    <xf numFmtId="0" fontId="92" fillId="0" borderId="0" xfId="0" applyFont="1" applyAlignment="1">
      <alignment horizontal="center"/>
    </xf>
    <xf numFmtId="0" fontId="46" fillId="0" borderId="1" xfId="0" applyFont="1" applyBorder="1" applyAlignment="1">
      <alignment horizontal="right" vertical="top" wrapText="1"/>
    </xf>
    <xf numFmtId="0" fontId="46" fillId="0" borderId="0" xfId="0" applyFont="1" applyAlignment="1">
      <alignment horizontal="right"/>
    </xf>
    <xf numFmtId="3" fontId="47" fillId="0" borderId="0" xfId="1" applyNumberFormat="1" applyFont="1" applyFill="1" applyBorder="1" applyAlignment="1">
      <alignment horizontal="right"/>
    </xf>
    <xf numFmtId="165" fontId="47" fillId="0" borderId="0" xfId="0" applyNumberFormat="1" applyFont="1"/>
    <xf numFmtId="167" fontId="47" fillId="0" borderId="0" xfId="1" applyNumberFormat="1" applyFont="1" applyFill="1" applyBorder="1" applyAlignment="1">
      <alignment horizontal="right"/>
    </xf>
    <xf numFmtId="165" fontId="43" fillId="0" borderId="2" xfId="2" applyNumberFormat="1" applyFont="1" applyFill="1" applyBorder="1" applyAlignment="1">
      <alignment horizontal="right" vertical="center" readingOrder="1"/>
    </xf>
    <xf numFmtId="170" fontId="43" fillId="0" borderId="2" xfId="1" applyNumberFormat="1" applyFont="1" applyFill="1" applyBorder="1" applyAlignment="1">
      <alignment horizontal="right" vertical="center" readingOrder="1"/>
    </xf>
    <xf numFmtId="0" fontId="65" fillId="0" borderId="0" xfId="93" applyAlignment="1" applyProtection="1">
      <alignment horizontal="left" vertical="top" wrapText="1"/>
    </xf>
    <xf numFmtId="0" fontId="63" fillId="0" borderId="0" xfId="0" applyFont="1" applyAlignment="1">
      <alignment wrapText="1"/>
    </xf>
    <xf numFmtId="0" fontId="64" fillId="0" borderId="0" xfId="25" applyFont="1" applyFill="1" applyBorder="1" applyAlignment="1" applyProtection="1">
      <alignment wrapText="1"/>
    </xf>
    <xf numFmtId="0" fontId="111" fillId="0" borderId="0" xfId="0" applyFont="1" applyAlignment="1">
      <alignment wrapText="1"/>
    </xf>
    <xf numFmtId="0" fontId="113" fillId="0" borderId="0" xfId="0" applyFont="1" applyAlignment="1">
      <alignment wrapText="1"/>
    </xf>
    <xf numFmtId="0" fontId="113" fillId="0" borderId="0" xfId="0" applyFont="1" applyAlignment="1">
      <alignment wrapText="1" readingOrder="1"/>
    </xf>
    <xf numFmtId="0" fontId="81" fillId="0" borderId="0" xfId="0" applyFont="1" applyAlignment="1">
      <alignment wrapText="1" readingOrder="1"/>
    </xf>
    <xf numFmtId="0" fontId="65" fillId="0" borderId="0" xfId="93" applyAlignment="1" applyProtection="1">
      <alignment vertical="center"/>
    </xf>
    <xf numFmtId="0" fontId="81" fillId="0" borderId="0" xfId="0" applyFont="1" applyAlignment="1">
      <alignment wrapText="1"/>
    </xf>
    <xf numFmtId="0" fontId="110" fillId="0" borderId="0" xfId="0" applyFont="1" applyAlignment="1">
      <alignment wrapText="1"/>
    </xf>
    <xf numFmtId="0" fontId="46" fillId="0" borderId="0" xfId="26" applyFont="1" applyAlignment="1">
      <alignment horizontal="right"/>
    </xf>
    <xf numFmtId="3" fontId="47" fillId="0" borderId="0" xfId="0" applyNumberFormat="1" applyFont="1" applyAlignment="1">
      <alignment horizontal="right" wrapText="1"/>
    </xf>
    <xf numFmtId="3" fontId="47" fillId="0" borderId="0" xfId="3" applyNumberFormat="1" applyFont="1" applyFill="1" applyBorder="1" applyAlignment="1">
      <alignment horizontal="right" wrapText="1"/>
    </xf>
    <xf numFmtId="0" fontId="47" fillId="0" borderId="0" xfId="3" applyNumberFormat="1" applyFont="1" applyFill="1" applyBorder="1" applyAlignment="1">
      <alignment horizontal="right" wrapText="1"/>
    </xf>
    <xf numFmtId="165" fontId="0" fillId="2" borderId="0" xfId="2" applyNumberFormat="1" applyFont="1" applyFill="1" applyBorder="1"/>
    <xf numFmtId="0" fontId="46" fillId="0" borderId="1" xfId="26" applyFont="1" applyBorder="1" applyAlignment="1">
      <alignment horizontal="right"/>
    </xf>
    <xf numFmtId="3" fontId="47" fillId="0" borderId="1" xfId="3" applyNumberFormat="1" applyFont="1" applyFill="1" applyBorder="1" applyAlignment="1">
      <alignment horizontal="right" wrapText="1"/>
    </xf>
    <xf numFmtId="165" fontId="47" fillId="0" borderId="1" xfId="1" applyNumberFormat="1" applyFont="1" applyFill="1" applyBorder="1" applyAlignment="1">
      <alignment horizontal="right"/>
    </xf>
    <xf numFmtId="164" fontId="47" fillId="0" borderId="1" xfId="1" applyNumberFormat="1" applyFont="1" applyFill="1" applyBorder="1" applyAlignment="1">
      <alignment horizontal="right" wrapText="1"/>
    </xf>
    <xf numFmtId="0" fontId="46" fillId="0" borderId="2" xfId="26" applyFont="1" applyBorder="1" applyAlignment="1">
      <alignment vertical="top" wrapText="1"/>
    </xf>
    <xf numFmtId="0" fontId="46" fillId="0" borderId="0" xfId="0" applyFont="1" applyAlignment="1">
      <alignment readingOrder="1"/>
    </xf>
    <xf numFmtId="0" fontId="46" fillId="3" borderId="1" xfId="0" applyFont="1" applyFill="1" applyBorder="1" applyAlignment="1">
      <alignment horizontal="right"/>
    </xf>
    <xf numFmtId="3" fontId="47" fillId="3" borderId="1" xfId="1" applyNumberFormat="1" applyFont="1" applyFill="1" applyBorder="1" applyAlignment="1">
      <alignment horizontal="right"/>
    </xf>
    <xf numFmtId="167" fontId="47" fillId="3" borderId="1" xfId="1" applyNumberFormat="1" applyFont="1" applyFill="1" applyBorder="1" applyAlignment="1">
      <alignment horizontal="right"/>
    </xf>
    <xf numFmtId="3" fontId="47" fillId="0" borderId="1" xfId="0" applyNumberFormat="1" applyFont="1" applyBorder="1"/>
    <xf numFmtId="165" fontId="47" fillId="0" borderId="1" xfId="0" applyNumberFormat="1" applyFont="1" applyBorder="1"/>
    <xf numFmtId="165" fontId="47" fillId="0" borderId="1" xfId="0" applyNumberFormat="1" applyFont="1" applyBorder="1" applyAlignment="1">
      <alignment horizontal="right"/>
    </xf>
    <xf numFmtId="0" fontId="79" fillId="0" borderId="0" xfId="2" applyNumberFormat="1" applyFont="1" applyFill="1"/>
    <xf numFmtId="3" fontId="79" fillId="0" borderId="0" xfId="2" applyNumberFormat="1" applyFont="1" applyFill="1"/>
    <xf numFmtId="3" fontId="47" fillId="0" borderId="0" xfId="0" applyNumberFormat="1" applyFont="1"/>
    <xf numFmtId="168" fontId="46" fillId="3" borderId="0" xfId="1" quotePrefix="1" applyNumberFormat="1" applyFont="1" applyFill="1" applyBorder="1" applyAlignment="1">
      <alignment horizontal="right" vertical="center"/>
    </xf>
    <xf numFmtId="0" fontId="47" fillId="0" borderId="0" xfId="4" applyFont="1" applyAlignment="1">
      <alignment horizontal="right" vertical="center" wrapText="1" readingOrder="1"/>
    </xf>
    <xf numFmtId="3" fontId="47" fillId="0" borderId="0" xfId="4" applyNumberFormat="1" applyFont="1" applyAlignment="1">
      <alignment horizontal="right" vertical="center" wrapText="1" readingOrder="1"/>
    </xf>
    <xf numFmtId="3" fontId="46" fillId="0" borderId="0" xfId="4" applyNumberFormat="1" applyFont="1" applyAlignment="1">
      <alignment horizontal="right" vertical="center" wrapText="1" readingOrder="1"/>
    </xf>
    <xf numFmtId="170" fontId="47" fillId="3" borderId="0" xfId="4" applyNumberFormat="1" applyFont="1" applyFill="1" applyAlignment="1">
      <alignment horizontal="right" vertical="center" wrapText="1" readingOrder="1"/>
    </xf>
    <xf numFmtId="170" fontId="47" fillId="0" borderId="0" xfId="4" applyNumberFormat="1" applyFont="1" applyAlignment="1">
      <alignment horizontal="right" vertical="center" wrapText="1" readingOrder="1"/>
    </xf>
    <xf numFmtId="0" fontId="87" fillId="0" borderId="0" xfId="4" applyFont="1" applyAlignment="1">
      <alignment horizontal="left" vertical="center" wrapText="1" readingOrder="1"/>
    </xf>
    <xf numFmtId="0" fontId="106" fillId="0" borderId="0" xfId="4" applyFont="1" applyAlignment="1">
      <alignment horizontal="left" vertical="center" wrapText="1" readingOrder="1"/>
    </xf>
    <xf numFmtId="165" fontId="47" fillId="0" borderId="0" xfId="4" applyNumberFormat="1" applyFont="1" applyAlignment="1">
      <alignment horizontal="right" vertical="center" wrapText="1" readingOrder="1"/>
    </xf>
    <xf numFmtId="165" fontId="46" fillId="0" borderId="0" xfId="4" applyNumberFormat="1" applyFont="1" applyAlignment="1">
      <alignment horizontal="right" vertical="center" wrapText="1" readingOrder="1"/>
    </xf>
    <xf numFmtId="3" fontId="46" fillId="0" borderId="13" xfId="0" applyNumberFormat="1" applyFont="1" applyBorder="1" applyAlignment="1">
      <alignment vertical="center"/>
    </xf>
    <xf numFmtId="0" fontId="44" fillId="3" borderId="0" xfId="26" applyFill="1"/>
    <xf numFmtId="0" fontId="47" fillId="2" borderId="0" xfId="4" applyFont="1" applyFill="1" applyAlignment="1">
      <alignment horizontal="right" vertical="center" wrapText="1" readingOrder="1"/>
    </xf>
    <xf numFmtId="170" fontId="47" fillId="2" borderId="0" xfId="4" applyNumberFormat="1" applyFont="1" applyFill="1" applyAlignment="1">
      <alignment horizontal="right" vertical="center" wrapText="1" readingOrder="1"/>
    </xf>
    <xf numFmtId="170" fontId="46" fillId="0" borderId="0" xfId="4" applyNumberFormat="1" applyFont="1" applyAlignment="1">
      <alignment horizontal="right" vertical="center" wrapText="1" readingOrder="1"/>
    </xf>
    <xf numFmtId="3" fontId="47" fillId="2" borderId="0" xfId="4" applyNumberFormat="1" applyFont="1" applyFill="1" applyAlignment="1">
      <alignment horizontal="right" vertical="center" wrapText="1" readingOrder="1"/>
    </xf>
    <xf numFmtId="3" fontId="46" fillId="2" borderId="0" xfId="4" applyNumberFormat="1" applyFont="1" applyFill="1" applyAlignment="1">
      <alignment horizontal="right" vertical="center" wrapText="1" readingOrder="1"/>
    </xf>
    <xf numFmtId="167" fontId="47" fillId="2" borderId="9" xfId="1" applyNumberFormat="1" applyFont="1" applyFill="1" applyBorder="1" applyAlignment="1">
      <alignment horizontal="right" vertical="center"/>
    </xf>
    <xf numFmtId="167" fontId="47" fillId="2" borderId="0" xfId="1" applyNumberFormat="1" applyFont="1" applyFill="1" applyBorder="1" applyAlignment="1">
      <alignment horizontal="right" vertical="center"/>
    </xf>
    <xf numFmtId="0" fontId="47" fillId="0" borderId="9" xfId="4" applyFont="1" applyBorder="1" applyAlignment="1">
      <alignment horizontal="right" vertical="center" wrapText="1" readingOrder="1"/>
    </xf>
    <xf numFmtId="168" fontId="47" fillId="0" borderId="0" xfId="1" applyNumberFormat="1" applyFont="1" applyFill="1" applyBorder="1" applyAlignment="1">
      <alignment horizontal="right" vertical="center"/>
    </xf>
    <xf numFmtId="3" fontId="47" fillId="3" borderId="2" xfId="4" applyNumberFormat="1" applyFont="1" applyFill="1" applyBorder="1" applyAlignment="1">
      <alignment horizontal="right" vertical="center" readingOrder="1"/>
    </xf>
    <xf numFmtId="3" fontId="47" fillId="2" borderId="0" xfId="4" applyNumberFormat="1" applyFont="1" applyFill="1" applyAlignment="1">
      <alignment horizontal="right" vertical="center" readingOrder="1"/>
    </xf>
    <xf numFmtId="3" fontId="47" fillId="3" borderId="0" xfId="0" applyNumberFormat="1" applyFont="1" applyFill="1" applyAlignment="1">
      <alignment horizontal="right" vertical="center" readingOrder="1"/>
    </xf>
    <xf numFmtId="3" fontId="47" fillId="3" borderId="0" xfId="4" applyNumberFormat="1" applyFont="1" applyFill="1" applyAlignment="1">
      <alignment horizontal="right" vertical="center" readingOrder="1"/>
    </xf>
    <xf numFmtId="3" fontId="47" fillId="3" borderId="0" xfId="3" applyNumberFormat="1" applyFont="1" applyFill="1" applyBorder="1" applyAlignment="1">
      <alignment horizontal="right" vertical="center" readingOrder="1"/>
    </xf>
    <xf numFmtId="3" fontId="47" fillId="2" borderId="0" xfId="1" applyNumberFormat="1" applyFont="1" applyFill="1" applyBorder="1" applyAlignment="1">
      <alignment horizontal="right" vertical="center" readingOrder="1"/>
    </xf>
    <xf numFmtId="3" fontId="47" fillId="3" borderId="0" xfId="1" applyNumberFormat="1" applyFont="1" applyFill="1" applyBorder="1" applyAlignment="1">
      <alignment horizontal="right" vertical="center" readingOrder="1"/>
    </xf>
    <xf numFmtId="0" fontId="50" fillId="3" borderId="0" xfId="26" applyFont="1" applyFill="1"/>
    <xf numFmtId="0" fontId="50" fillId="0" borderId="0" xfId="26" applyFont="1"/>
    <xf numFmtId="0" fontId="46" fillId="0" borderId="0" xfId="0" applyFont="1" applyAlignment="1">
      <alignment vertical="top" readingOrder="1"/>
    </xf>
    <xf numFmtId="0" fontId="46" fillId="0" borderId="2" xfId="0" applyFont="1" applyBorder="1" applyAlignment="1">
      <alignment horizontal="center"/>
    </xf>
    <xf numFmtId="0" fontId="93" fillId="2" borderId="0" xfId="0" applyFont="1" applyFill="1" applyAlignment="1">
      <alignment horizontal="left" vertical="top" readingOrder="1"/>
    </xf>
    <xf numFmtId="0" fontId="85" fillId="2" borderId="0" xfId="141" applyFont="1" applyFill="1" applyAlignment="1">
      <alignment horizontal="left" vertical="top" wrapText="1"/>
    </xf>
    <xf numFmtId="171" fontId="85" fillId="2" borderId="0" xfId="141" applyNumberFormat="1" applyFont="1" applyFill="1" applyAlignment="1">
      <alignment horizontal="right" vertical="center"/>
    </xf>
    <xf numFmtId="171" fontId="0" fillId="2" borderId="0" xfId="0" applyNumberFormat="1" applyFill="1"/>
    <xf numFmtId="0" fontId="47" fillId="0" borderId="0" xfId="0" applyFont="1" applyAlignment="1">
      <alignment horizontal="left" vertical="top" readingOrder="1"/>
    </xf>
    <xf numFmtId="2" fontId="46" fillId="2" borderId="0" xfId="3" applyNumberFormat="1" applyFont="1" applyFill="1" applyBorder="1" applyAlignment="1">
      <alignment horizontal="right" wrapText="1"/>
    </xf>
    <xf numFmtId="170" fontId="47" fillId="2" borderId="0" xfId="1" applyNumberFormat="1" applyFont="1" applyFill="1" applyBorder="1" applyAlignment="1">
      <alignment vertical="center"/>
    </xf>
    <xf numFmtId="170" fontId="46" fillId="2" borderId="0" xfId="1" applyNumberFormat="1" applyFont="1" applyFill="1" applyBorder="1" applyAlignment="1">
      <alignment vertical="center"/>
    </xf>
    <xf numFmtId="167" fontId="46" fillId="3" borderId="14" xfId="0" applyNumberFormat="1" applyFont="1" applyFill="1" applyBorder="1" applyAlignment="1">
      <alignment vertical="center"/>
    </xf>
    <xf numFmtId="167" fontId="46" fillId="3" borderId="13" xfId="0" applyNumberFormat="1" applyFont="1" applyFill="1" applyBorder="1" applyAlignment="1">
      <alignment vertical="center"/>
    </xf>
    <xf numFmtId="0" fontId="47" fillId="3" borderId="0" xfId="4" applyFont="1" applyFill="1" applyAlignment="1">
      <alignment horizontal="right" vertical="center" wrapText="1" readingOrder="1"/>
    </xf>
    <xf numFmtId="165" fontId="46" fillId="0" borderId="0" xfId="2" applyNumberFormat="1" applyFont="1" applyFill="1" applyBorder="1" applyAlignment="1">
      <alignment horizontal="right" vertical="center" wrapText="1" readingOrder="1"/>
    </xf>
    <xf numFmtId="1" fontId="46" fillId="0" borderId="0" xfId="2" applyNumberFormat="1" applyFont="1" applyFill="1" applyBorder="1" applyAlignment="1">
      <alignment horizontal="right" vertical="center"/>
    </xf>
    <xf numFmtId="165" fontId="47" fillId="3" borderId="0" xfId="4" applyNumberFormat="1" applyFont="1" applyFill="1" applyAlignment="1">
      <alignment horizontal="right" vertical="center" wrapText="1" readingOrder="1"/>
    </xf>
    <xf numFmtId="170" fontId="47" fillId="3" borderId="0" xfId="1" applyNumberFormat="1" applyFont="1" applyFill="1" applyBorder="1" applyAlignment="1">
      <alignment vertical="center"/>
    </xf>
    <xf numFmtId="170" fontId="46" fillId="3" borderId="0" xfId="1" applyNumberFormat="1" applyFont="1" applyFill="1" applyBorder="1" applyAlignment="1">
      <alignment vertical="center"/>
    </xf>
    <xf numFmtId="166" fontId="47" fillId="0" borderId="0" xfId="4" applyNumberFormat="1" applyFont="1" applyAlignment="1">
      <alignment horizontal="center"/>
    </xf>
    <xf numFmtId="0" fontId="47" fillId="0" borderId="0" xfId="4" applyFont="1" applyAlignment="1">
      <alignment horizontal="center"/>
    </xf>
    <xf numFmtId="3" fontId="47" fillId="0" borderId="9" xfId="1" applyNumberFormat="1" applyFont="1" applyFill="1" applyBorder="1" applyAlignment="1">
      <alignment vertical="center"/>
    </xf>
    <xf numFmtId="0" fontId="47" fillId="3" borderId="9" xfId="4" applyFont="1" applyFill="1" applyBorder="1" applyAlignment="1">
      <alignment horizontal="right" vertical="center" wrapText="1" readingOrder="1"/>
    </xf>
    <xf numFmtId="167" fontId="47" fillId="3" borderId="9" xfId="1" applyNumberFormat="1" applyFont="1" applyFill="1" applyBorder="1" applyAlignment="1">
      <alignment horizontal="right" vertical="center"/>
    </xf>
    <xf numFmtId="168" fontId="47" fillId="0" borderId="2" xfId="1" quotePrefix="1" applyNumberFormat="1" applyFont="1" applyFill="1" applyBorder="1" applyAlignment="1">
      <alignment horizontal="right" vertical="center"/>
    </xf>
    <xf numFmtId="0" fontId="47" fillId="2" borderId="2" xfId="4" applyFont="1" applyFill="1" applyBorder="1" applyAlignment="1">
      <alignment horizontal="left" vertical="top"/>
    </xf>
    <xf numFmtId="0" fontId="84" fillId="0" borderId="2" xfId="4" applyFont="1" applyBorder="1" applyAlignment="1">
      <alignment horizontal="left" vertical="center" wrapText="1" readingOrder="1"/>
    </xf>
    <xf numFmtId="0" fontId="46" fillId="2" borderId="7" xfId="4" applyFont="1" applyFill="1" applyBorder="1" applyAlignment="1">
      <alignment horizontal="right" textRotation="135" wrapText="1"/>
    </xf>
    <xf numFmtId="0" fontId="71" fillId="2" borderId="7" xfId="4" applyFont="1" applyFill="1" applyBorder="1" applyAlignment="1">
      <alignment horizontal="left" vertical="center" wrapText="1"/>
    </xf>
    <xf numFmtId="0" fontId="46" fillId="0" borderId="1" xfId="4" applyFont="1" applyBorder="1" applyAlignment="1">
      <alignment horizontal="left" vertical="center" wrapText="1" readingOrder="1"/>
    </xf>
    <xf numFmtId="165" fontId="47" fillId="0" borderId="1" xfId="1" applyNumberFormat="1" applyFont="1" applyFill="1" applyBorder="1" applyAlignment="1">
      <alignment horizontal="right" vertical="center"/>
    </xf>
    <xf numFmtId="165" fontId="46" fillId="0" borderId="1" xfId="1" applyNumberFormat="1" applyFont="1" applyFill="1" applyBorder="1" applyAlignment="1">
      <alignment horizontal="right" vertical="center"/>
    </xf>
    <xf numFmtId="3" fontId="46" fillId="3" borderId="11" xfId="1" applyNumberFormat="1" applyFont="1" applyFill="1" applyBorder="1" applyAlignment="1">
      <alignment horizontal="right" vertical="center"/>
    </xf>
    <xf numFmtId="0" fontId="114" fillId="0" borderId="0" xfId="93" applyFont="1" applyAlignment="1" applyProtection="1">
      <alignment wrapText="1" readingOrder="1"/>
    </xf>
    <xf numFmtId="0" fontId="50" fillId="2" borderId="0" xfId="26" applyFont="1" applyFill="1" applyAlignment="1">
      <alignment horizontal="left" vertical="center"/>
    </xf>
    <xf numFmtId="0" fontId="44" fillId="3" borderId="1" xfId="0" applyFont="1" applyFill="1" applyBorder="1" applyAlignment="1">
      <alignment vertical="center"/>
    </xf>
    <xf numFmtId="3" fontId="46" fillId="3" borderId="2" xfId="4" applyNumberFormat="1" applyFont="1" applyFill="1" applyBorder="1" applyAlignment="1">
      <alignment horizontal="right" vertical="center" readingOrder="1"/>
    </xf>
    <xf numFmtId="3" fontId="46" fillId="2" borderId="0" xfId="4" applyNumberFormat="1" applyFont="1" applyFill="1" applyAlignment="1">
      <alignment horizontal="right" vertical="center" readingOrder="1"/>
    </xf>
    <xf numFmtId="3" fontId="46" fillId="3" borderId="0" xfId="4" applyNumberFormat="1" applyFont="1" applyFill="1" applyAlignment="1">
      <alignment horizontal="right" vertical="center" readingOrder="1"/>
    </xf>
    <xf numFmtId="3" fontId="46" fillId="2" borderId="1" xfId="4" applyNumberFormat="1" applyFont="1" applyFill="1" applyBorder="1" applyAlignment="1">
      <alignment horizontal="right" vertical="center" readingOrder="1"/>
    </xf>
    <xf numFmtId="0" fontId="46" fillId="0" borderId="1" xfId="26" applyFont="1" applyBorder="1" applyAlignment="1">
      <alignment vertical="top" wrapText="1"/>
    </xf>
    <xf numFmtId="164" fontId="47" fillId="0" borderId="0" xfId="1" applyNumberFormat="1" applyFont="1" applyFill="1" applyBorder="1" applyAlignment="1">
      <alignment horizontal="right"/>
    </xf>
    <xf numFmtId="0" fontId="43" fillId="2" borderId="0" xfId="26" applyFont="1" applyFill="1" applyAlignment="1">
      <alignment horizontal="right"/>
    </xf>
    <xf numFmtId="0" fontId="61" fillId="0" borderId="0" xfId="26" applyFont="1"/>
    <xf numFmtId="0" fontId="46" fillId="4" borderId="3" xfId="26" applyFont="1" applyFill="1" applyBorder="1" applyAlignment="1">
      <alignment wrapText="1"/>
    </xf>
    <xf numFmtId="0" fontId="46" fillId="4" borderId="3" xfId="26" applyFont="1" applyFill="1" applyBorder="1" applyAlignment="1">
      <alignment horizontal="right" wrapText="1"/>
    </xf>
    <xf numFmtId="0" fontId="46" fillId="4" borderId="3" xfId="26" applyFont="1" applyFill="1" applyBorder="1" applyAlignment="1">
      <alignment horizontal="right"/>
    </xf>
    <xf numFmtId="0" fontId="47" fillId="3" borderId="2" xfId="26" applyFont="1" applyFill="1" applyBorder="1" applyAlignment="1">
      <alignment horizontal="right"/>
    </xf>
    <xf numFmtId="0" fontId="47" fillId="2" borderId="0" xfId="26" applyFont="1" applyFill="1" applyAlignment="1">
      <alignment horizontal="right"/>
    </xf>
    <xf numFmtId="0" fontId="47" fillId="3" borderId="0" xfId="26" applyFont="1" applyFill="1" applyAlignment="1">
      <alignment horizontal="right"/>
    </xf>
    <xf numFmtId="0" fontId="46" fillId="3" borderId="1" xfId="26" applyFont="1" applyFill="1" applyBorder="1" applyAlignment="1">
      <alignment horizontal="right" vertical="top" wrapText="1"/>
    </xf>
    <xf numFmtId="0" fontId="47" fillId="3" borderId="1" xfId="26" applyFont="1" applyFill="1" applyBorder="1" applyAlignment="1">
      <alignment horizontal="right"/>
    </xf>
    <xf numFmtId="164" fontId="47" fillId="2" borderId="0" xfId="26" applyNumberFormat="1" applyFont="1" applyFill="1"/>
    <xf numFmtId="0" fontId="47" fillId="2" borderId="2" xfId="26" applyFont="1" applyFill="1" applyBorder="1" applyAlignment="1">
      <alignment horizontal="right"/>
    </xf>
    <xf numFmtId="0" fontId="46" fillId="2" borderId="1" xfId="26" applyFont="1" applyFill="1" applyBorder="1" applyAlignment="1">
      <alignment horizontal="right" vertical="top" wrapText="1"/>
    </xf>
    <xf numFmtId="0" fontId="47" fillId="2" borderId="1" xfId="26" applyFont="1" applyFill="1" applyBorder="1" applyAlignment="1">
      <alignment horizontal="right"/>
    </xf>
    <xf numFmtId="0" fontId="79" fillId="2" borderId="0" xfId="26" applyFont="1" applyFill="1"/>
    <xf numFmtId="165" fontId="47" fillId="2" borderId="0" xfId="26" applyNumberFormat="1" applyFont="1" applyFill="1"/>
    <xf numFmtId="165" fontId="47" fillId="2" borderId="0" xfId="2" applyNumberFormat="1" applyFont="1" applyFill="1"/>
    <xf numFmtId="43" fontId="47" fillId="2" borderId="0" xfId="26" applyNumberFormat="1" applyFont="1" applyFill="1"/>
    <xf numFmtId="0" fontId="47" fillId="0" borderId="0" xfId="26" applyFont="1" applyAlignment="1">
      <alignment horizontal="left" vertical="top" readingOrder="1"/>
    </xf>
    <xf numFmtId="0" fontId="127" fillId="0" borderId="0" xfId="26" applyFont="1" applyAlignment="1">
      <alignment horizontal="left" vertical="top" readingOrder="1"/>
    </xf>
    <xf numFmtId="0" fontId="47" fillId="2" borderId="0" xfId="26" applyFont="1" applyFill="1" applyAlignment="1">
      <alignment horizontal="left" vertical="top" readingOrder="1"/>
    </xf>
    <xf numFmtId="0" fontId="93" fillId="2" borderId="0" xfId="26" applyFont="1" applyFill="1" applyAlignment="1">
      <alignment horizontal="left" vertical="top" readingOrder="1"/>
    </xf>
    <xf numFmtId="0" fontId="47" fillId="2" borderId="0" xfId="26" applyFont="1" applyFill="1" applyAlignment="1">
      <alignment horizontal="left"/>
    </xf>
    <xf numFmtId="0" fontId="44" fillId="2" borderId="0" xfId="26" applyFill="1" applyAlignment="1">
      <alignment horizontal="left"/>
    </xf>
    <xf numFmtId="0" fontId="79" fillId="2" borderId="0" xfId="26" applyFont="1" applyFill="1" applyAlignment="1">
      <alignment horizontal="left"/>
    </xf>
    <xf numFmtId="0" fontId="61" fillId="2" borderId="0" xfId="26" applyFont="1" applyFill="1"/>
    <xf numFmtId="0" fontId="71" fillId="0" borderId="17" xfId="4" applyFont="1" applyBorder="1" applyAlignment="1">
      <alignment horizontal="left" vertical="center" wrapText="1" readingOrder="1"/>
    </xf>
    <xf numFmtId="0" fontId="44" fillId="0" borderId="18" xfId="0" applyFont="1" applyBorder="1"/>
    <xf numFmtId="0" fontId="44" fillId="0" borderId="18" xfId="0" quotePrefix="1" applyFont="1" applyBorder="1"/>
    <xf numFmtId="0" fontId="50" fillId="0" borderId="18" xfId="0" applyFont="1" applyBorder="1"/>
    <xf numFmtId="170" fontId="46" fillId="3" borderId="18" xfId="1" applyNumberFormat="1" applyFont="1" applyFill="1" applyBorder="1" applyAlignment="1">
      <alignment horizontal="right" vertical="center"/>
    </xf>
    <xf numFmtId="0" fontId="71" fillId="2" borderId="18" xfId="4" applyFont="1" applyFill="1" applyBorder="1" applyAlignment="1">
      <alignment horizontal="left" vertical="center" wrapText="1" readingOrder="1"/>
    </xf>
    <xf numFmtId="168" fontId="47" fillId="2" borderId="18" xfId="1" applyNumberFormat="1" applyFont="1" applyFill="1" applyBorder="1" applyAlignment="1">
      <alignment horizontal="right" vertical="center"/>
    </xf>
    <xf numFmtId="168" fontId="46" fillId="2" borderId="18" xfId="1" applyNumberFormat="1" applyFont="1" applyFill="1" applyBorder="1" applyAlignment="1">
      <alignment horizontal="right" vertical="center"/>
    </xf>
    <xf numFmtId="165" fontId="46" fillId="3" borderId="18" xfId="2" applyNumberFormat="1" applyFont="1" applyFill="1" applyBorder="1" applyAlignment="1">
      <alignment horizontal="right" vertical="center"/>
    </xf>
    <xf numFmtId="0" fontId="44" fillId="0" borderId="0" xfId="26" applyAlignment="1">
      <alignment vertical="top"/>
    </xf>
    <xf numFmtId="0" fontId="100" fillId="0" borderId="0" xfId="26" applyFont="1" applyAlignment="1">
      <alignment horizontal="left" vertical="top" wrapText="1"/>
    </xf>
    <xf numFmtId="0" fontId="82" fillId="0" borderId="0" xfId="26" applyFont="1" applyAlignment="1">
      <alignment horizontal="left" vertical="top" wrapText="1"/>
    </xf>
    <xf numFmtId="0" fontId="107" fillId="0" borderId="0" xfId="26" applyFont="1" applyAlignment="1">
      <alignment horizontal="left" vertical="top" wrapText="1"/>
    </xf>
    <xf numFmtId="0" fontId="102" fillId="0" borderId="0" xfId="26" applyFont="1" applyAlignment="1">
      <alignment vertical="top"/>
    </xf>
    <xf numFmtId="0" fontId="118" fillId="0" borderId="0" xfId="26" applyFont="1" applyAlignment="1">
      <alignment horizontal="left" vertical="top" wrapText="1"/>
    </xf>
    <xf numFmtId="0" fontId="116" fillId="0" borderId="0" xfId="26" applyFont="1" applyAlignment="1">
      <alignment vertical="top" wrapText="1"/>
    </xf>
    <xf numFmtId="0" fontId="82" fillId="0" borderId="0" xfId="26" applyFont="1" applyAlignment="1">
      <alignment vertical="top" wrapText="1"/>
    </xf>
    <xf numFmtId="0" fontId="117" fillId="0" borderId="0" xfId="26" applyFont="1" applyAlignment="1">
      <alignment wrapText="1"/>
    </xf>
    <xf numFmtId="0" fontId="117" fillId="0" borderId="0" xfId="26" applyFont="1" applyAlignment="1">
      <alignment horizontal="left" vertical="top" wrapText="1"/>
    </xf>
    <xf numFmtId="0" fontId="82" fillId="2" borderId="0" xfId="26" applyFont="1" applyFill="1" applyAlignment="1">
      <alignment horizontal="left" vertical="top" wrapText="1"/>
    </xf>
    <xf numFmtId="0" fontId="52" fillId="0" borderId="0" xfId="26" applyFont="1" applyAlignment="1">
      <alignment horizontal="left" vertical="top" wrapText="1"/>
    </xf>
    <xf numFmtId="0" fontId="66" fillId="0" borderId="0" xfId="26" applyFont="1" applyAlignment="1">
      <alignment vertical="top"/>
    </xf>
    <xf numFmtId="0" fontId="100" fillId="0" borderId="0" xfId="26" applyFont="1" applyAlignment="1">
      <alignment vertical="top" wrapText="1"/>
    </xf>
    <xf numFmtId="0" fontId="103" fillId="0" borderId="0" xfId="26" applyFont="1" applyAlignment="1">
      <alignment vertical="top" wrapText="1"/>
    </xf>
    <xf numFmtId="0" fontId="101" fillId="0" borderId="0" xfId="26" applyFont="1" applyAlignment="1">
      <alignment vertical="top" wrapText="1"/>
    </xf>
    <xf numFmtId="0" fontId="67" fillId="0" borderId="0" xfId="26" applyFont="1" applyAlignment="1">
      <alignment vertical="top" wrapText="1"/>
    </xf>
    <xf numFmtId="0" fontId="69" fillId="0" borderId="0" xfId="26" applyFont="1" applyAlignment="1">
      <alignment vertical="top" wrapText="1"/>
    </xf>
    <xf numFmtId="0" fontId="68" fillId="0" borderId="0" xfId="26" applyFont="1" applyAlignment="1">
      <alignment vertical="top" wrapText="1"/>
    </xf>
    <xf numFmtId="9" fontId="92" fillId="0" borderId="0" xfId="0" applyNumberFormat="1" applyFont="1" applyAlignment="1">
      <alignment horizontal="center"/>
    </xf>
    <xf numFmtId="0" fontId="50" fillId="4" borderId="3" xfId="0" applyFont="1" applyFill="1" applyBorder="1" applyAlignment="1">
      <alignment wrapText="1"/>
    </xf>
    <xf numFmtId="0" fontId="50" fillId="4" borderId="3" xfId="0" applyFont="1" applyFill="1" applyBorder="1" applyAlignment="1">
      <alignment horizontal="right" wrapText="1"/>
    </xf>
    <xf numFmtId="0" fontId="46" fillId="2" borderId="0" xfId="0" applyFont="1" applyFill="1" applyAlignment="1">
      <alignment vertical="top" wrapText="1"/>
    </xf>
    <xf numFmtId="165" fontId="47" fillId="0" borderId="0" xfId="1" applyNumberFormat="1" applyFont="1" applyFill="1" applyBorder="1" applyAlignment="1">
      <alignment horizontal="right"/>
    </xf>
    <xf numFmtId="0" fontId="71" fillId="0" borderId="5" xfId="4" applyFont="1" applyBorder="1" applyAlignment="1">
      <alignment horizontal="left" vertical="center" wrapText="1"/>
    </xf>
    <xf numFmtId="164" fontId="47" fillId="0" borderId="5" xfId="1" applyNumberFormat="1" applyFont="1" applyFill="1" applyBorder="1" applyAlignment="1">
      <alignment horizontal="center" vertical="center"/>
    </xf>
    <xf numFmtId="164" fontId="46" fillId="0" borderId="5" xfId="1" applyNumberFormat="1" applyFont="1" applyFill="1" applyBorder="1" applyAlignment="1">
      <alignment horizontal="center" vertical="center"/>
    </xf>
    <xf numFmtId="0" fontId="46" fillId="3" borderId="5" xfId="4" applyFont="1" applyFill="1" applyBorder="1" applyAlignment="1">
      <alignment vertical="center" readingOrder="1"/>
    </xf>
    <xf numFmtId="165" fontId="47" fillId="3" borderId="5" xfId="2" applyNumberFormat="1" applyFont="1" applyFill="1" applyBorder="1" applyAlignment="1">
      <alignment horizontal="right" vertical="center"/>
    </xf>
    <xf numFmtId="165" fontId="46" fillId="3" borderId="5" xfId="2" applyNumberFormat="1" applyFont="1" applyFill="1" applyBorder="1" applyAlignment="1">
      <alignment horizontal="right" vertical="center"/>
    </xf>
    <xf numFmtId="0" fontId="46" fillId="3" borderId="5" xfId="4" applyFont="1" applyFill="1" applyBorder="1" applyAlignment="1">
      <alignment horizontal="right" textRotation="135" wrapText="1"/>
    </xf>
    <xf numFmtId="0" fontId="46" fillId="0" borderId="0" xfId="26" applyFont="1" applyAlignment="1">
      <alignment vertical="top" wrapText="1"/>
    </xf>
    <xf numFmtId="165" fontId="0" fillId="0" borderId="0" xfId="2" applyNumberFormat="1" applyFont="1" applyFill="1"/>
    <xf numFmtId="10" fontId="0" fillId="0" borderId="0" xfId="0" applyNumberFormat="1"/>
    <xf numFmtId="165" fontId="47" fillId="2" borderId="0" xfId="4" applyNumberFormat="1" applyFont="1" applyFill="1" applyAlignment="1">
      <alignment horizontal="right" vertical="center" wrapText="1" readingOrder="1"/>
    </xf>
    <xf numFmtId="170" fontId="47" fillId="3" borderId="18" xfId="1" applyNumberFormat="1" applyFont="1" applyFill="1" applyBorder="1" applyAlignment="1">
      <alignment horizontal="right" vertical="center"/>
    </xf>
    <xf numFmtId="1" fontId="46" fillId="2" borderId="0" xfId="3" applyNumberFormat="1" applyFont="1" applyFill="1" applyBorder="1" applyAlignment="1">
      <alignment horizontal="right" wrapText="1"/>
    </xf>
    <xf numFmtId="165" fontId="44" fillId="0" borderId="0" xfId="2" applyNumberFormat="1" applyFont="1" applyFill="1" applyBorder="1"/>
    <xf numFmtId="165" fontId="44" fillId="2" borderId="0" xfId="2" applyNumberFormat="1" applyFont="1" applyFill="1" applyAlignment="1">
      <alignment horizontal="right"/>
    </xf>
    <xf numFmtId="165" fontId="47" fillId="2" borderId="2" xfId="2" applyNumberFormat="1" applyFont="1" applyFill="1" applyBorder="1"/>
    <xf numFmtId="165" fontId="47" fillId="3" borderId="18" xfId="2" applyNumberFormat="1" applyFont="1" applyFill="1" applyBorder="1" applyAlignment="1">
      <alignment horizontal="right" vertical="center"/>
    </xf>
    <xf numFmtId="0" fontId="65" fillId="0" borderId="0" xfId="93" applyFill="1" applyBorder="1" applyAlignment="1" applyProtection="1"/>
    <xf numFmtId="3" fontId="46" fillId="0" borderId="0" xfId="4" applyNumberFormat="1" applyFont="1" applyAlignment="1">
      <alignment horizontal="left" vertical="center" wrapText="1" readingOrder="1"/>
    </xf>
    <xf numFmtId="170" fontId="47" fillId="3" borderId="9" xfId="1" applyNumberFormat="1" applyFont="1" applyFill="1" applyBorder="1" applyAlignment="1">
      <alignment horizontal="right" vertical="center"/>
    </xf>
    <xf numFmtId="165" fontId="47" fillId="2" borderId="2" xfId="2" applyNumberFormat="1" applyFont="1" applyFill="1" applyBorder="1" applyAlignment="1">
      <alignment readingOrder="1"/>
    </xf>
    <xf numFmtId="165" fontId="61" fillId="2" borderId="0" xfId="2" applyNumberFormat="1" applyFont="1" applyFill="1" applyAlignment="1">
      <alignment horizontal="center"/>
    </xf>
    <xf numFmtId="164" fontId="47" fillId="0" borderId="0" xfId="1" applyNumberFormat="1" applyFont="1" applyFill="1" applyBorder="1" applyAlignment="1">
      <alignment horizontal="right" wrapText="1"/>
    </xf>
    <xf numFmtId="10" fontId="47" fillId="2" borderId="2" xfId="2" applyNumberFormat="1" applyFont="1" applyFill="1" applyBorder="1"/>
    <xf numFmtId="0" fontId="61" fillId="2" borderId="0" xfId="4" applyFont="1" applyFill="1"/>
    <xf numFmtId="165" fontId="61" fillId="0" borderId="0" xfId="2" applyNumberFormat="1" applyFont="1" applyFill="1" applyAlignment="1">
      <alignment horizontal="center"/>
    </xf>
    <xf numFmtId="1" fontId="46" fillId="0" borderId="0" xfId="3" applyNumberFormat="1" applyFont="1" applyFill="1" applyBorder="1" applyAlignment="1">
      <alignment horizontal="right" wrapText="1"/>
    </xf>
    <xf numFmtId="0" fontId="46" fillId="0" borderId="0" xfId="0" applyFont="1" applyAlignment="1">
      <alignment vertical="top"/>
    </xf>
    <xf numFmtId="0" fontId="44" fillId="0" borderId="0" xfId="3" applyNumberFormat="1" applyFont="1" applyFill="1"/>
    <xf numFmtId="167" fontId="47" fillId="3" borderId="0" xfId="2" applyNumberFormat="1" applyFont="1" applyFill="1" applyBorder="1" applyAlignment="1">
      <alignment horizontal="right" vertical="center"/>
    </xf>
    <xf numFmtId="165" fontId="47" fillId="3" borderId="1" xfId="3" applyNumberFormat="1" applyFont="1" applyFill="1" applyBorder="1" applyAlignment="1">
      <alignment horizontal="right" wrapText="1"/>
    </xf>
    <xf numFmtId="0" fontId="47" fillId="3" borderId="1" xfId="3" applyNumberFormat="1" applyFont="1" applyFill="1" applyBorder="1" applyAlignment="1">
      <alignment horizontal="right" wrapText="1"/>
    </xf>
    <xf numFmtId="164" fontId="47" fillId="0" borderId="1" xfId="1" applyNumberFormat="1" applyFont="1" applyFill="1" applyBorder="1" applyAlignment="1">
      <alignment horizontal="right"/>
    </xf>
    <xf numFmtId="1" fontId="47" fillId="0" borderId="1" xfId="1" applyNumberFormat="1" applyFont="1" applyFill="1" applyBorder="1" applyAlignment="1">
      <alignment horizontal="right"/>
    </xf>
    <xf numFmtId="0" fontId="47" fillId="0" borderId="1" xfId="26" applyFont="1" applyBorder="1" applyAlignment="1">
      <alignment horizontal="right"/>
    </xf>
    <xf numFmtId="164" fontId="47" fillId="0" borderId="0" xfId="26" applyNumberFormat="1" applyFont="1"/>
    <xf numFmtId="0" fontId="79" fillId="0" borderId="0" xfId="26" applyFont="1"/>
    <xf numFmtId="3" fontId="47" fillId="2" borderId="5" xfId="1" applyNumberFormat="1" applyFont="1" applyFill="1" applyBorder="1" applyAlignment="1">
      <alignment horizontal="right" vertical="center"/>
    </xf>
    <xf numFmtId="0" fontId="78" fillId="2" borderId="0" xfId="0" applyFont="1" applyFill="1" applyAlignment="1">
      <alignment horizontal="right"/>
    </xf>
    <xf numFmtId="0" fontId="78" fillId="2" borderId="0" xfId="0" applyFont="1" applyFill="1" applyAlignment="1">
      <alignment vertical="center"/>
    </xf>
    <xf numFmtId="3" fontId="93" fillId="0" borderId="0" xfId="1" applyNumberFormat="1" applyFont="1" applyFill="1" applyBorder="1" applyAlignment="1">
      <alignment horizontal="right"/>
    </xf>
    <xf numFmtId="3" fontId="47" fillId="2" borderId="2" xfId="4" applyNumberFormat="1" applyFont="1" applyFill="1" applyBorder="1" applyAlignment="1">
      <alignment readingOrder="1"/>
    </xf>
    <xf numFmtId="0" fontId="46" fillId="4" borderId="3" xfId="3" applyNumberFormat="1" applyFont="1" applyFill="1" applyBorder="1" applyAlignment="1">
      <alignment wrapText="1"/>
    </xf>
    <xf numFmtId="164" fontId="79" fillId="2" borderId="0" xfId="1" applyNumberFormat="1" applyFont="1" applyFill="1"/>
    <xf numFmtId="164" fontId="79" fillId="2" borderId="0" xfId="26" applyNumberFormat="1" applyFont="1" applyFill="1"/>
    <xf numFmtId="0" fontId="46" fillId="0" borderId="1" xfId="0" applyFont="1" applyBorder="1" applyAlignment="1">
      <alignment vertical="top"/>
    </xf>
    <xf numFmtId="0" fontId="46" fillId="0" borderId="1" xfId="0" applyFont="1" applyBorder="1" applyAlignment="1">
      <alignment horizontal="right"/>
    </xf>
    <xf numFmtId="3" fontId="47" fillId="0" borderId="1" xfId="1" applyNumberFormat="1" applyFont="1" applyFill="1" applyBorder="1" applyAlignment="1">
      <alignment horizontal="right"/>
    </xf>
    <xf numFmtId="167" fontId="47" fillId="0" borderId="1" xfId="1" applyNumberFormat="1" applyFont="1" applyFill="1" applyBorder="1" applyAlignment="1">
      <alignment horizontal="right"/>
    </xf>
    <xf numFmtId="167" fontId="47" fillId="0" borderId="9" xfId="1" applyNumberFormat="1" applyFont="1" applyFill="1" applyBorder="1" applyAlignment="1">
      <alignment horizontal="right" vertical="center"/>
    </xf>
    <xf numFmtId="167" fontId="47" fillId="0" borderId="0" xfId="1" applyNumberFormat="1" applyFont="1" applyFill="1" applyBorder="1" applyAlignment="1">
      <alignment horizontal="right" vertical="center"/>
    </xf>
    <xf numFmtId="167" fontId="46" fillId="0" borderId="0" xfId="1" applyNumberFormat="1" applyFont="1" applyFill="1" applyBorder="1" applyAlignment="1">
      <alignment horizontal="right" vertical="center"/>
    </xf>
    <xf numFmtId="0" fontId="46" fillId="2" borderId="0" xfId="4" applyFont="1" applyFill="1" applyAlignment="1">
      <alignment horizontal="right" vertical="center" wrapText="1" readingOrder="1"/>
    </xf>
    <xf numFmtId="10" fontId="47" fillId="3" borderId="0" xfId="1" applyNumberFormat="1" applyFont="1" applyFill="1" applyBorder="1" applyAlignment="1">
      <alignment horizontal="right" vertical="center"/>
    </xf>
    <xf numFmtId="10" fontId="46" fillId="3" borderId="0" xfId="1" applyNumberFormat="1" applyFont="1" applyFill="1" applyBorder="1" applyAlignment="1">
      <alignment horizontal="right" vertical="center"/>
    </xf>
    <xf numFmtId="10" fontId="47" fillId="0" borderId="0" xfId="1" applyNumberFormat="1" applyFont="1" applyFill="1" applyBorder="1" applyAlignment="1">
      <alignment horizontal="right" vertical="center"/>
    </xf>
    <xf numFmtId="10" fontId="46" fillId="0" borderId="0" xfId="1" applyNumberFormat="1" applyFont="1" applyFill="1" applyBorder="1" applyAlignment="1">
      <alignment horizontal="right" vertical="center"/>
    </xf>
    <xf numFmtId="10" fontId="47" fillId="3" borderId="0" xfId="4" applyNumberFormat="1" applyFont="1" applyFill="1" applyAlignment="1">
      <alignment horizontal="right" vertical="center" wrapText="1" readingOrder="1"/>
    </xf>
    <xf numFmtId="165" fontId="47" fillId="0" borderId="0" xfId="2" applyNumberFormat="1" applyFont="1" applyFill="1" applyBorder="1" applyAlignment="1">
      <alignment horizontal="right" vertical="center" wrapText="1" readingOrder="1"/>
    </xf>
    <xf numFmtId="0" fontId="128" fillId="2" borderId="0" xfId="0" applyFont="1" applyFill="1"/>
    <xf numFmtId="0" fontId="128" fillId="2" borderId="0" xfId="2" applyNumberFormat="1" applyFont="1" applyFill="1"/>
    <xf numFmtId="10" fontId="47" fillId="0" borderId="0" xfId="4" applyNumberFormat="1" applyFont="1" applyAlignment="1">
      <alignment horizontal="right" vertical="center" wrapText="1" readingOrder="1"/>
    </xf>
    <xf numFmtId="10" fontId="46" fillId="0" borderId="0" xfId="4" applyNumberFormat="1" applyFont="1" applyAlignment="1">
      <alignment horizontal="right" vertical="center" wrapText="1" readingOrder="1"/>
    </xf>
    <xf numFmtId="165" fontId="47" fillId="3" borderId="0" xfId="2" applyNumberFormat="1" applyFont="1" applyFill="1" applyBorder="1" applyAlignment="1">
      <alignment horizontal="right" vertical="center" wrapText="1"/>
    </xf>
    <xf numFmtId="0" fontId="47" fillId="3" borderId="2" xfId="4" applyFont="1" applyFill="1" applyBorder="1" applyAlignment="1">
      <alignment readingOrder="1"/>
    </xf>
    <xf numFmtId="0" fontId="47" fillId="3" borderId="0" xfId="4" applyFont="1" applyFill="1" applyAlignment="1">
      <alignment readingOrder="1"/>
    </xf>
    <xf numFmtId="0" fontId="46" fillId="0" borderId="1" xfId="4" applyFont="1" applyBorder="1" applyAlignment="1">
      <alignment readingOrder="1"/>
    </xf>
    <xf numFmtId="0" fontId="46" fillId="4" borderId="15" xfId="4" applyFont="1" applyFill="1" applyBorder="1" applyAlignment="1">
      <alignment horizontal="right" textRotation="140" wrapText="1"/>
    </xf>
    <xf numFmtId="0" fontId="46" fillId="4" borderId="19" xfId="4" applyFont="1" applyFill="1" applyBorder="1" applyAlignment="1">
      <alignment horizontal="right" textRotation="140" wrapText="1"/>
    </xf>
    <xf numFmtId="167" fontId="46" fillId="0" borderId="9" xfId="0" applyNumberFormat="1" applyFont="1" applyBorder="1" applyAlignment="1">
      <alignment vertical="center"/>
    </xf>
    <xf numFmtId="167" fontId="46" fillId="3" borderId="9" xfId="0" applyNumberFormat="1" applyFont="1" applyFill="1" applyBorder="1" applyAlignment="1">
      <alignment vertical="center"/>
    </xf>
    <xf numFmtId="0" fontId="43" fillId="0" borderId="0" xfId="0" applyFont="1" applyAlignment="1">
      <alignment horizontal="right" readingOrder="1"/>
    </xf>
    <xf numFmtId="3" fontId="44" fillId="0" borderId="0" xfId="0" applyNumberFormat="1" applyFont="1" applyAlignment="1">
      <alignment horizontal="right"/>
    </xf>
    <xf numFmtId="3" fontId="46" fillId="0" borderId="11" xfId="1" applyNumberFormat="1" applyFont="1" applyFill="1" applyBorder="1" applyAlignment="1">
      <alignment horizontal="right" vertical="center"/>
    </xf>
    <xf numFmtId="3" fontId="46" fillId="0" borderId="13" xfId="0" applyNumberFormat="1" applyFont="1" applyBorder="1" applyAlignment="1">
      <alignment horizontal="right" vertical="center"/>
    </xf>
    <xf numFmtId="3" fontId="46" fillId="3" borderId="13" xfId="0" applyNumberFormat="1" applyFont="1" applyFill="1" applyBorder="1" applyAlignment="1">
      <alignment horizontal="right" vertical="center"/>
    </xf>
    <xf numFmtId="167" fontId="46" fillId="0" borderId="11" xfId="1" applyNumberFormat="1" applyFont="1" applyFill="1" applyBorder="1" applyAlignment="1">
      <alignment horizontal="right" vertical="center"/>
    </xf>
    <xf numFmtId="167" fontId="46" fillId="0" borderId="13" xfId="0" applyNumberFormat="1" applyFont="1" applyBorder="1" applyAlignment="1">
      <alignment horizontal="right" vertical="center"/>
    </xf>
    <xf numFmtId="167" fontId="46" fillId="3" borderId="11" xfId="1" applyNumberFormat="1" applyFont="1" applyFill="1" applyBorder="1" applyAlignment="1">
      <alignment horizontal="right" vertical="center"/>
    </xf>
    <xf numFmtId="167" fontId="46" fillId="3" borderId="13" xfId="0" applyNumberFormat="1" applyFont="1" applyFill="1" applyBorder="1" applyAlignment="1">
      <alignment horizontal="right" vertical="center"/>
    </xf>
    <xf numFmtId="167" fontId="46" fillId="2" borderId="11" xfId="1" applyNumberFormat="1" applyFont="1" applyFill="1" applyBorder="1" applyAlignment="1">
      <alignment horizontal="right" vertical="center"/>
    </xf>
    <xf numFmtId="167" fontId="46" fillId="2" borderId="13" xfId="0" applyNumberFormat="1" applyFont="1" applyFill="1" applyBorder="1" applyAlignment="1">
      <alignment horizontal="right" vertical="center"/>
    </xf>
    <xf numFmtId="0" fontId="46" fillId="0" borderId="0" xfId="4" applyFont="1" applyAlignment="1">
      <alignment horizontal="right" vertical="center" wrapText="1" readingOrder="1"/>
    </xf>
    <xf numFmtId="0" fontId="46" fillId="3" borderId="0" xfId="4" applyFont="1" applyFill="1" applyAlignment="1">
      <alignment horizontal="right" vertical="center" wrapText="1" readingOrder="1"/>
    </xf>
    <xf numFmtId="170" fontId="46" fillId="2" borderId="0" xfId="4" applyNumberFormat="1" applyFont="1" applyFill="1" applyAlignment="1">
      <alignment horizontal="right" vertical="center" wrapText="1" readingOrder="1"/>
    </xf>
    <xf numFmtId="167" fontId="0" fillId="0" borderId="0" xfId="0" applyNumberFormat="1"/>
    <xf numFmtId="0" fontId="129" fillId="0" borderId="0" xfId="0" applyFont="1" applyAlignment="1">
      <alignment wrapText="1"/>
    </xf>
    <xf numFmtId="2" fontId="46" fillId="0" borderId="0" xfId="4" applyNumberFormat="1" applyFont="1" applyAlignment="1">
      <alignment horizontal="left" vertical="center" wrapText="1" readingOrder="1"/>
    </xf>
    <xf numFmtId="3" fontId="46" fillId="3" borderId="0" xfId="4" applyNumberFormat="1" applyFont="1" applyFill="1" applyAlignment="1">
      <alignment horizontal="right" vertical="center" wrapText="1" readingOrder="1"/>
    </xf>
    <xf numFmtId="0" fontId="78" fillId="2" borderId="0" xfId="0" applyFont="1" applyFill="1"/>
    <xf numFmtId="0" fontId="78" fillId="2" borderId="0" xfId="0" applyFont="1" applyFill="1" applyAlignment="1">
      <alignment vertical="top"/>
    </xf>
    <xf numFmtId="0" fontId="78" fillId="0" borderId="0" xfId="0" applyFont="1" applyAlignment="1">
      <alignment vertical="top"/>
    </xf>
    <xf numFmtId="0" fontId="130" fillId="2" borderId="0" xfId="2" applyNumberFormat="1" applyFont="1" applyFill="1" applyAlignment="1">
      <alignment vertical="center"/>
    </xf>
    <xf numFmtId="0" fontId="130" fillId="2" borderId="0" xfId="2" applyNumberFormat="1" applyFont="1" applyFill="1"/>
    <xf numFmtId="3" fontId="130" fillId="0" borderId="0" xfId="2" applyNumberFormat="1" applyFont="1" applyFill="1"/>
    <xf numFmtId="0" fontId="130" fillId="0" borderId="0" xfId="2" applyNumberFormat="1" applyFont="1" applyFill="1" applyAlignment="1">
      <alignment vertical="center"/>
    </xf>
    <xf numFmtId="0" fontId="130" fillId="0" borderId="0" xfId="2" applyNumberFormat="1" applyFont="1" applyFill="1"/>
    <xf numFmtId="3" fontId="130" fillId="2" borderId="0" xfId="2" applyNumberFormat="1" applyFont="1" applyFill="1"/>
    <xf numFmtId="167" fontId="47" fillId="0" borderId="0" xfId="2" applyNumberFormat="1" applyFont="1" applyFill="1" applyBorder="1" applyAlignment="1">
      <alignment horizontal="right" vertical="center"/>
    </xf>
    <xf numFmtId="0" fontId="50" fillId="4" borderId="1" xfId="0" applyFont="1" applyFill="1" applyBorder="1" applyAlignment="1">
      <alignment horizontal="left" vertical="top" wrapText="1"/>
    </xf>
    <xf numFmtId="0" fontId="50" fillId="4" borderId="1" xfId="0" applyFont="1" applyFill="1" applyBorder="1" applyAlignment="1">
      <alignment horizontal="right" vertical="top" wrapText="1"/>
    </xf>
    <xf numFmtId="0" fontId="50" fillId="4" borderId="1" xfId="3" applyNumberFormat="1" applyFont="1" applyFill="1" applyBorder="1" applyAlignment="1">
      <alignment horizontal="right" vertical="top" wrapText="1"/>
    </xf>
    <xf numFmtId="0" fontId="50" fillId="0" borderId="0" xfId="0" applyFont="1" applyAlignment="1">
      <alignment horizontal="right"/>
    </xf>
    <xf numFmtId="166" fontId="46" fillId="0" borderId="2" xfId="4" applyNumberFormat="1" applyFont="1" applyBorder="1" applyAlignment="1">
      <alignment horizontal="right"/>
    </xf>
    <xf numFmtId="0" fontId="50" fillId="2" borderId="0" xfId="4" applyFont="1" applyFill="1" applyAlignment="1">
      <alignment horizontal="right"/>
    </xf>
    <xf numFmtId="0" fontId="46" fillId="2" borderId="0" xfId="0" applyFont="1" applyFill="1" applyAlignment="1">
      <alignment horizontal="left" vertical="top" readingOrder="1"/>
    </xf>
    <xf numFmtId="166" fontId="50" fillId="0" borderId="0" xfId="4" applyNumberFormat="1" applyFont="1" applyAlignment="1">
      <alignment horizontal="right"/>
    </xf>
    <xf numFmtId="0" fontId="50" fillId="2" borderId="0" xfId="4" applyFont="1" applyFill="1"/>
    <xf numFmtId="0" fontId="50" fillId="2" borderId="0" xfId="0" applyFont="1" applyFill="1" applyAlignment="1">
      <alignment horizontal="right"/>
    </xf>
    <xf numFmtId="165" fontId="50" fillId="0" borderId="0" xfId="2" applyNumberFormat="1" applyFont="1" applyAlignment="1">
      <alignment horizontal="center"/>
    </xf>
    <xf numFmtId="0" fontId="50" fillId="2" borderId="0" xfId="0" applyFont="1" applyFill="1" applyAlignment="1">
      <alignment horizontal="center"/>
    </xf>
    <xf numFmtId="0" fontId="60" fillId="0" borderId="0" xfId="0" applyFont="1" applyAlignment="1">
      <alignment readingOrder="1"/>
    </xf>
    <xf numFmtId="0" fontId="61" fillId="0" borderId="0" xfId="0" applyFont="1" applyAlignment="1">
      <alignment horizontal="right"/>
    </xf>
    <xf numFmtId="3" fontId="61" fillId="0" borderId="0" xfId="0" applyNumberFormat="1" applyFont="1" applyAlignment="1">
      <alignment horizontal="right"/>
    </xf>
    <xf numFmtId="0" fontId="60" fillId="0" borderId="0" xfId="0" applyFont="1" applyAlignment="1">
      <alignment horizontal="right" readingOrder="1"/>
    </xf>
    <xf numFmtId="1" fontId="47" fillId="0" borderId="0" xfId="1" applyNumberFormat="1" applyFont="1" applyFill="1" applyBorder="1" applyAlignment="1">
      <alignment horizontal="right"/>
    </xf>
    <xf numFmtId="0" fontId="47" fillId="0" borderId="0" xfId="26" applyFont="1" applyAlignment="1">
      <alignment horizontal="right"/>
    </xf>
    <xf numFmtId="0" fontId="46" fillId="3" borderId="18" xfId="4" applyFont="1" applyFill="1" applyBorder="1" applyAlignment="1">
      <alignment horizontal="left" vertical="center" wrapText="1" readingOrder="1"/>
    </xf>
    <xf numFmtId="3" fontId="46" fillId="2" borderId="5" xfId="1" applyNumberFormat="1" applyFont="1" applyFill="1" applyBorder="1" applyAlignment="1">
      <alignment horizontal="right" vertical="center"/>
    </xf>
    <xf numFmtId="0" fontId="46" fillId="0" borderId="5" xfId="4" applyFont="1" applyBorder="1" applyAlignment="1">
      <alignment horizontal="left" vertical="center" wrapText="1" readingOrder="1"/>
    </xf>
    <xf numFmtId="165" fontId="47" fillId="0" borderId="5" xfId="1" applyNumberFormat="1" applyFont="1" applyFill="1" applyBorder="1" applyAlignment="1">
      <alignment horizontal="right" vertical="center"/>
    </xf>
    <xf numFmtId="165" fontId="46" fillId="0" borderId="5" xfId="1" applyNumberFormat="1" applyFont="1" applyFill="1" applyBorder="1" applyAlignment="1">
      <alignment horizontal="right" vertical="center"/>
    </xf>
    <xf numFmtId="0" fontId="46" fillId="2" borderId="2" xfId="4" applyFont="1" applyFill="1" applyBorder="1" applyAlignment="1">
      <alignment horizontal="right"/>
    </xf>
    <xf numFmtId="0" fontId="59" fillId="2" borderId="0" xfId="26" applyFont="1" applyFill="1"/>
    <xf numFmtId="0" fontId="43" fillId="2" borderId="0" xfId="26" applyFont="1" applyFill="1"/>
    <xf numFmtId="0" fontId="60" fillId="2" borderId="0" xfId="26" applyFont="1" applyFill="1"/>
    <xf numFmtId="3" fontId="47" fillId="3" borderId="2" xfId="26" applyNumberFormat="1" applyFont="1" applyFill="1" applyBorder="1" applyAlignment="1">
      <alignment horizontal="right" wrapText="1"/>
    </xf>
    <xf numFmtId="170" fontId="47" fillId="3" borderId="2" xfId="26" applyNumberFormat="1" applyFont="1" applyFill="1" applyBorder="1" applyAlignment="1">
      <alignment horizontal="right" wrapText="1"/>
    </xf>
    <xf numFmtId="0" fontId="88" fillId="0" borderId="0" xfId="26" applyFont="1"/>
    <xf numFmtId="10" fontId="44" fillId="2" borderId="0" xfId="26" applyNumberFormat="1" applyFill="1"/>
    <xf numFmtId="0" fontId="92" fillId="2" borderId="0" xfId="26" applyFont="1" applyFill="1"/>
    <xf numFmtId="3" fontId="47" fillId="2" borderId="0" xfId="26" applyNumberFormat="1" applyFont="1" applyFill="1" applyAlignment="1">
      <alignment horizontal="right" wrapText="1"/>
    </xf>
    <xf numFmtId="170" fontId="47" fillId="2" borderId="0" xfId="26" applyNumberFormat="1" applyFont="1" applyFill="1" applyAlignment="1">
      <alignment horizontal="right" wrapText="1"/>
    </xf>
    <xf numFmtId="3" fontId="79" fillId="2" borderId="0" xfId="26" applyNumberFormat="1" applyFont="1" applyFill="1"/>
    <xf numFmtId="3" fontId="47" fillId="3" borderId="0" xfId="26" applyNumberFormat="1" applyFont="1" applyFill="1" applyAlignment="1">
      <alignment horizontal="right" wrapText="1"/>
    </xf>
    <xf numFmtId="170" fontId="47" fillId="3" borderId="0" xfId="26" applyNumberFormat="1" applyFont="1" applyFill="1" applyAlignment="1">
      <alignment horizontal="right" wrapText="1"/>
    </xf>
    <xf numFmtId="3" fontId="44" fillId="2" borderId="0" xfId="26" applyNumberFormat="1" applyFill="1"/>
    <xf numFmtId="3" fontId="47" fillId="3" borderId="1" xfId="26" applyNumberFormat="1" applyFont="1" applyFill="1" applyBorder="1" applyAlignment="1">
      <alignment horizontal="right" wrapText="1"/>
    </xf>
    <xf numFmtId="170" fontId="47" fillId="3" borderId="1" xfId="26" applyNumberFormat="1" applyFont="1" applyFill="1" applyBorder="1" applyAlignment="1">
      <alignment horizontal="right" wrapText="1"/>
    </xf>
    <xf numFmtId="3" fontId="47" fillId="2" borderId="2" xfId="26" applyNumberFormat="1" applyFont="1" applyFill="1" applyBorder="1" applyAlignment="1">
      <alignment horizontal="right" wrapText="1"/>
    </xf>
    <xf numFmtId="170" fontId="47" fillId="2" borderId="2" xfId="26" applyNumberFormat="1" applyFont="1" applyFill="1" applyBorder="1" applyAlignment="1">
      <alignment horizontal="right" wrapText="1"/>
    </xf>
    <xf numFmtId="3" fontId="76" fillId="2" borderId="0" xfId="26" applyNumberFormat="1" applyFont="1" applyFill="1"/>
    <xf numFmtId="3" fontId="47" fillId="2" borderId="1" xfId="26" applyNumberFormat="1" applyFont="1" applyFill="1" applyBorder="1" applyAlignment="1">
      <alignment horizontal="right" wrapText="1"/>
    </xf>
    <xf numFmtId="170" fontId="47" fillId="2" borderId="1" xfId="26" applyNumberFormat="1" applyFont="1" applyFill="1" applyBorder="1" applyAlignment="1">
      <alignment horizontal="right" wrapText="1"/>
    </xf>
    <xf numFmtId="3" fontId="47" fillId="0" borderId="1" xfId="26" applyNumberFormat="1" applyFont="1" applyBorder="1" applyAlignment="1">
      <alignment horizontal="right" wrapText="1"/>
    </xf>
    <xf numFmtId="170" fontId="47" fillId="0" borderId="1" xfId="26" applyNumberFormat="1" applyFont="1" applyBorder="1" applyAlignment="1">
      <alignment horizontal="right" wrapText="1"/>
    </xf>
    <xf numFmtId="164" fontId="88" fillId="0" borderId="0" xfId="26" applyNumberFormat="1" applyFont="1"/>
    <xf numFmtId="3" fontId="47" fillId="0" borderId="0" xfId="26" applyNumberFormat="1" applyFont="1" applyAlignment="1">
      <alignment horizontal="right" wrapText="1"/>
    </xf>
    <xf numFmtId="170" fontId="47" fillId="0" borderId="0" xfId="26" applyNumberFormat="1" applyFont="1" applyAlignment="1">
      <alignment horizontal="right" wrapText="1"/>
    </xf>
    <xf numFmtId="10" fontId="44" fillId="0" borderId="0" xfId="26" applyNumberFormat="1"/>
    <xf numFmtId="0" fontId="47" fillId="2" borderId="2" xfId="26" applyFont="1" applyFill="1" applyBorder="1"/>
    <xf numFmtId="0" fontId="44" fillId="2" borderId="2" xfId="26" applyFill="1" applyBorder="1"/>
    <xf numFmtId="3" fontId="44" fillId="2" borderId="2" xfId="26" applyNumberFormat="1" applyFill="1" applyBorder="1"/>
    <xf numFmtId="0" fontId="43" fillId="0" borderId="0" xfId="26" applyFont="1"/>
    <xf numFmtId="0" fontId="59" fillId="0" borderId="0" xfId="26" applyFont="1" applyAlignment="1">
      <alignment horizontal="left"/>
    </xf>
    <xf numFmtId="0" fontId="57" fillId="0" borderId="0" xfId="26" applyFont="1" applyAlignment="1">
      <alignment horizontal="left"/>
    </xf>
    <xf numFmtId="0" fontId="44" fillId="2" borderId="0" xfId="26" applyFill="1" applyAlignment="1">
      <alignment wrapText="1"/>
    </xf>
    <xf numFmtId="0" fontId="47" fillId="0" borderId="0" xfId="26" applyFont="1" applyAlignment="1">
      <alignment vertical="center"/>
    </xf>
    <xf numFmtId="0" fontId="44" fillId="0" borderId="0" xfId="26" applyAlignment="1">
      <alignment wrapText="1"/>
    </xf>
    <xf numFmtId="166" fontId="45" fillId="0" borderId="0" xfId="26" applyNumberFormat="1" applyFont="1"/>
    <xf numFmtId="0" fontId="45" fillId="0" borderId="0" xfId="26" applyFont="1"/>
    <xf numFmtId="167" fontId="58" fillId="0" borderId="0" xfId="26" applyNumberFormat="1" applyFont="1"/>
    <xf numFmtId="169" fontId="58" fillId="0" borderId="0" xfId="26" applyNumberFormat="1" applyFont="1"/>
    <xf numFmtId="0" fontId="131" fillId="2" borderId="0" xfId="26" applyFont="1" applyFill="1"/>
    <xf numFmtId="0" fontId="130" fillId="2" borderId="0" xfId="26" applyFont="1" applyFill="1"/>
    <xf numFmtId="0" fontId="131" fillId="0" borderId="0" xfId="26" applyFont="1"/>
    <xf numFmtId="0" fontId="130" fillId="0" borderId="0" xfId="26" applyFont="1"/>
    <xf numFmtId="3" fontId="130" fillId="0" borderId="0" xfId="26" applyNumberFormat="1" applyFont="1"/>
    <xf numFmtId="3" fontId="130" fillId="2" borderId="0" xfId="26" applyNumberFormat="1" applyFont="1" applyFill="1"/>
    <xf numFmtId="0" fontId="108" fillId="0" borderId="0" xfId="26" applyFont="1"/>
    <xf numFmtId="0" fontId="43" fillId="0" borderId="0" xfId="26" applyFont="1" applyAlignment="1">
      <alignment readingOrder="1"/>
    </xf>
    <xf numFmtId="0" fontId="44" fillId="0" borderId="0" xfId="26" applyAlignment="1">
      <alignment horizontal="center"/>
    </xf>
    <xf numFmtId="0" fontId="52" fillId="0" borderId="0" xfId="26" applyFont="1" applyAlignment="1">
      <alignment wrapText="1"/>
    </xf>
    <xf numFmtId="0" fontId="50" fillId="0" borderId="0" xfId="26" applyFont="1" applyAlignment="1">
      <alignment vertical="center" wrapText="1"/>
    </xf>
    <xf numFmtId="3" fontId="44" fillId="0" borderId="0" xfId="26" applyNumberFormat="1"/>
    <xf numFmtId="0" fontId="47" fillId="0" borderId="2" xfId="26" applyFont="1" applyBorder="1" applyAlignment="1">
      <alignment horizontal="center"/>
    </xf>
    <xf numFmtId="0" fontId="47" fillId="2" borderId="0" xfId="26" applyFont="1" applyFill="1" applyAlignment="1">
      <alignment readingOrder="1"/>
    </xf>
    <xf numFmtId="0" fontId="47" fillId="0" borderId="0" xfId="26" applyFont="1" applyAlignment="1">
      <alignment horizontal="center"/>
    </xf>
    <xf numFmtId="0" fontId="47" fillId="0" borderId="0" xfId="26" applyFont="1" applyAlignment="1">
      <alignment wrapText="1"/>
    </xf>
    <xf numFmtId="0" fontId="47" fillId="0" borderId="0" xfId="26" applyFont="1" applyAlignment="1">
      <alignment horizontal="left" wrapText="1"/>
    </xf>
    <xf numFmtId="0" fontId="46" fillId="0" borderId="0" xfId="26" applyFont="1"/>
    <xf numFmtId="0" fontId="44" fillId="2" borderId="0" xfId="26" applyFill="1" applyAlignment="1">
      <alignment horizontal="center"/>
    </xf>
    <xf numFmtId="170" fontId="46" fillId="3" borderId="11" xfId="1" applyNumberFormat="1" applyFont="1" applyFill="1" applyBorder="1" applyAlignment="1">
      <alignment horizontal="left" vertical="center"/>
    </xf>
    <xf numFmtId="165" fontId="46" fillId="0" borderId="11" xfId="1" applyNumberFormat="1" applyFont="1" applyFill="1" applyBorder="1" applyAlignment="1">
      <alignment horizontal="left" vertical="center"/>
    </xf>
    <xf numFmtId="0" fontId="0" fillId="2" borderId="0" xfId="0" applyFill="1" applyAlignment="1">
      <alignment horizontal="left" vertical="center"/>
    </xf>
    <xf numFmtId="0" fontId="113" fillId="0" borderId="0" xfId="0" applyFont="1" applyAlignment="1">
      <alignment horizontal="left" vertical="center"/>
    </xf>
    <xf numFmtId="0" fontId="50" fillId="3" borderId="1" xfId="0" applyFont="1" applyFill="1" applyBorder="1" applyAlignment="1">
      <alignment horizontal="left" vertical="center" wrapText="1"/>
    </xf>
    <xf numFmtId="0" fontId="113" fillId="0" borderId="0" xfId="0" applyFont="1" applyAlignment="1">
      <alignment vertical="top" wrapText="1" readingOrder="1"/>
    </xf>
    <xf numFmtId="0" fontId="63" fillId="2" borderId="0" xfId="26" applyFont="1" applyFill="1"/>
    <xf numFmtId="0" fontId="50" fillId="3" borderId="0" xfId="0" applyFont="1" applyFill="1" applyAlignment="1">
      <alignment vertical="center"/>
    </xf>
    <xf numFmtId="170" fontId="47" fillId="3" borderId="1" xfId="1" applyNumberFormat="1" applyFont="1" applyFill="1" applyBorder="1" applyAlignment="1">
      <alignment horizontal="right" vertical="center"/>
    </xf>
    <xf numFmtId="0" fontId="79" fillId="2" borderId="0" xfId="26" applyFont="1" applyFill="1" applyAlignment="1">
      <alignment horizontal="right"/>
    </xf>
    <xf numFmtId="0" fontId="78" fillId="0" borderId="0" xfId="26" applyFont="1" applyAlignment="1">
      <alignment horizontal="right"/>
    </xf>
    <xf numFmtId="0" fontId="78" fillId="0" borderId="0" xfId="26" applyFont="1"/>
    <xf numFmtId="0" fontId="123" fillId="2" borderId="0" xfId="26" applyFont="1" applyFill="1"/>
    <xf numFmtId="0" fontId="123" fillId="0" borderId="0" xfId="26" applyFont="1"/>
    <xf numFmtId="0" fontId="122" fillId="0" borderId="0" xfId="26" applyFont="1" applyAlignment="1">
      <alignment horizontal="right"/>
    </xf>
    <xf numFmtId="0" fontId="124" fillId="2" borderId="0" xfId="26" applyFont="1" applyFill="1" applyAlignment="1">
      <alignment horizontal="center"/>
    </xf>
    <xf numFmtId="0" fontId="44" fillId="0" borderId="0" xfId="26" applyAlignment="1">
      <alignment vertical="top" wrapText="1"/>
    </xf>
    <xf numFmtId="0" fontId="44" fillId="2" borderId="0" xfId="26" applyFill="1" applyAlignment="1">
      <alignment vertical="top"/>
    </xf>
    <xf numFmtId="0" fontId="47" fillId="0" borderId="0" xfId="26" applyFont="1" applyAlignment="1">
      <alignment vertical="top"/>
    </xf>
    <xf numFmtId="0" fontId="47" fillId="0" borderId="0" xfId="26" applyFont="1" applyAlignment="1">
      <alignment vertical="top" wrapText="1"/>
    </xf>
    <xf numFmtId="0" fontId="79" fillId="0" borderId="0" xfId="26" applyFont="1" applyAlignment="1">
      <alignment vertical="top"/>
    </xf>
    <xf numFmtId="0" fontId="46" fillId="2" borderId="0" xfId="26" applyFont="1" applyFill="1" applyAlignment="1">
      <alignment vertical="top"/>
    </xf>
    <xf numFmtId="0" fontId="47" fillId="0" borderId="2" xfId="26" applyFont="1" applyBorder="1"/>
    <xf numFmtId="0" fontId="87" fillId="2" borderId="2" xfId="26" applyFont="1" applyFill="1" applyBorder="1" applyAlignment="1">
      <alignment horizontal="right"/>
    </xf>
    <xf numFmtId="165" fontId="47" fillId="0" borderId="0" xfId="26" applyNumberFormat="1" applyFont="1"/>
    <xf numFmtId="0" fontId="46" fillId="0" borderId="0" xfId="26" applyFont="1" applyAlignment="1">
      <alignment vertical="top"/>
    </xf>
    <xf numFmtId="165" fontId="47" fillId="3" borderId="0" xfId="26" applyNumberFormat="1" applyFont="1" applyFill="1"/>
    <xf numFmtId="165" fontId="47" fillId="2" borderId="2" xfId="26" applyNumberFormat="1" applyFont="1" applyFill="1" applyBorder="1"/>
    <xf numFmtId="0" fontId="46" fillId="2" borderId="2" xfId="26" applyFont="1" applyFill="1" applyBorder="1" applyAlignment="1">
      <alignment vertical="top"/>
    </xf>
    <xf numFmtId="165" fontId="47" fillId="3" borderId="1" xfId="26" applyNumberFormat="1" applyFont="1" applyFill="1" applyBorder="1"/>
    <xf numFmtId="0" fontId="46" fillId="2" borderId="1" xfId="26" applyFont="1" applyFill="1" applyBorder="1" applyAlignment="1">
      <alignment vertical="top"/>
    </xf>
    <xf numFmtId="165" fontId="47" fillId="3" borderId="2" xfId="26" applyNumberFormat="1" applyFont="1" applyFill="1" applyBorder="1"/>
    <xf numFmtId="165" fontId="47" fillId="2" borderId="1" xfId="26" applyNumberFormat="1" applyFont="1" applyFill="1" applyBorder="1"/>
    <xf numFmtId="167" fontId="47" fillId="3" borderId="1" xfId="26" applyNumberFormat="1" applyFont="1" applyFill="1" applyBorder="1"/>
    <xf numFmtId="3" fontId="47" fillId="3" borderId="1" xfId="26" applyNumberFormat="1" applyFont="1" applyFill="1" applyBorder="1"/>
    <xf numFmtId="0" fontId="46" fillId="4" borderId="3" xfId="26" applyFont="1" applyFill="1" applyBorder="1"/>
    <xf numFmtId="0" fontId="125" fillId="0" borderId="0" xfId="93" applyFont="1" applyBorder="1" applyAlignment="1" applyProtection="1"/>
    <xf numFmtId="0" fontId="92" fillId="0" borderId="0" xfId="26" applyFont="1"/>
    <xf numFmtId="0" fontId="92" fillId="0" borderId="0" xfId="26" applyFont="1" applyAlignment="1">
      <alignment horizontal="right"/>
    </xf>
    <xf numFmtId="0" fontId="92" fillId="2" borderId="0" xfId="26" applyFont="1" applyFill="1" applyAlignment="1">
      <alignment horizontal="right"/>
    </xf>
    <xf numFmtId="0" fontId="133" fillId="0" borderId="0" xfId="93" applyFont="1" applyBorder="1" applyAlignment="1" applyProtection="1"/>
    <xf numFmtId="0" fontId="79" fillId="0" borderId="0" xfId="3" applyNumberFormat="1" applyFont="1" applyFill="1"/>
    <xf numFmtId="0" fontId="79" fillId="2" borderId="0" xfId="3" applyNumberFormat="1" applyFont="1" applyFill="1"/>
    <xf numFmtId="167" fontId="79" fillId="0" borderId="0" xfId="0" applyNumberFormat="1" applyFont="1"/>
    <xf numFmtId="167" fontId="47" fillId="3" borderId="0" xfId="4" applyNumberFormat="1" applyFont="1" applyFill="1" applyAlignment="1">
      <alignment horizontal="right" vertical="center" wrapText="1" readingOrder="1"/>
    </xf>
    <xf numFmtId="167" fontId="46" fillId="3" borderId="0" xfId="4" applyNumberFormat="1" applyFont="1" applyFill="1" applyAlignment="1">
      <alignment horizontal="right" vertical="center" wrapText="1" readingOrder="1"/>
    </xf>
    <xf numFmtId="3" fontId="47" fillId="2" borderId="1" xfId="0" applyNumberFormat="1" applyFont="1" applyFill="1" applyBorder="1" applyAlignment="1">
      <alignment horizontal="right" wrapText="1"/>
    </xf>
    <xf numFmtId="0" fontId="47" fillId="2" borderId="1" xfId="3" applyNumberFormat="1" applyFont="1" applyFill="1" applyBorder="1" applyAlignment="1">
      <alignment horizontal="right" wrapText="1"/>
    </xf>
    <xf numFmtId="165" fontId="47" fillId="0" borderId="1" xfId="3" applyNumberFormat="1" applyFont="1" applyFill="1" applyBorder="1" applyAlignment="1">
      <alignment horizontal="right" wrapText="1"/>
    </xf>
    <xf numFmtId="164" fontId="46" fillId="3" borderId="1" xfId="1" applyNumberFormat="1" applyFont="1" applyFill="1" applyBorder="1" applyAlignment="1">
      <alignment horizontal="right"/>
    </xf>
    <xf numFmtId="1" fontId="46" fillId="3" borderId="1" xfId="1" applyNumberFormat="1" applyFont="1" applyFill="1" applyBorder="1" applyAlignment="1">
      <alignment horizontal="right"/>
    </xf>
    <xf numFmtId="167" fontId="46" fillId="3" borderId="0" xfId="2" applyNumberFormat="1" applyFont="1" applyFill="1" applyBorder="1" applyAlignment="1">
      <alignment horizontal="right" vertical="center"/>
    </xf>
    <xf numFmtId="0" fontId="50" fillId="0" borderId="1" xfId="0" applyFont="1" applyBorder="1"/>
    <xf numFmtId="165" fontId="46" fillId="3" borderId="14" xfId="1" applyNumberFormat="1" applyFont="1" applyFill="1" applyBorder="1" applyAlignment="1">
      <alignment horizontal="right" vertical="center"/>
    </xf>
    <xf numFmtId="1" fontId="47" fillId="0" borderId="0" xfId="3" applyNumberFormat="1" applyFont="1" applyFill="1" applyBorder="1" applyAlignment="1">
      <alignment horizontal="right" wrapText="1"/>
    </xf>
    <xf numFmtId="1" fontId="47" fillId="3" borderId="0" xfId="3" applyNumberFormat="1" applyFont="1" applyFill="1" applyBorder="1" applyAlignment="1">
      <alignment horizontal="right" wrapText="1"/>
    </xf>
    <xf numFmtId="1" fontId="47" fillId="2" borderId="0" xfId="3" applyNumberFormat="1" applyFont="1" applyFill="1" applyBorder="1" applyAlignment="1">
      <alignment horizontal="right" wrapText="1"/>
    </xf>
    <xf numFmtId="1" fontId="47" fillId="2" borderId="1" xfId="3" applyNumberFormat="1" applyFont="1" applyFill="1" applyBorder="1" applyAlignment="1">
      <alignment horizontal="right" wrapText="1"/>
    </xf>
    <xf numFmtId="3" fontId="79" fillId="0" borderId="0" xfId="0" applyNumberFormat="1" applyFont="1" applyAlignment="1">
      <alignment horizontal="right"/>
    </xf>
    <xf numFmtId="0" fontId="80" fillId="0" borderId="0" xfId="0" applyFont="1" applyAlignment="1">
      <alignment horizontal="right" readingOrder="1"/>
    </xf>
    <xf numFmtId="3" fontId="93" fillId="0" borderId="0" xfId="1" applyNumberFormat="1" applyFont="1" applyFill="1" applyBorder="1" applyAlignment="1">
      <alignment horizontal="right" vertical="center"/>
    </xf>
    <xf numFmtId="3" fontId="50" fillId="0" borderId="0" xfId="26" applyNumberFormat="1" applyFont="1" applyAlignment="1">
      <alignment vertical="center" wrapText="1"/>
    </xf>
    <xf numFmtId="14" fontId="47" fillId="0" borderId="0" xfId="26" applyNumberFormat="1" applyFont="1"/>
    <xf numFmtId="2" fontId="47" fillId="2" borderId="2" xfId="2" applyNumberFormat="1" applyFont="1" applyFill="1" applyBorder="1"/>
    <xf numFmtId="165" fontId="44" fillId="0" borderId="0" xfId="2" applyNumberFormat="1"/>
    <xf numFmtId="0" fontId="46" fillId="0" borderId="0" xfId="1" applyNumberFormat="1" applyFont="1" applyFill="1" applyBorder="1" applyAlignment="1">
      <alignment horizontal="right" vertical="center"/>
    </xf>
    <xf numFmtId="1" fontId="0" fillId="0" borderId="0" xfId="0" applyNumberFormat="1"/>
    <xf numFmtId="1" fontId="46" fillId="0" borderId="0" xfId="4" applyNumberFormat="1" applyFont="1" applyAlignment="1">
      <alignment horizontal="left" vertical="center" wrapText="1" readingOrder="1"/>
    </xf>
    <xf numFmtId="3" fontId="46" fillId="3" borderId="2" xfId="1" applyNumberFormat="1" applyFont="1" applyFill="1" applyBorder="1" applyAlignment="1">
      <alignment horizontal="right" vertical="center"/>
    </xf>
    <xf numFmtId="0" fontId="46" fillId="0" borderId="13" xfId="4" applyFont="1" applyBorder="1" applyAlignment="1">
      <alignment horizontal="left" vertical="center" wrapText="1" readingOrder="1"/>
    </xf>
    <xf numFmtId="165" fontId="47" fillId="0" borderId="9" xfId="2" applyNumberFormat="1" applyFont="1" applyFill="1" applyBorder="1" applyAlignment="1">
      <alignment horizontal="right" vertical="center"/>
    </xf>
    <xf numFmtId="165" fontId="46" fillId="0" borderId="20" xfId="1" applyNumberFormat="1" applyFont="1" applyFill="1" applyBorder="1" applyAlignment="1">
      <alignment horizontal="right" vertical="center"/>
    </xf>
    <xf numFmtId="165" fontId="46" fillId="2" borderId="16" xfId="1" applyNumberFormat="1" applyFont="1" applyFill="1" applyBorder="1" applyAlignment="1">
      <alignment horizontal="right" vertical="center"/>
    </xf>
    <xf numFmtId="0" fontId="80" fillId="2" borderId="0" xfId="0" applyFont="1" applyFill="1" applyAlignment="1">
      <alignment readingOrder="1"/>
    </xf>
    <xf numFmtId="0" fontId="79" fillId="2" borderId="0" xfId="0" applyFont="1" applyFill="1" applyAlignment="1">
      <alignment horizontal="right"/>
    </xf>
    <xf numFmtId="3" fontId="79" fillId="2" borderId="0" xfId="0" applyNumberFormat="1" applyFont="1" applyFill="1" applyAlignment="1">
      <alignment horizontal="right"/>
    </xf>
    <xf numFmtId="165" fontId="47" fillId="0" borderId="1" xfId="2" applyNumberFormat="1" applyFont="1" applyFill="1" applyBorder="1" applyAlignment="1">
      <alignment vertical="center"/>
    </xf>
    <xf numFmtId="165" fontId="46" fillId="0" borderId="1" xfId="2" applyNumberFormat="1" applyFont="1" applyFill="1" applyBorder="1" applyAlignment="1">
      <alignment vertical="center"/>
    </xf>
    <xf numFmtId="165" fontId="47" fillId="0" borderId="1" xfId="2" applyNumberFormat="1" applyFont="1" applyFill="1" applyBorder="1" applyAlignment="1">
      <alignment horizontal="right" vertical="center"/>
    </xf>
    <xf numFmtId="3" fontId="44" fillId="0" borderId="0" xfId="4" applyNumberFormat="1"/>
    <xf numFmtId="3" fontId="44" fillId="2" borderId="0" xfId="4" applyNumberFormat="1" applyFill="1"/>
    <xf numFmtId="165" fontId="44" fillId="2" borderId="0" xfId="2" applyNumberFormat="1" applyFill="1"/>
    <xf numFmtId="0" fontId="65" fillId="0" borderId="0" xfId="93" applyFill="1" applyAlignment="1" applyProtection="1">
      <alignment horizontal="left"/>
    </xf>
    <xf numFmtId="0" fontId="65" fillId="0" borderId="1" xfId="93" applyFill="1" applyBorder="1" applyAlignment="1" applyProtection="1"/>
    <xf numFmtId="165" fontId="46" fillId="0" borderId="16" xfId="2" applyNumberFormat="1" applyFont="1" applyFill="1" applyBorder="1" applyAlignment="1">
      <alignment horizontal="right" vertical="center"/>
    </xf>
    <xf numFmtId="0" fontId="94" fillId="2" borderId="0" xfId="26" applyFont="1" applyFill="1"/>
    <xf numFmtId="0" fontId="52" fillId="2" borderId="0" xfId="0" applyFont="1" applyFill="1" applyAlignment="1">
      <alignment wrapText="1"/>
    </xf>
    <xf numFmtId="3" fontId="0" fillId="2" borderId="0" xfId="0" applyNumberFormat="1" applyFill="1"/>
    <xf numFmtId="0" fontId="114" fillId="0" borderId="0" xfId="93" applyFont="1" applyAlignment="1" applyProtection="1">
      <alignment readingOrder="1"/>
    </xf>
    <xf numFmtId="0" fontId="63" fillId="0" borderId="0" xfId="0" applyFont="1" applyAlignment="1">
      <alignment readingOrder="1"/>
    </xf>
    <xf numFmtId="0" fontId="135" fillId="0" borderId="0" xfId="93" applyFont="1" applyAlignment="1" applyProtection="1">
      <alignment readingOrder="1"/>
    </xf>
    <xf numFmtId="0" fontId="97" fillId="0" borderId="1" xfId="0" applyFont="1" applyBorder="1" applyAlignment="1">
      <alignment horizontal="left" wrapText="1"/>
    </xf>
  </cellXfs>
  <cellStyles count="3760">
    <cellStyle name="Comma" xfId="1" builtinId="3"/>
    <cellStyle name="Comma 10" xfId="1844" xr:uid="{5DDE8E64-C293-488A-AE07-A34C219962B3}"/>
    <cellStyle name="Comma 2" xfId="5" xr:uid="{00000000-0005-0000-0000-000001000000}"/>
    <cellStyle name="Comma 2 2" xfId="6" xr:uid="{00000000-0005-0000-0000-000002000000}"/>
    <cellStyle name="Comma 2 2 2" xfId="7" xr:uid="{00000000-0005-0000-0000-000003000000}"/>
    <cellStyle name="Comma 2 2 2 2" xfId="1847" xr:uid="{0FFB2ED7-0ED2-4B1F-97C9-84C4A1E95F00}"/>
    <cellStyle name="Comma 2 2 3" xfId="1846" xr:uid="{E2AFD932-D5A8-4183-B919-8D7DA061ADA4}"/>
    <cellStyle name="Comma 2 3" xfId="8" xr:uid="{00000000-0005-0000-0000-000004000000}"/>
    <cellStyle name="Comma 2 3 2" xfId="1848" xr:uid="{523832C5-A49A-4811-B9BB-F9F065F0D646}"/>
    <cellStyle name="Comma 2 4" xfId="1845" xr:uid="{99A3923E-7338-4690-9A65-D2743FE81BED}"/>
    <cellStyle name="Comma 3" xfId="9" xr:uid="{00000000-0005-0000-0000-000005000000}"/>
    <cellStyle name="Comma 3 2" xfId="10" xr:uid="{00000000-0005-0000-0000-000006000000}"/>
    <cellStyle name="Comma 3 2 2" xfId="1850" xr:uid="{C8F47DEF-7C3A-4C7B-B765-93588D90C5C7}"/>
    <cellStyle name="Comma 3 3" xfId="1849" xr:uid="{E6734E4B-E11A-4B11-AD33-F78C5B6B815C}"/>
    <cellStyle name="Comma 4" xfId="11" xr:uid="{00000000-0005-0000-0000-000007000000}"/>
    <cellStyle name="Comma 4 2" xfId="12" xr:uid="{00000000-0005-0000-0000-000008000000}"/>
    <cellStyle name="Comma 4 2 2" xfId="13" xr:uid="{00000000-0005-0000-0000-000009000000}"/>
    <cellStyle name="Comma 4 2 2 2" xfId="1853" xr:uid="{135E32D5-2FB2-4A59-9295-626B257EF5E4}"/>
    <cellStyle name="Comma 4 2 3" xfId="1852" xr:uid="{52DC7127-5FEA-4808-AD1F-DC7DCB9C0A49}"/>
    <cellStyle name="Comma 4 3" xfId="14" xr:uid="{00000000-0005-0000-0000-00000A000000}"/>
    <cellStyle name="Comma 4 3 2" xfId="15" xr:uid="{00000000-0005-0000-0000-00000B000000}"/>
    <cellStyle name="Comma 4 3 2 2" xfId="1855" xr:uid="{C715C901-951A-44A3-9FA1-27283330A0BF}"/>
    <cellStyle name="Comma 4 3 3" xfId="1854" xr:uid="{3C84F406-F996-41A4-934B-4A132D47C286}"/>
    <cellStyle name="Comma 4 4" xfId="16" xr:uid="{00000000-0005-0000-0000-00000C000000}"/>
    <cellStyle name="Comma 4 4 2" xfId="1856" xr:uid="{1D411C47-0E4F-4600-9911-66C4CC83F7BE}"/>
    <cellStyle name="Comma 4 5" xfId="1851" xr:uid="{5E92638D-092C-4F76-AC53-7C65A9AB6727}"/>
    <cellStyle name="Comma 5" xfId="17" xr:uid="{00000000-0005-0000-0000-00000D000000}"/>
    <cellStyle name="Comma 5 2" xfId="18" xr:uid="{00000000-0005-0000-0000-00000E000000}"/>
    <cellStyle name="Comma 5 2 2" xfId="1858" xr:uid="{B7B88CD5-C458-4595-B271-A8856100A525}"/>
    <cellStyle name="Comma 5 3" xfId="1857" xr:uid="{892E2AF4-70F4-4492-8E83-17613DF4F15D}"/>
    <cellStyle name="Comma 6" xfId="19" xr:uid="{00000000-0005-0000-0000-00000F000000}"/>
    <cellStyle name="Comma 6 2" xfId="20" xr:uid="{00000000-0005-0000-0000-000010000000}"/>
    <cellStyle name="Comma 6 2 2" xfId="1860" xr:uid="{334992EC-0055-400F-A820-22E87A5CE567}"/>
    <cellStyle name="Comma 6 3" xfId="1859" xr:uid="{E8A7A0E4-2393-43B0-A499-EA173257F20E}"/>
    <cellStyle name="Comma 7" xfId="21" xr:uid="{00000000-0005-0000-0000-000011000000}"/>
    <cellStyle name="Comma 7 2" xfId="22" xr:uid="{00000000-0005-0000-0000-000012000000}"/>
    <cellStyle name="Comma 7 2 2" xfId="1862" xr:uid="{78D45316-7764-4A37-AD9B-BD41455ED938}"/>
    <cellStyle name="Comma 7 3" xfId="1861" xr:uid="{B1606D1B-DD4C-439A-B3A5-959380D9E5CA}"/>
    <cellStyle name="Comma 8" xfId="23" xr:uid="{00000000-0005-0000-0000-000013000000}"/>
    <cellStyle name="Comma 8 10" xfId="94" xr:uid="{00000000-0005-0000-0000-000014000000}"/>
    <cellStyle name="Comma 8 10 2" xfId="187" xr:uid="{00000000-0005-0000-0000-000015000000}"/>
    <cellStyle name="Comma 8 10 2 2" xfId="235" xr:uid="{00000000-0005-0000-0000-000016000000}"/>
    <cellStyle name="Comma 8 10 2 2 2" xfId="610" xr:uid="{00000000-0005-0000-0000-000017000000}"/>
    <cellStyle name="Comma 8 10 2 2 2 2" xfId="2423" xr:uid="{55134FA9-96B6-4C2D-B8A8-DADB045B2851}"/>
    <cellStyle name="Comma 8 10 2 2 3" xfId="1255" xr:uid="{00000000-0005-0000-0000-000018000000}"/>
    <cellStyle name="Comma 8 10 2 2 3 2" xfId="3068" xr:uid="{1E7B0E0E-0CA1-4171-AA8A-C8E5AD6D81D2}"/>
    <cellStyle name="Comma 8 10 2 2 4" xfId="2048" xr:uid="{0C9C818D-9906-4967-AB1D-2C771BB14672}"/>
    <cellStyle name="Comma 8 10 2 3" xfId="562" xr:uid="{00000000-0005-0000-0000-000019000000}"/>
    <cellStyle name="Comma 8 10 2 3 2" xfId="2375" xr:uid="{34FE4D22-E5A4-4CBA-A5DA-88F2E919D357}"/>
    <cellStyle name="Comma 8 10 2 4" xfId="1207" xr:uid="{00000000-0005-0000-0000-00001A000000}"/>
    <cellStyle name="Comma 8 10 2 4 2" xfId="3020" xr:uid="{BF3D9E92-445F-4192-86B5-3ECEACADC6A6}"/>
    <cellStyle name="Comma 8 10 2 5" xfId="2000" xr:uid="{6BCDCC9B-952F-475B-8355-2B156BF7D5FD}"/>
    <cellStyle name="Comma 8 10 3" xfId="234" xr:uid="{00000000-0005-0000-0000-00001B000000}"/>
    <cellStyle name="Comma 8 10 3 2" xfId="609" xr:uid="{00000000-0005-0000-0000-00001C000000}"/>
    <cellStyle name="Comma 8 10 3 2 2" xfId="2422" xr:uid="{CB6B24EC-7F54-443E-A017-54BA590A950B}"/>
    <cellStyle name="Comma 8 10 3 3" xfId="1254" xr:uid="{00000000-0005-0000-0000-00001D000000}"/>
    <cellStyle name="Comma 8 10 3 3 2" xfId="3067" xr:uid="{7AA72A88-6316-4154-998A-68D2D0B6F2BD}"/>
    <cellStyle name="Comma 8 10 3 4" xfId="2047" xr:uid="{E840A96E-BA35-4931-A0CA-6759CDDB62DF}"/>
    <cellStyle name="Comma 8 10 4" xfId="847" xr:uid="{00000000-0005-0000-0000-00001E000000}"/>
    <cellStyle name="Comma 8 10 4 2" xfId="1492" xr:uid="{00000000-0005-0000-0000-00001F000000}"/>
    <cellStyle name="Comma 8 10 4 2 2" xfId="3305" xr:uid="{CF670886-9E41-4A7D-863F-5486D5165FEB}"/>
    <cellStyle name="Comma 8 10 4 3" xfId="2660" xr:uid="{B9C023A8-4783-473F-A202-2863D7B4E1F8}"/>
    <cellStyle name="Comma 8 10 5" xfId="937" xr:uid="{00000000-0005-0000-0000-000020000000}"/>
    <cellStyle name="Comma 8 10 5 2" xfId="1582" xr:uid="{00000000-0005-0000-0000-000021000000}"/>
    <cellStyle name="Comma 8 10 5 2 2" xfId="3395" xr:uid="{4268788A-5D65-4E82-9669-4F3E49BEA27A}"/>
    <cellStyle name="Comma 8 10 5 3" xfId="2750" xr:uid="{C7B72F74-FD72-464E-8C1D-12B87F06D32C}"/>
    <cellStyle name="Comma 8 10 6" xfId="1027" xr:uid="{00000000-0005-0000-0000-000022000000}"/>
    <cellStyle name="Comma 8 10 6 2" xfId="1672" xr:uid="{00000000-0005-0000-0000-000023000000}"/>
    <cellStyle name="Comma 8 10 6 2 2" xfId="3485" xr:uid="{3FCACA9F-A9F4-4D90-ABF8-1EAE59B36665}"/>
    <cellStyle name="Comma 8 10 6 3" xfId="2840" xr:uid="{F26ED86E-6DD1-4451-8D64-63D389DA13C9}"/>
    <cellStyle name="Comma 8 10 7" xfId="472" xr:uid="{00000000-0005-0000-0000-000024000000}"/>
    <cellStyle name="Comma 8 10 7 2" xfId="2285" xr:uid="{E63E31F8-403A-4D33-83A3-0E05DA10121A}"/>
    <cellStyle name="Comma 8 10 8" xfId="1117" xr:uid="{00000000-0005-0000-0000-000025000000}"/>
    <cellStyle name="Comma 8 10 8 2" xfId="2930" xr:uid="{A5D28F55-CC18-4884-A1A0-83C4E1DFBE5B}"/>
    <cellStyle name="Comma 8 10 9" xfId="1909" xr:uid="{ED183B41-549B-4FB3-9DB4-8385470A14D7}"/>
    <cellStyle name="Comma 8 11" xfId="142" xr:uid="{00000000-0005-0000-0000-000026000000}"/>
    <cellStyle name="Comma 8 11 2" xfId="236" xr:uid="{00000000-0005-0000-0000-000027000000}"/>
    <cellStyle name="Comma 8 11 2 2" xfId="611" xr:uid="{00000000-0005-0000-0000-000028000000}"/>
    <cellStyle name="Comma 8 11 2 2 2" xfId="2424" xr:uid="{133E9F92-0B47-4D62-A8EC-0E0A069D026D}"/>
    <cellStyle name="Comma 8 11 2 3" xfId="1256" xr:uid="{00000000-0005-0000-0000-000029000000}"/>
    <cellStyle name="Comma 8 11 2 3 2" xfId="3069" xr:uid="{E35F7546-EF2D-46E3-80C0-07C5706554C2}"/>
    <cellStyle name="Comma 8 11 2 4" xfId="2049" xr:uid="{AA59FCFF-E375-4457-BDC2-CADBB80B4D28}"/>
    <cellStyle name="Comma 8 11 3" xfId="517" xr:uid="{00000000-0005-0000-0000-00002A000000}"/>
    <cellStyle name="Comma 8 11 3 2" xfId="2330" xr:uid="{62D3D5B8-FCD1-43DD-B86A-4704018EC4BA}"/>
    <cellStyle name="Comma 8 11 4" xfId="1162" xr:uid="{00000000-0005-0000-0000-00002B000000}"/>
    <cellStyle name="Comma 8 11 4 2" xfId="2975" xr:uid="{EFAE9B3B-BB23-4F15-8EF4-565885FC3F16}"/>
    <cellStyle name="Comma 8 11 5" xfId="1955" xr:uid="{9E7F60A6-4324-45C5-8215-67200679F41D}"/>
    <cellStyle name="Comma 8 12" xfId="233" xr:uid="{00000000-0005-0000-0000-00002C000000}"/>
    <cellStyle name="Comma 8 12 2" xfId="608" xr:uid="{00000000-0005-0000-0000-00002D000000}"/>
    <cellStyle name="Comma 8 12 2 2" xfId="2421" xr:uid="{551C8576-FA42-46C9-88A1-788FC35BAC99}"/>
    <cellStyle name="Comma 8 12 3" xfId="1253" xr:uid="{00000000-0005-0000-0000-00002E000000}"/>
    <cellStyle name="Comma 8 12 3 2" xfId="3066" xr:uid="{779D3162-B675-4FD1-8043-F3D39217116C}"/>
    <cellStyle name="Comma 8 12 4" xfId="2046" xr:uid="{1E2100AD-691A-4F5A-971D-8C3F9E193615}"/>
    <cellStyle name="Comma 8 13" xfId="802" xr:uid="{00000000-0005-0000-0000-00002F000000}"/>
    <cellStyle name="Comma 8 13 2" xfId="1447" xr:uid="{00000000-0005-0000-0000-000030000000}"/>
    <cellStyle name="Comma 8 13 2 2" xfId="3260" xr:uid="{88304AA6-32DC-4C87-8432-5C8CD7755169}"/>
    <cellStyle name="Comma 8 13 3" xfId="2615" xr:uid="{457A6114-B198-4A85-8C66-5C81D0CB30BF}"/>
    <cellStyle name="Comma 8 14" xfId="892" xr:uid="{00000000-0005-0000-0000-000031000000}"/>
    <cellStyle name="Comma 8 14 2" xfId="1537" xr:uid="{00000000-0005-0000-0000-000032000000}"/>
    <cellStyle name="Comma 8 14 2 2" xfId="3350" xr:uid="{47F4A8C2-070C-45F5-A2E3-B134CBFB859E}"/>
    <cellStyle name="Comma 8 14 3" xfId="2705" xr:uid="{BEE84FE3-4A85-4A64-99CC-7BBDA1EB0651}"/>
    <cellStyle name="Comma 8 15" xfId="982" xr:uid="{00000000-0005-0000-0000-000033000000}"/>
    <cellStyle name="Comma 8 15 2" xfId="1627" xr:uid="{00000000-0005-0000-0000-000034000000}"/>
    <cellStyle name="Comma 8 15 2 2" xfId="3440" xr:uid="{B5D5A33E-ACD1-4832-80E6-03D3B28FC0A7}"/>
    <cellStyle name="Comma 8 15 3" xfId="2795" xr:uid="{FCC5B789-8D2C-43DB-B428-5831A960065E}"/>
    <cellStyle name="Comma 8 16" xfId="427" xr:uid="{00000000-0005-0000-0000-000035000000}"/>
    <cellStyle name="Comma 8 16 2" xfId="2240" xr:uid="{D582306D-5814-446C-B6CA-16F22E9B1C07}"/>
    <cellStyle name="Comma 8 17" xfId="1072" xr:uid="{00000000-0005-0000-0000-000036000000}"/>
    <cellStyle name="Comma 8 17 2" xfId="2885" xr:uid="{4092AE3F-B898-42DF-AA9A-2F831371D4A6}"/>
    <cellStyle name="Comma 8 18" xfId="1863" xr:uid="{B7B95646-EEC3-41B5-A4EB-20A0B1231652}"/>
    <cellStyle name="Comma 8 2" xfId="24" xr:uid="{00000000-0005-0000-0000-000037000000}"/>
    <cellStyle name="Comma 8 2 10" xfId="428" xr:uid="{00000000-0005-0000-0000-000038000000}"/>
    <cellStyle name="Comma 8 2 10 2" xfId="2241" xr:uid="{DF8282D9-B838-4FE8-B55F-37DE5D41D5A9}"/>
    <cellStyle name="Comma 8 2 11" xfId="1073" xr:uid="{00000000-0005-0000-0000-000039000000}"/>
    <cellStyle name="Comma 8 2 11 2" xfId="2886" xr:uid="{CD949BF3-3956-49DD-9471-5BCC4A5DD9FC}"/>
    <cellStyle name="Comma 8 2 12" xfId="1864" xr:uid="{00EC7617-0088-4CC9-9ACE-B697809CFB29}"/>
    <cellStyle name="Comma 8 2 2" xfId="62" xr:uid="{00000000-0005-0000-0000-00003A000000}"/>
    <cellStyle name="Comma 8 2 2 10" xfId="1880" xr:uid="{0043D784-BBFE-4A41-9B8E-F3A0215E1F89}"/>
    <cellStyle name="Comma 8 2 2 2" xfId="111" xr:uid="{00000000-0005-0000-0000-00003B000000}"/>
    <cellStyle name="Comma 8 2 2 2 2" xfId="204" xr:uid="{00000000-0005-0000-0000-00003C000000}"/>
    <cellStyle name="Comma 8 2 2 2 2 2" xfId="240" xr:uid="{00000000-0005-0000-0000-00003D000000}"/>
    <cellStyle name="Comma 8 2 2 2 2 2 2" xfId="615" xr:uid="{00000000-0005-0000-0000-00003E000000}"/>
    <cellStyle name="Comma 8 2 2 2 2 2 2 2" xfId="2428" xr:uid="{57AB89B2-2F58-4800-A488-F9280EDB78AA}"/>
    <cellStyle name="Comma 8 2 2 2 2 2 3" xfId="1260" xr:uid="{00000000-0005-0000-0000-00003F000000}"/>
    <cellStyle name="Comma 8 2 2 2 2 2 3 2" xfId="3073" xr:uid="{C457D103-5835-49F8-BCBE-E2FA122681B6}"/>
    <cellStyle name="Comma 8 2 2 2 2 2 4" xfId="2053" xr:uid="{C73462F0-BF89-4D06-8862-CE2CF2F12966}"/>
    <cellStyle name="Comma 8 2 2 2 2 3" xfId="579" xr:uid="{00000000-0005-0000-0000-000040000000}"/>
    <cellStyle name="Comma 8 2 2 2 2 3 2" xfId="2392" xr:uid="{C679C927-22ED-433B-AE78-7A2F9263FD1B}"/>
    <cellStyle name="Comma 8 2 2 2 2 4" xfId="1224" xr:uid="{00000000-0005-0000-0000-000041000000}"/>
    <cellStyle name="Comma 8 2 2 2 2 4 2" xfId="3037" xr:uid="{5566168A-9F0C-400D-B1B4-7F17765E74B3}"/>
    <cellStyle name="Comma 8 2 2 2 2 5" xfId="2017" xr:uid="{1FFF9B47-51EE-4062-980B-F80768E09651}"/>
    <cellStyle name="Comma 8 2 2 2 3" xfId="239" xr:uid="{00000000-0005-0000-0000-000042000000}"/>
    <cellStyle name="Comma 8 2 2 2 3 2" xfId="614" xr:uid="{00000000-0005-0000-0000-000043000000}"/>
    <cellStyle name="Comma 8 2 2 2 3 2 2" xfId="2427" xr:uid="{ABC1679D-9059-45E5-AB3F-8F4DBCED9462}"/>
    <cellStyle name="Comma 8 2 2 2 3 3" xfId="1259" xr:uid="{00000000-0005-0000-0000-000044000000}"/>
    <cellStyle name="Comma 8 2 2 2 3 3 2" xfId="3072" xr:uid="{A2EE9695-54D6-4CE3-8CC5-9B4E2CA52532}"/>
    <cellStyle name="Comma 8 2 2 2 3 4" xfId="2052" xr:uid="{9A1A7CF1-F1FF-41BD-92F2-EAF798D8EC8E}"/>
    <cellStyle name="Comma 8 2 2 2 4" xfId="864" xr:uid="{00000000-0005-0000-0000-000045000000}"/>
    <cellStyle name="Comma 8 2 2 2 4 2" xfId="1509" xr:uid="{00000000-0005-0000-0000-000046000000}"/>
    <cellStyle name="Comma 8 2 2 2 4 2 2" xfId="3322" xr:uid="{778F0B39-D90B-4CBE-81BA-C6C2883E8DD7}"/>
    <cellStyle name="Comma 8 2 2 2 4 3" xfId="2677" xr:uid="{B0434C56-A873-4608-A1C5-0AD4F8517540}"/>
    <cellStyle name="Comma 8 2 2 2 5" xfId="954" xr:uid="{00000000-0005-0000-0000-000047000000}"/>
    <cellStyle name="Comma 8 2 2 2 5 2" xfId="1599" xr:uid="{00000000-0005-0000-0000-000048000000}"/>
    <cellStyle name="Comma 8 2 2 2 5 2 2" xfId="3412" xr:uid="{858A578A-DAD6-4EF2-BE43-95E142B760B7}"/>
    <cellStyle name="Comma 8 2 2 2 5 3" xfId="2767" xr:uid="{48275107-F118-4CC9-8D2F-0657BA6D59C4}"/>
    <cellStyle name="Comma 8 2 2 2 6" xfId="1044" xr:uid="{00000000-0005-0000-0000-000049000000}"/>
    <cellStyle name="Comma 8 2 2 2 6 2" xfId="1689" xr:uid="{00000000-0005-0000-0000-00004A000000}"/>
    <cellStyle name="Comma 8 2 2 2 6 2 2" xfId="3502" xr:uid="{6E078E98-7F4B-4E9E-AE5B-2CBE82D442A2}"/>
    <cellStyle name="Comma 8 2 2 2 6 3" xfId="2857" xr:uid="{6E88957F-242F-4249-8ECB-554052C71A52}"/>
    <cellStyle name="Comma 8 2 2 2 7" xfId="489" xr:uid="{00000000-0005-0000-0000-00004B000000}"/>
    <cellStyle name="Comma 8 2 2 2 7 2" xfId="2302" xr:uid="{DECB518C-50EA-4DFE-85D4-1660B60232DD}"/>
    <cellStyle name="Comma 8 2 2 2 8" xfId="1134" xr:uid="{00000000-0005-0000-0000-00004C000000}"/>
    <cellStyle name="Comma 8 2 2 2 8 2" xfId="2947" xr:uid="{ABD93991-8B68-4D7E-945B-6CFC9979AC2C}"/>
    <cellStyle name="Comma 8 2 2 2 9" xfId="1926" xr:uid="{6B6E261E-DDED-4333-BF7D-4AEDCE741311}"/>
    <cellStyle name="Comma 8 2 2 3" xfId="159" xr:uid="{00000000-0005-0000-0000-00004D000000}"/>
    <cellStyle name="Comma 8 2 2 3 2" xfId="241" xr:uid="{00000000-0005-0000-0000-00004E000000}"/>
    <cellStyle name="Comma 8 2 2 3 2 2" xfId="616" xr:uid="{00000000-0005-0000-0000-00004F000000}"/>
    <cellStyle name="Comma 8 2 2 3 2 2 2" xfId="2429" xr:uid="{99BBB373-F957-4064-91F0-DC6A5676D53F}"/>
    <cellStyle name="Comma 8 2 2 3 2 3" xfId="1261" xr:uid="{00000000-0005-0000-0000-000050000000}"/>
    <cellStyle name="Comma 8 2 2 3 2 3 2" xfId="3074" xr:uid="{1EDFB456-820D-4F80-B609-3FE39833F8B0}"/>
    <cellStyle name="Comma 8 2 2 3 2 4" xfId="2054" xr:uid="{CA557AC0-8E3E-426F-B928-91C3E7E8EED4}"/>
    <cellStyle name="Comma 8 2 2 3 3" xfId="534" xr:uid="{00000000-0005-0000-0000-000051000000}"/>
    <cellStyle name="Comma 8 2 2 3 3 2" xfId="2347" xr:uid="{F44BA8B2-15F7-4AF5-A0C5-DE6C8ECAAEEA}"/>
    <cellStyle name="Comma 8 2 2 3 4" xfId="1179" xr:uid="{00000000-0005-0000-0000-000052000000}"/>
    <cellStyle name="Comma 8 2 2 3 4 2" xfId="2992" xr:uid="{ACFD08CD-78F8-473F-A835-27DFF5B635A5}"/>
    <cellStyle name="Comma 8 2 2 3 5" xfId="1972" xr:uid="{0E697D10-E929-49A9-921C-93EBFD127B75}"/>
    <cellStyle name="Comma 8 2 2 4" xfId="238" xr:uid="{00000000-0005-0000-0000-000053000000}"/>
    <cellStyle name="Comma 8 2 2 4 2" xfId="613" xr:uid="{00000000-0005-0000-0000-000054000000}"/>
    <cellStyle name="Comma 8 2 2 4 2 2" xfId="2426" xr:uid="{BA2D7221-4B67-4571-AE0C-0BFCE6BDF304}"/>
    <cellStyle name="Comma 8 2 2 4 3" xfId="1258" xr:uid="{00000000-0005-0000-0000-000055000000}"/>
    <cellStyle name="Comma 8 2 2 4 3 2" xfId="3071" xr:uid="{CD3B564D-BECF-4B8D-9B27-C41342AA086D}"/>
    <cellStyle name="Comma 8 2 2 4 4" xfId="2051" xr:uid="{04D54D82-05A0-4B30-B10D-B0A350844888}"/>
    <cellStyle name="Comma 8 2 2 5" xfId="819" xr:uid="{00000000-0005-0000-0000-000056000000}"/>
    <cellStyle name="Comma 8 2 2 5 2" xfId="1464" xr:uid="{00000000-0005-0000-0000-000057000000}"/>
    <cellStyle name="Comma 8 2 2 5 2 2" xfId="3277" xr:uid="{B8AEC9B7-4C68-40C3-9B05-26721524D651}"/>
    <cellStyle name="Comma 8 2 2 5 3" xfId="2632" xr:uid="{7E585D0A-B228-4C15-98BA-2F63C247CBCF}"/>
    <cellStyle name="Comma 8 2 2 6" xfId="909" xr:uid="{00000000-0005-0000-0000-000058000000}"/>
    <cellStyle name="Comma 8 2 2 6 2" xfId="1554" xr:uid="{00000000-0005-0000-0000-000059000000}"/>
    <cellStyle name="Comma 8 2 2 6 2 2" xfId="3367" xr:uid="{5CCB9BEC-7551-4F24-9E3F-EEA1AD906BFD}"/>
    <cellStyle name="Comma 8 2 2 6 3" xfId="2722" xr:uid="{EED7015C-91EF-4D9E-9C67-CA8E26413540}"/>
    <cellStyle name="Comma 8 2 2 7" xfId="999" xr:uid="{00000000-0005-0000-0000-00005A000000}"/>
    <cellStyle name="Comma 8 2 2 7 2" xfId="1644" xr:uid="{00000000-0005-0000-0000-00005B000000}"/>
    <cellStyle name="Comma 8 2 2 7 2 2" xfId="3457" xr:uid="{3D21BD05-2F69-470B-895C-CA4A4E7AFED5}"/>
    <cellStyle name="Comma 8 2 2 7 3" xfId="2812" xr:uid="{6BF6784A-AB04-4374-8144-087152C87088}"/>
    <cellStyle name="Comma 8 2 2 8" xfId="444" xr:uid="{00000000-0005-0000-0000-00005C000000}"/>
    <cellStyle name="Comma 8 2 2 8 2" xfId="2257" xr:uid="{B05B1013-8F42-40BB-8EF4-677D2E5757CC}"/>
    <cellStyle name="Comma 8 2 2 9" xfId="1089" xr:uid="{00000000-0005-0000-0000-00005D000000}"/>
    <cellStyle name="Comma 8 2 2 9 2" xfId="2902" xr:uid="{703046FF-A1FB-4528-AAC4-BF6E1F4C39DC}"/>
    <cellStyle name="Comma 8 2 3" xfId="57" xr:uid="{00000000-0005-0000-0000-00005E000000}"/>
    <cellStyle name="Comma 8 2 3 10" xfId="1875" xr:uid="{1E04A09A-D168-4837-AB26-991ADE93BA15}"/>
    <cellStyle name="Comma 8 2 3 2" xfId="106" xr:uid="{00000000-0005-0000-0000-00005F000000}"/>
    <cellStyle name="Comma 8 2 3 2 2" xfId="199" xr:uid="{00000000-0005-0000-0000-000060000000}"/>
    <cellStyle name="Comma 8 2 3 2 2 2" xfId="244" xr:uid="{00000000-0005-0000-0000-000061000000}"/>
    <cellStyle name="Comma 8 2 3 2 2 2 2" xfId="619" xr:uid="{00000000-0005-0000-0000-000062000000}"/>
    <cellStyle name="Comma 8 2 3 2 2 2 2 2" xfId="2432" xr:uid="{DFB23C5E-69F2-45B3-BB3C-5809C29C63FD}"/>
    <cellStyle name="Comma 8 2 3 2 2 2 3" xfId="1264" xr:uid="{00000000-0005-0000-0000-000063000000}"/>
    <cellStyle name="Comma 8 2 3 2 2 2 3 2" xfId="3077" xr:uid="{47CBA512-04F4-4E5B-9AF7-53BC66770AB6}"/>
    <cellStyle name="Comma 8 2 3 2 2 2 4" xfId="2057" xr:uid="{E5415499-2254-48AF-BC41-9C273E65071F}"/>
    <cellStyle name="Comma 8 2 3 2 2 3" xfId="574" xr:uid="{00000000-0005-0000-0000-000064000000}"/>
    <cellStyle name="Comma 8 2 3 2 2 3 2" xfId="2387" xr:uid="{A9570288-DB39-4C99-9C8D-1A501FAFCC12}"/>
    <cellStyle name="Comma 8 2 3 2 2 4" xfId="1219" xr:uid="{00000000-0005-0000-0000-000065000000}"/>
    <cellStyle name="Comma 8 2 3 2 2 4 2" xfId="3032" xr:uid="{FDD3EEF0-0982-41DD-B71E-E97B9498687F}"/>
    <cellStyle name="Comma 8 2 3 2 2 5" xfId="2012" xr:uid="{D59A8EFA-E3B9-4C2A-9786-BD9714999567}"/>
    <cellStyle name="Comma 8 2 3 2 3" xfId="243" xr:uid="{00000000-0005-0000-0000-000066000000}"/>
    <cellStyle name="Comma 8 2 3 2 3 2" xfId="618" xr:uid="{00000000-0005-0000-0000-000067000000}"/>
    <cellStyle name="Comma 8 2 3 2 3 2 2" xfId="2431" xr:uid="{A74A511A-7C5F-491A-B64A-4018B5461E0A}"/>
    <cellStyle name="Comma 8 2 3 2 3 3" xfId="1263" xr:uid="{00000000-0005-0000-0000-000068000000}"/>
    <cellStyle name="Comma 8 2 3 2 3 3 2" xfId="3076" xr:uid="{792C9FC2-9305-4407-9DC0-C7307771414E}"/>
    <cellStyle name="Comma 8 2 3 2 3 4" xfId="2056" xr:uid="{DEC0D7C1-21CC-4E35-B335-D58D851ABAD7}"/>
    <cellStyle name="Comma 8 2 3 2 4" xfId="859" xr:uid="{00000000-0005-0000-0000-000069000000}"/>
    <cellStyle name="Comma 8 2 3 2 4 2" xfId="1504" xr:uid="{00000000-0005-0000-0000-00006A000000}"/>
    <cellStyle name="Comma 8 2 3 2 4 2 2" xfId="3317" xr:uid="{AE249F27-15C4-4CD5-80B6-6E90D431F902}"/>
    <cellStyle name="Comma 8 2 3 2 4 3" xfId="2672" xr:uid="{A8F19076-A32C-43D3-A4D4-01D82289202F}"/>
    <cellStyle name="Comma 8 2 3 2 5" xfId="949" xr:uid="{00000000-0005-0000-0000-00006B000000}"/>
    <cellStyle name="Comma 8 2 3 2 5 2" xfId="1594" xr:uid="{00000000-0005-0000-0000-00006C000000}"/>
    <cellStyle name="Comma 8 2 3 2 5 2 2" xfId="3407" xr:uid="{75773D49-D6DA-4A95-BCC9-7DC1341F3B8A}"/>
    <cellStyle name="Comma 8 2 3 2 5 3" xfId="2762" xr:uid="{8AED297C-33F3-4D47-8382-EC3046B4BE41}"/>
    <cellStyle name="Comma 8 2 3 2 6" xfId="1039" xr:uid="{00000000-0005-0000-0000-00006D000000}"/>
    <cellStyle name="Comma 8 2 3 2 6 2" xfId="1684" xr:uid="{00000000-0005-0000-0000-00006E000000}"/>
    <cellStyle name="Comma 8 2 3 2 6 2 2" xfId="3497" xr:uid="{16E05619-BA7E-49B5-83BD-419195A9A037}"/>
    <cellStyle name="Comma 8 2 3 2 6 3" xfId="2852" xr:uid="{25D2C766-8377-406F-81D7-4DA2EAFFEB01}"/>
    <cellStyle name="Comma 8 2 3 2 7" xfId="484" xr:uid="{00000000-0005-0000-0000-00006F000000}"/>
    <cellStyle name="Comma 8 2 3 2 7 2" xfId="2297" xr:uid="{1D1B7C58-277E-4689-98C7-90E96F236ECA}"/>
    <cellStyle name="Comma 8 2 3 2 8" xfId="1129" xr:uid="{00000000-0005-0000-0000-000070000000}"/>
    <cellStyle name="Comma 8 2 3 2 8 2" xfId="2942" xr:uid="{0F1862D8-9A54-4684-B04C-30C38CAA19C0}"/>
    <cellStyle name="Comma 8 2 3 2 9" xfId="1921" xr:uid="{C931D980-6E56-4124-AB85-30F5C533BB6B}"/>
    <cellStyle name="Comma 8 2 3 3" xfId="154" xr:uid="{00000000-0005-0000-0000-000071000000}"/>
    <cellStyle name="Comma 8 2 3 3 2" xfId="245" xr:uid="{00000000-0005-0000-0000-000072000000}"/>
    <cellStyle name="Comma 8 2 3 3 2 2" xfId="620" xr:uid="{00000000-0005-0000-0000-000073000000}"/>
    <cellStyle name="Comma 8 2 3 3 2 2 2" xfId="2433" xr:uid="{6187FFF9-5DC3-40D0-B3C3-DBBD13DC2357}"/>
    <cellStyle name="Comma 8 2 3 3 2 3" xfId="1265" xr:uid="{00000000-0005-0000-0000-000074000000}"/>
    <cellStyle name="Comma 8 2 3 3 2 3 2" xfId="3078" xr:uid="{FBF156EF-3E1E-47EF-B323-50D0389990D3}"/>
    <cellStyle name="Comma 8 2 3 3 2 4" xfId="2058" xr:uid="{8FAE7D19-C512-4C3D-ABFE-79D3FC525152}"/>
    <cellStyle name="Comma 8 2 3 3 3" xfId="529" xr:uid="{00000000-0005-0000-0000-000075000000}"/>
    <cellStyle name="Comma 8 2 3 3 3 2" xfId="2342" xr:uid="{92C59ED0-B02A-4AFD-B893-817677F49E15}"/>
    <cellStyle name="Comma 8 2 3 3 4" xfId="1174" xr:uid="{00000000-0005-0000-0000-000076000000}"/>
    <cellStyle name="Comma 8 2 3 3 4 2" xfId="2987" xr:uid="{EFF890F6-8907-488E-9213-7195378FC38B}"/>
    <cellStyle name="Comma 8 2 3 3 5" xfId="1967" xr:uid="{D0D20737-1FE2-4B74-AD1C-AAE51B8EF3A3}"/>
    <cellStyle name="Comma 8 2 3 4" xfId="242" xr:uid="{00000000-0005-0000-0000-000077000000}"/>
    <cellStyle name="Comma 8 2 3 4 2" xfId="617" xr:uid="{00000000-0005-0000-0000-000078000000}"/>
    <cellStyle name="Comma 8 2 3 4 2 2" xfId="2430" xr:uid="{EB5F6DF3-BBC9-4D46-AD1A-703E8D526559}"/>
    <cellStyle name="Comma 8 2 3 4 3" xfId="1262" xr:uid="{00000000-0005-0000-0000-000079000000}"/>
    <cellStyle name="Comma 8 2 3 4 3 2" xfId="3075" xr:uid="{5421FB5A-6B58-4067-9E90-480E7FD91DB4}"/>
    <cellStyle name="Comma 8 2 3 4 4" xfId="2055" xr:uid="{F0C04B3A-9A8C-4C55-904B-965B165BF56C}"/>
    <cellStyle name="Comma 8 2 3 5" xfId="814" xr:uid="{00000000-0005-0000-0000-00007A000000}"/>
    <cellStyle name="Comma 8 2 3 5 2" xfId="1459" xr:uid="{00000000-0005-0000-0000-00007B000000}"/>
    <cellStyle name="Comma 8 2 3 5 2 2" xfId="3272" xr:uid="{0ED0D244-AB02-47AE-9048-3F1A86513C9D}"/>
    <cellStyle name="Comma 8 2 3 5 3" xfId="2627" xr:uid="{B1AEF8AE-2131-4229-AC8A-256509DB8F00}"/>
    <cellStyle name="Comma 8 2 3 6" xfId="904" xr:uid="{00000000-0005-0000-0000-00007C000000}"/>
    <cellStyle name="Comma 8 2 3 6 2" xfId="1549" xr:uid="{00000000-0005-0000-0000-00007D000000}"/>
    <cellStyle name="Comma 8 2 3 6 2 2" xfId="3362" xr:uid="{24E33551-C9CB-4913-963C-4FDBD234DA31}"/>
    <cellStyle name="Comma 8 2 3 6 3" xfId="2717" xr:uid="{058586E4-7D7A-4677-9918-27F13439AFC3}"/>
    <cellStyle name="Comma 8 2 3 7" xfId="994" xr:uid="{00000000-0005-0000-0000-00007E000000}"/>
    <cellStyle name="Comma 8 2 3 7 2" xfId="1639" xr:uid="{00000000-0005-0000-0000-00007F000000}"/>
    <cellStyle name="Comma 8 2 3 7 2 2" xfId="3452" xr:uid="{886EC735-EAEE-42E6-AEA5-E89F52F75365}"/>
    <cellStyle name="Comma 8 2 3 7 3" xfId="2807" xr:uid="{2EA328A9-4BD1-405C-86FC-ADFD3332671E}"/>
    <cellStyle name="Comma 8 2 3 8" xfId="439" xr:uid="{00000000-0005-0000-0000-000080000000}"/>
    <cellStyle name="Comma 8 2 3 8 2" xfId="2252" xr:uid="{88633BCA-C040-4856-A0E7-CA4F45E44FB9}"/>
    <cellStyle name="Comma 8 2 3 9" xfId="1084" xr:uid="{00000000-0005-0000-0000-000081000000}"/>
    <cellStyle name="Comma 8 2 3 9 2" xfId="2897" xr:uid="{17C16103-3994-4DB6-B9C0-F77662E594FD}"/>
    <cellStyle name="Comma 8 2 4" xfId="95" xr:uid="{00000000-0005-0000-0000-000082000000}"/>
    <cellStyle name="Comma 8 2 4 2" xfId="188" xr:uid="{00000000-0005-0000-0000-000083000000}"/>
    <cellStyle name="Comma 8 2 4 2 2" xfId="247" xr:uid="{00000000-0005-0000-0000-000084000000}"/>
    <cellStyle name="Comma 8 2 4 2 2 2" xfId="622" xr:uid="{00000000-0005-0000-0000-000085000000}"/>
    <cellStyle name="Comma 8 2 4 2 2 2 2" xfId="2435" xr:uid="{E3FD38EE-034B-4E01-83F4-FAF3F3823A22}"/>
    <cellStyle name="Comma 8 2 4 2 2 3" xfId="1267" xr:uid="{00000000-0005-0000-0000-000086000000}"/>
    <cellStyle name="Comma 8 2 4 2 2 3 2" xfId="3080" xr:uid="{8EB0B61E-D87C-4E12-B7B2-46931A8EAA62}"/>
    <cellStyle name="Comma 8 2 4 2 2 4" xfId="2060" xr:uid="{ACB57593-CBA5-47DA-A258-CF4145BCC06B}"/>
    <cellStyle name="Comma 8 2 4 2 3" xfId="563" xr:uid="{00000000-0005-0000-0000-000087000000}"/>
    <cellStyle name="Comma 8 2 4 2 3 2" xfId="2376" xr:uid="{A863FFEE-99EA-420E-AA6A-FE02EABC37F1}"/>
    <cellStyle name="Comma 8 2 4 2 4" xfId="1208" xr:uid="{00000000-0005-0000-0000-000088000000}"/>
    <cellStyle name="Comma 8 2 4 2 4 2" xfId="3021" xr:uid="{70C11ECC-75C3-428E-9CE6-DC9BD2303F4A}"/>
    <cellStyle name="Comma 8 2 4 2 5" xfId="2001" xr:uid="{610B9D72-F4BD-4419-870F-0E42FECB8343}"/>
    <cellStyle name="Comma 8 2 4 3" xfId="246" xr:uid="{00000000-0005-0000-0000-000089000000}"/>
    <cellStyle name="Comma 8 2 4 3 2" xfId="621" xr:uid="{00000000-0005-0000-0000-00008A000000}"/>
    <cellStyle name="Comma 8 2 4 3 2 2" xfId="2434" xr:uid="{4F29FB38-2CA1-4BFA-BCBF-47E6681FD537}"/>
    <cellStyle name="Comma 8 2 4 3 3" xfId="1266" xr:uid="{00000000-0005-0000-0000-00008B000000}"/>
    <cellStyle name="Comma 8 2 4 3 3 2" xfId="3079" xr:uid="{D18986CC-7660-4ED4-9A27-355F88B209E3}"/>
    <cellStyle name="Comma 8 2 4 3 4" xfId="2059" xr:uid="{1D762ED2-054C-4D72-90AE-A6B6FF605B14}"/>
    <cellStyle name="Comma 8 2 4 4" xfId="848" xr:uid="{00000000-0005-0000-0000-00008C000000}"/>
    <cellStyle name="Comma 8 2 4 4 2" xfId="1493" xr:uid="{00000000-0005-0000-0000-00008D000000}"/>
    <cellStyle name="Comma 8 2 4 4 2 2" xfId="3306" xr:uid="{EB0A752B-02DB-4111-881B-6DE303B676D5}"/>
    <cellStyle name="Comma 8 2 4 4 3" xfId="2661" xr:uid="{90CC2890-A2B1-4AC4-8822-2C07DE925345}"/>
    <cellStyle name="Comma 8 2 4 5" xfId="938" xr:uid="{00000000-0005-0000-0000-00008E000000}"/>
    <cellStyle name="Comma 8 2 4 5 2" xfId="1583" xr:uid="{00000000-0005-0000-0000-00008F000000}"/>
    <cellStyle name="Comma 8 2 4 5 2 2" xfId="3396" xr:uid="{587B1548-844A-445D-9DA9-033F53DEBB03}"/>
    <cellStyle name="Comma 8 2 4 5 3" xfId="2751" xr:uid="{B2031149-592C-49E0-A816-512A972DD38C}"/>
    <cellStyle name="Comma 8 2 4 6" xfId="1028" xr:uid="{00000000-0005-0000-0000-000090000000}"/>
    <cellStyle name="Comma 8 2 4 6 2" xfId="1673" xr:uid="{00000000-0005-0000-0000-000091000000}"/>
    <cellStyle name="Comma 8 2 4 6 2 2" xfId="3486" xr:uid="{581B234F-25DE-4939-833A-FF97A9E85A5E}"/>
    <cellStyle name="Comma 8 2 4 6 3" xfId="2841" xr:uid="{18F74329-39B2-485A-8C6B-5C6DE387CD05}"/>
    <cellStyle name="Comma 8 2 4 7" xfId="473" xr:uid="{00000000-0005-0000-0000-000092000000}"/>
    <cellStyle name="Comma 8 2 4 7 2" xfId="2286" xr:uid="{5C2C57DD-B140-4C77-BA8D-ED9417CB37FD}"/>
    <cellStyle name="Comma 8 2 4 8" xfId="1118" xr:uid="{00000000-0005-0000-0000-000093000000}"/>
    <cellStyle name="Comma 8 2 4 8 2" xfId="2931" xr:uid="{87591937-5160-4D2B-82A3-22BCC10121D5}"/>
    <cellStyle name="Comma 8 2 4 9" xfId="1910" xr:uid="{6DDB578C-3D91-4AFB-B75E-0615822E369B}"/>
    <cellStyle name="Comma 8 2 5" xfId="143" xr:uid="{00000000-0005-0000-0000-000094000000}"/>
    <cellStyle name="Comma 8 2 5 2" xfId="248" xr:uid="{00000000-0005-0000-0000-000095000000}"/>
    <cellStyle name="Comma 8 2 5 2 2" xfId="623" xr:uid="{00000000-0005-0000-0000-000096000000}"/>
    <cellStyle name="Comma 8 2 5 2 2 2" xfId="2436" xr:uid="{86761CEC-D627-4AA5-9527-CB5E9961454C}"/>
    <cellStyle name="Comma 8 2 5 2 3" xfId="1268" xr:uid="{00000000-0005-0000-0000-000097000000}"/>
    <cellStyle name="Comma 8 2 5 2 3 2" xfId="3081" xr:uid="{246D9D81-EAFD-4221-B022-6AE16222C2C4}"/>
    <cellStyle name="Comma 8 2 5 2 4" xfId="2061" xr:uid="{402E72D5-29E4-4ACC-A64F-9DAEC2C575FE}"/>
    <cellStyle name="Comma 8 2 5 3" xfId="518" xr:uid="{00000000-0005-0000-0000-000098000000}"/>
    <cellStyle name="Comma 8 2 5 3 2" xfId="2331" xr:uid="{E00774CC-8645-4B95-8EAF-5A29A5F438AD}"/>
    <cellStyle name="Comma 8 2 5 4" xfId="1163" xr:uid="{00000000-0005-0000-0000-000099000000}"/>
    <cellStyle name="Comma 8 2 5 4 2" xfId="2976" xr:uid="{A4E89113-F8A5-4C20-B101-AD2369D69231}"/>
    <cellStyle name="Comma 8 2 5 5" xfId="1956" xr:uid="{96A7E561-0B3F-4A54-ADEF-DF069A3EC46B}"/>
    <cellStyle name="Comma 8 2 6" xfId="237" xr:uid="{00000000-0005-0000-0000-00009A000000}"/>
    <cellStyle name="Comma 8 2 6 2" xfId="612" xr:uid="{00000000-0005-0000-0000-00009B000000}"/>
    <cellStyle name="Comma 8 2 6 2 2" xfId="2425" xr:uid="{298061CA-9176-411D-ABDB-43269CA4EE86}"/>
    <cellStyle name="Comma 8 2 6 3" xfId="1257" xr:uid="{00000000-0005-0000-0000-00009C000000}"/>
    <cellStyle name="Comma 8 2 6 3 2" xfId="3070" xr:uid="{DBD5CD68-E02F-428F-AC72-6C402EB9F8D6}"/>
    <cellStyle name="Comma 8 2 6 4" xfId="2050" xr:uid="{125920BA-E787-4809-9B1D-F3D9C4511E1B}"/>
    <cellStyle name="Comma 8 2 7" xfId="803" xr:uid="{00000000-0005-0000-0000-00009D000000}"/>
    <cellStyle name="Comma 8 2 7 2" xfId="1448" xr:uid="{00000000-0005-0000-0000-00009E000000}"/>
    <cellStyle name="Comma 8 2 7 2 2" xfId="3261" xr:uid="{9A3580F8-15E3-4DD4-9551-00E3701FA67D}"/>
    <cellStyle name="Comma 8 2 7 3" xfId="2616" xr:uid="{A7BC0816-954E-4E93-8A9C-74D107855E9A}"/>
    <cellStyle name="Comma 8 2 8" xfId="893" xr:uid="{00000000-0005-0000-0000-00009F000000}"/>
    <cellStyle name="Comma 8 2 8 2" xfId="1538" xr:uid="{00000000-0005-0000-0000-0000A0000000}"/>
    <cellStyle name="Comma 8 2 8 2 2" xfId="3351" xr:uid="{89720231-7932-4751-B1E7-E409B2882126}"/>
    <cellStyle name="Comma 8 2 8 3" xfId="2706" xr:uid="{592A34FE-5CBA-4391-BDAC-7D8F5FD4F1E8}"/>
    <cellStyle name="Comma 8 2 9" xfId="983" xr:uid="{00000000-0005-0000-0000-0000A1000000}"/>
    <cellStyle name="Comma 8 2 9 2" xfId="1628" xr:uid="{00000000-0005-0000-0000-0000A2000000}"/>
    <cellStyle name="Comma 8 2 9 2 2" xfId="3441" xr:uid="{A2B2E197-227E-4DE8-8829-CFA23EE1E808}"/>
    <cellStyle name="Comma 8 2 9 3" xfId="2796" xr:uid="{41D0B71C-4EDF-4A50-8162-86B7181949B1}"/>
    <cellStyle name="Comma 8 3" xfId="61" xr:uid="{00000000-0005-0000-0000-0000A3000000}"/>
    <cellStyle name="Comma 8 3 10" xfId="1879" xr:uid="{7CCB5433-AC53-4121-ABA1-43EF6AC26B77}"/>
    <cellStyle name="Comma 8 3 2" xfId="110" xr:uid="{00000000-0005-0000-0000-0000A4000000}"/>
    <cellStyle name="Comma 8 3 2 2" xfId="203" xr:uid="{00000000-0005-0000-0000-0000A5000000}"/>
    <cellStyle name="Comma 8 3 2 2 2" xfId="251" xr:uid="{00000000-0005-0000-0000-0000A6000000}"/>
    <cellStyle name="Comma 8 3 2 2 2 2" xfId="626" xr:uid="{00000000-0005-0000-0000-0000A7000000}"/>
    <cellStyle name="Comma 8 3 2 2 2 2 2" xfId="2439" xr:uid="{A7FC19F2-8B7A-4321-99DC-A035843D0835}"/>
    <cellStyle name="Comma 8 3 2 2 2 3" xfId="1271" xr:uid="{00000000-0005-0000-0000-0000A8000000}"/>
    <cellStyle name="Comma 8 3 2 2 2 3 2" xfId="3084" xr:uid="{AD4AA93B-8ACF-4B14-AB2C-AE129C32A928}"/>
    <cellStyle name="Comma 8 3 2 2 2 4" xfId="2064" xr:uid="{1ECD5D41-782C-4E34-9AEA-70AEC9C8C9FE}"/>
    <cellStyle name="Comma 8 3 2 2 3" xfId="578" xr:uid="{00000000-0005-0000-0000-0000A9000000}"/>
    <cellStyle name="Comma 8 3 2 2 3 2" xfId="2391" xr:uid="{05C21EB4-8229-49D6-88A0-C495538111CD}"/>
    <cellStyle name="Comma 8 3 2 2 4" xfId="1223" xr:uid="{00000000-0005-0000-0000-0000AA000000}"/>
    <cellStyle name="Comma 8 3 2 2 4 2" xfId="3036" xr:uid="{FB75CE9D-4EAE-45A4-87AC-65010D448D11}"/>
    <cellStyle name="Comma 8 3 2 2 5" xfId="2016" xr:uid="{53E12747-E2FE-4043-B97B-E17649BBE754}"/>
    <cellStyle name="Comma 8 3 2 3" xfId="250" xr:uid="{00000000-0005-0000-0000-0000AB000000}"/>
    <cellStyle name="Comma 8 3 2 3 2" xfId="625" xr:uid="{00000000-0005-0000-0000-0000AC000000}"/>
    <cellStyle name="Comma 8 3 2 3 2 2" xfId="2438" xr:uid="{D71A891D-F187-434B-883A-B2FCFC387324}"/>
    <cellStyle name="Comma 8 3 2 3 3" xfId="1270" xr:uid="{00000000-0005-0000-0000-0000AD000000}"/>
    <cellStyle name="Comma 8 3 2 3 3 2" xfId="3083" xr:uid="{4B9BE848-338E-488C-B95E-ED75D5C0FDA4}"/>
    <cellStyle name="Comma 8 3 2 3 4" xfId="2063" xr:uid="{E725AAC1-38D9-4BF0-AAB8-0875E1970334}"/>
    <cellStyle name="Comma 8 3 2 4" xfId="863" xr:uid="{00000000-0005-0000-0000-0000AE000000}"/>
    <cellStyle name="Comma 8 3 2 4 2" xfId="1508" xr:uid="{00000000-0005-0000-0000-0000AF000000}"/>
    <cellStyle name="Comma 8 3 2 4 2 2" xfId="3321" xr:uid="{4BD0E1DA-CCF1-43DD-A6B9-C0A8EBD5AF80}"/>
    <cellStyle name="Comma 8 3 2 4 3" xfId="2676" xr:uid="{2590CA79-BBAC-495B-B4FC-F508A96D0545}"/>
    <cellStyle name="Comma 8 3 2 5" xfId="953" xr:uid="{00000000-0005-0000-0000-0000B0000000}"/>
    <cellStyle name="Comma 8 3 2 5 2" xfId="1598" xr:uid="{00000000-0005-0000-0000-0000B1000000}"/>
    <cellStyle name="Comma 8 3 2 5 2 2" xfId="3411" xr:uid="{DE2D35D8-B93A-43AA-A2A9-42083E9DB66A}"/>
    <cellStyle name="Comma 8 3 2 5 3" xfId="2766" xr:uid="{581CB2C6-4085-4B41-9467-FB7968FB27FC}"/>
    <cellStyle name="Comma 8 3 2 6" xfId="1043" xr:uid="{00000000-0005-0000-0000-0000B2000000}"/>
    <cellStyle name="Comma 8 3 2 6 2" xfId="1688" xr:uid="{00000000-0005-0000-0000-0000B3000000}"/>
    <cellStyle name="Comma 8 3 2 6 2 2" xfId="3501" xr:uid="{C3C9375C-14A7-4932-8AB0-5AB9CC95B07D}"/>
    <cellStyle name="Comma 8 3 2 6 3" xfId="2856" xr:uid="{2735CD36-2F7D-4828-A087-D3E8CA347505}"/>
    <cellStyle name="Comma 8 3 2 7" xfId="488" xr:uid="{00000000-0005-0000-0000-0000B4000000}"/>
    <cellStyle name="Comma 8 3 2 7 2" xfId="2301" xr:uid="{119EFB9B-4743-484A-B948-9A9D60EADEA0}"/>
    <cellStyle name="Comma 8 3 2 8" xfId="1133" xr:uid="{00000000-0005-0000-0000-0000B5000000}"/>
    <cellStyle name="Comma 8 3 2 8 2" xfId="2946" xr:uid="{8A7410EB-38F8-4185-9B30-19544A11C6BC}"/>
    <cellStyle name="Comma 8 3 2 9" xfId="1925" xr:uid="{B95165F0-C3D8-4520-BD59-7854AC0A44AF}"/>
    <cellStyle name="Comma 8 3 3" xfId="158" xr:uid="{00000000-0005-0000-0000-0000B6000000}"/>
    <cellStyle name="Comma 8 3 3 2" xfId="252" xr:uid="{00000000-0005-0000-0000-0000B7000000}"/>
    <cellStyle name="Comma 8 3 3 2 2" xfId="627" xr:uid="{00000000-0005-0000-0000-0000B8000000}"/>
    <cellStyle name="Comma 8 3 3 2 2 2" xfId="2440" xr:uid="{D0039C8E-E162-473D-95DF-34443CF05977}"/>
    <cellStyle name="Comma 8 3 3 2 3" xfId="1272" xr:uid="{00000000-0005-0000-0000-0000B9000000}"/>
    <cellStyle name="Comma 8 3 3 2 3 2" xfId="3085" xr:uid="{AECDA069-AA4E-4FCB-8B2D-4BEB6424EA42}"/>
    <cellStyle name="Comma 8 3 3 2 4" xfId="2065" xr:uid="{F483F205-48DE-4B38-9DA4-681DEDF2F1E8}"/>
    <cellStyle name="Comma 8 3 3 3" xfId="533" xr:uid="{00000000-0005-0000-0000-0000BA000000}"/>
    <cellStyle name="Comma 8 3 3 3 2" xfId="2346" xr:uid="{59CBE62B-F2FA-4E99-BF9A-7DDD940AFF57}"/>
    <cellStyle name="Comma 8 3 3 4" xfId="1178" xr:uid="{00000000-0005-0000-0000-0000BB000000}"/>
    <cellStyle name="Comma 8 3 3 4 2" xfId="2991" xr:uid="{E772B6AD-1B7C-4063-A32E-6B7E84855D7E}"/>
    <cellStyle name="Comma 8 3 3 5" xfId="1971" xr:uid="{9647432A-D0EA-46C9-A4AC-2C07433D44F4}"/>
    <cellStyle name="Comma 8 3 4" xfId="249" xr:uid="{00000000-0005-0000-0000-0000BC000000}"/>
    <cellStyle name="Comma 8 3 4 2" xfId="624" xr:uid="{00000000-0005-0000-0000-0000BD000000}"/>
    <cellStyle name="Comma 8 3 4 2 2" xfId="2437" xr:uid="{B6AAE4AB-5E0F-49BE-90EA-78EDA8944DA9}"/>
    <cellStyle name="Comma 8 3 4 3" xfId="1269" xr:uid="{00000000-0005-0000-0000-0000BE000000}"/>
    <cellStyle name="Comma 8 3 4 3 2" xfId="3082" xr:uid="{745C401E-AC4A-4B81-B409-AE545CC208F5}"/>
    <cellStyle name="Comma 8 3 4 4" xfId="2062" xr:uid="{92452002-3948-4946-8C29-DAE994FEB34A}"/>
    <cellStyle name="Comma 8 3 5" xfId="818" xr:uid="{00000000-0005-0000-0000-0000BF000000}"/>
    <cellStyle name="Comma 8 3 5 2" xfId="1463" xr:uid="{00000000-0005-0000-0000-0000C0000000}"/>
    <cellStyle name="Comma 8 3 5 2 2" xfId="3276" xr:uid="{4896D72D-87E5-4C02-907C-7CCCE2F8685C}"/>
    <cellStyle name="Comma 8 3 5 3" xfId="2631" xr:uid="{C9E9A40F-41D8-477E-99A3-8B62DE182F14}"/>
    <cellStyle name="Comma 8 3 6" xfId="908" xr:uid="{00000000-0005-0000-0000-0000C1000000}"/>
    <cellStyle name="Comma 8 3 6 2" xfId="1553" xr:uid="{00000000-0005-0000-0000-0000C2000000}"/>
    <cellStyle name="Comma 8 3 6 2 2" xfId="3366" xr:uid="{270CC432-259A-4DF2-B3EF-36606AA12BEE}"/>
    <cellStyle name="Comma 8 3 6 3" xfId="2721" xr:uid="{D9494CD5-6426-40E3-B901-077A17419E62}"/>
    <cellStyle name="Comma 8 3 7" xfId="998" xr:uid="{00000000-0005-0000-0000-0000C3000000}"/>
    <cellStyle name="Comma 8 3 7 2" xfId="1643" xr:uid="{00000000-0005-0000-0000-0000C4000000}"/>
    <cellStyle name="Comma 8 3 7 2 2" xfId="3456" xr:uid="{60396474-2683-47EB-A036-3F499A924F7F}"/>
    <cellStyle name="Comma 8 3 7 3" xfId="2811" xr:uid="{5579B309-2FC7-49BA-A6EF-993E23D7E753}"/>
    <cellStyle name="Comma 8 3 8" xfId="443" xr:uid="{00000000-0005-0000-0000-0000C5000000}"/>
    <cellStyle name="Comma 8 3 8 2" xfId="2256" xr:uid="{452CD924-7F11-48A8-82CA-17044EBD3B8A}"/>
    <cellStyle name="Comma 8 3 9" xfId="1088" xr:uid="{00000000-0005-0000-0000-0000C6000000}"/>
    <cellStyle name="Comma 8 3 9 2" xfId="2901" xr:uid="{B4E3A027-D436-47DE-AB7E-DB94F2AAC7FF}"/>
    <cellStyle name="Comma 8 4" xfId="53" xr:uid="{00000000-0005-0000-0000-0000C7000000}"/>
    <cellStyle name="Comma 8 4 10" xfId="1871" xr:uid="{5AF37B8A-A36B-446E-A763-7C9FDA3F5724}"/>
    <cellStyle name="Comma 8 4 2" xfId="102" xr:uid="{00000000-0005-0000-0000-0000C8000000}"/>
    <cellStyle name="Comma 8 4 2 2" xfId="195" xr:uid="{00000000-0005-0000-0000-0000C9000000}"/>
    <cellStyle name="Comma 8 4 2 2 2" xfId="255" xr:uid="{00000000-0005-0000-0000-0000CA000000}"/>
    <cellStyle name="Comma 8 4 2 2 2 2" xfId="630" xr:uid="{00000000-0005-0000-0000-0000CB000000}"/>
    <cellStyle name="Comma 8 4 2 2 2 2 2" xfId="2443" xr:uid="{32F85348-8EF1-418C-82B9-E21BDE6FA7C9}"/>
    <cellStyle name="Comma 8 4 2 2 2 3" xfId="1275" xr:uid="{00000000-0005-0000-0000-0000CC000000}"/>
    <cellStyle name="Comma 8 4 2 2 2 3 2" xfId="3088" xr:uid="{97BDE2DE-9C9A-4A62-8467-228546D23EB5}"/>
    <cellStyle name="Comma 8 4 2 2 2 4" xfId="2068" xr:uid="{AD732999-7A20-435C-BA5A-299697BE2FEA}"/>
    <cellStyle name="Comma 8 4 2 2 3" xfId="570" xr:uid="{00000000-0005-0000-0000-0000CD000000}"/>
    <cellStyle name="Comma 8 4 2 2 3 2" xfId="2383" xr:uid="{1A7CBA98-4C62-4168-BD0B-90E4E85C64DD}"/>
    <cellStyle name="Comma 8 4 2 2 4" xfId="1215" xr:uid="{00000000-0005-0000-0000-0000CE000000}"/>
    <cellStyle name="Comma 8 4 2 2 4 2" xfId="3028" xr:uid="{57B913C1-4D4C-4AD8-88FD-5BC5BDC5ADBC}"/>
    <cellStyle name="Comma 8 4 2 2 5" xfId="2008" xr:uid="{EAAF1D45-D328-42A7-9A13-97B9180DB35D}"/>
    <cellStyle name="Comma 8 4 2 3" xfId="254" xr:uid="{00000000-0005-0000-0000-0000CF000000}"/>
    <cellStyle name="Comma 8 4 2 3 2" xfId="629" xr:uid="{00000000-0005-0000-0000-0000D0000000}"/>
    <cellStyle name="Comma 8 4 2 3 2 2" xfId="2442" xr:uid="{90AFA7AD-7B79-4A58-B175-9158D119D9A1}"/>
    <cellStyle name="Comma 8 4 2 3 3" xfId="1274" xr:uid="{00000000-0005-0000-0000-0000D1000000}"/>
    <cellStyle name="Comma 8 4 2 3 3 2" xfId="3087" xr:uid="{F582B98F-2A07-4044-9FE1-724C5C782022}"/>
    <cellStyle name="Comma 8 4 2 3 4" xfId="2067" xr:uid="{2C1000BD-A708-4A19-AFB6-12481773724D}"/>
    <cellStyle name="Comma 8 4 2 4" xfId="855" xr:uid="{00000000-0005-0000-0000-0000D2000000}"/>
    <cellStyle name="Comma 8 4 2 4 2" xfId="1500" xr:uid="{00000000-0005-0000-0000-0000D3000000}"/>
    <cellStyle name="Comma 8 4 2 4 2 2" xfId="3313" xr:uid="{2E20508E-FD13-4666-AD67-616816F3ABBA}"/>
    <cellStyle name="Comma 8 4 2 4 3" xfId="2668" xr:uid="{ABBCA60C-EEE8-42E8-96D9-20D28591FF36}"/>
    <cellStyle name="Comma 8 4 2 5" xfId="945" xr:uid="{00000000-0005-0000-0000-0000D4000000}"/>
    <cellStyle name="Comma 8 4 2 5 2" xfId="1590" xr:uid="{00000000-0005-0000-0000-0000D5000000}"/>
    <cellStyle name="Comma 8 4 2 5 2 2" xfId="3403" xr:uid="{FE46ED6C-97B7-45BE-AA2F-7016D840C087}"/>
    <cellStyle name="Comma 8 4 2 5 3" xfId="2758" xr:uid="{07B8C11A-C20E-4F04-AEE6-CEE11C7313B3}"/>
    <cellStyle name="Comma 8 4 2 6" xfId="1035" xr:uid="{00000000-0005-0000-0000-0000D6000000}"/>
    <cellStyle name="Comma 8 4 2 6 2" xfId="1680" xr:uid="{00000000-0005-0000-0000-0000D7000000}"/>
    <cellStyle name="Comma 8 4 2 6 2 2" xfId="3493" xr:uid="{0A8AB2C2-676F-43C9-820A-C8292885CA3F}"/>
    <cellStyle name="Comma 8 4 2 6 3" xfId="2848" xr:uid="{8BA87546-0E3D-4E30-BE2B-72F8499401F3}"/>
    <cellStyle name="Comma 8 4 2 7" xfId="480" xr:uid="{00000000-0005-0000-0000-0000D8000000}"/>
    <cellStyle name="Comma 8 4 2 7 2" xfId="2293" xr:uid="{3234C058-D969-40D3-8D4E-1819BE7BFE07}"/>
    <cellStyle name="Comma 8 4 2 8" xfId="1125" xr:uid="{00000000-0005-0000-0000-0000D9000000}"/>
    <cellStyle name="Comma 8 4 2 8 2" xfId="2938" xr:uid="{625031F5-D499-48F5-9CE4-ACF83392F196}"/>
    <cellStyle name="Comma 8 4 2 9" xfId="1917" xr:uid="{1F2862F3-BEA4-4EE0-AF13-2153A396F49A}"/>
    <cellStyle name="Comma 8 4 3" xfId="150" xr:uid="{00000000-0005-0000-0000-0000DA000000}"/>
    <cellStyle name="Comma 8 4 3 2" xfId="256" xr:uid="{00000000-0005-0000-0000-0000DB000000}"/>
    <cellStyle name="Comma 8 4 3 2 2" xfId="631" xr:uid="{00000000-0005-0000-0000-0000DC000000}"/>
    <cellStyle name="Comma 8 4 3 2 2 2" xfId="2444" xr:uid="{996767E5-4F4A-4142-95FE-DDB7A684B79F}"/>
    <cellStyle name="Comma 8 4 3 2 3" xfId="1276" xr:uid="{00000000-0005-0000-0000-0000DD000000}"/>
    <cellStyle name="Comma 8 4 3 2 3 2" xfId="3089" xr:uid="{F8E557A8-F361-41FB-A4D7-DE6CBA4D4BAF}"/>
    <cellStyle name="Comma 8 4 3 2 4" xfId="2069" xr:uid="{3E89CA9B-9E60-4CC6-9AEA-6109C4FF608E}"/>
    <cellStyle name="Comma 8 4 3 3" xfId="525" xr:uid="{00000000-0005-0000-0000-0000DE000000}"/>
    <cellStyle name="Comma 8 4 3 3 2" xfId="2338" xr:uid="{BD58D668-F612-4C21-9DAB-1ED9A6889CB2}"/>
    <cellStyle name="Comma 8 4 3 4" xfId="1170" xr:uid="{00000000-0005-0000-0000-0000DF000000}"/>
    <cellStyle name="Comma 8 4 3 4 2" xfId="2983" xr:uid="{CED2C03E-B3B2-4C90-AD24-A85B333EBCDD}"/>
    <cellStyle name="Comma 8 4 3 5" xfId="1963" xr:uid="{87AFC81D-3C01-4D69-870B-0A3EA845093D}"/>
    <cellStyle name="Comma 8 4 4" xfId="253" xr:uid="{00000000-0005-0000-0000-0000E0000000}"/>
    <cellStyle name="Comma 8 4 4 2" xfId="628" xr:uid="{00000000-0005-0000-0000-0000E1000000}"/>
    <cellStyle name="Comma 8 4 4 2 2" xfId="2441" xr:uid="{CA62714F-CD16-4550-B196-17DBB21EE07C}"/>
    <cellStyle name="Comma 8 4 4 3" xfId="1273" xr:uid="{00000000-0005-0000-0000-0000E2000000}"/>
    <cellStyle name="Comma 8 4 4 3 2" xfId="3086" xr:uid="{1FC79603-98E7-42C5-BD0A-D3515350AB1A}"/>
    <cellStyle name="Comma 8 4 4 4" xfId="2066" xr:uid="{FCF72832-B9F8-4582-B35F-019C0D1D8632}"/>
    <cellStyle name="Comma 8 4 5" xfId="810" xr:uid="{00000000-0005-0000-0000-0000E3000000}"/>
    <cellStyle name="Comma 8 4 5 2" xfId="1455" xr:uid="{00000000-0005-0000-0000-0000E4000000}"/>
    <cellStyle name="Comma 8 4 5 2 2" xfId="3268" xr:uid="{9FE505E9-C8C6-4850-894B-BD07C1CCC746}"/>
    <cellStyle name="Comma 8 4 5 3" xfId="2623" xr:uid="{E0958B93-1887-4FFB-A89A-D27CF11C32D0}"/>
    <cellStyle name="Comma 8 4 6" xfId="900" xr:uid="{00000000-0005-0000-0000-0000E5000000}"/>
    <cellStyle name="Comma 8 4 6 2" xfId="1545" xr:uid="{00000000-0005-0000-0000-0000E6000000}"/>
    <cellStyle name="Comma 8 4 6 2 2" xfId="3358" xr:uid="{585807C4-819F-49B2-AEC7-9D3B7E8AC1D2}"/>
    <cellStyle name="Comma 8 4 6 3" xfId="2713" xr:uid="{9D013A9C-EA13-41F7-9785-773EADAC3C19}"/>
    <cellStyle name="Comma 8 4 7" xfId="990" xr:uid="{00000000-0005-0000-0000-0000E7000000}"/>
    <cellStyle name="Comma 8 4 7 2" xfId="1635" xr:uid="{00000000-0005-0000-0000-0000E8000000}"/>
    <cellStyle name="Comma 8 4 7 2 2" xfId="3448" xr:uid="{295F37C0-CFDB-44FE-8D01-1A4422B015C5}"/>
    <cellStyle name="Comma 8 4 7 3" xfId="2803" xr:uid="{6CABF813-650E-4E90-A0C6-475E09093727}"/>
    <cellStyle name="Comma 8 4 8" xfId="435" xr:uid="{00000000-0005-0000-0000-0000E9000000}"/>
    <cellStyle name="Comma 8 4 8 2" xfId="2248" xr:uid="{CA85FF33-C3B6-4EA7-ABD8-A0DAB0472F0C}"/>
    <cellStyle name="Comma 8 4 9" xfId="1080" xr:uid="{00000000-0005-0000-0000-0000EA000000}"/>
    <cellStyle name="Comma 8 4 9 2" xfId="2893" xr:uid="{ECC83D77-C92A-4BDC-9E39-9180341F170F}"/>
    <cellStyle name="Comma 8 5" xfId="71" xr:uid="{00000000-0005-0000-0000-0000EB000000}"/>
    <cellStyle name="Comma 8 5 10" xfId="1888" xr:uid="{7D235BC6-4F71-4848-831D-54E2A2183C01}"/>
    <cellStyle name="Comma 8 5 2" xfId="119" xr:uid="{00000000-0005-0000-0000-0000EC000000}"/>
    <cellStyle name="Comma 8 5 2 2" xfId="211" xr:uid="{00000000-0005-0000-0000-0000ED000000}"/>
    <cellStyle name="Comma 8 5 2 2 2" xfId="259" xr:uid="{00000000-0005-0000-0000-0000EE000000}"/>
    <cellStyle name="Comma 8 5 2 2 2 2" xfId="634" xr:uid="{00000000-0005-0000-0000-0000EF000000}"/>
    <cellStyle name="Comma 8 5 2 2 2 2 2" xfId="2447" xr:uid="{3750091E-5C3B-41E6-8EE1-EB9628734CE0}"/>
    <cellStyle name="Comma 8 5 2 2 2 3" xfId="1279" xr:uid="{00000000-0005-0000-0000-0000F0000000}"/>
    <cellStyle name="Comma 8 5 2 2 2 3 2" xfId="3092" xr:uid="{414844C9-AC7A-4029-A7B5-CB004F6F7CBF}"/>
    <cellStyle name="Comma 8 5 2 2 2 4" xfId="2072" xr:uid="{A6C25383-5E97-4F53-9161-D9002F2BB3B2}"/>
    <cellStyle name="Comma 8 5 2 2 3" xfId="586" xr:uid="{00000000-0005-0000-0000-0000F1000000}"/>
    <cellStyle name="Comma 8 5 2 2 3 2" xfId="2399" xr:uid="{4D1FD319-25A6-4A41-B8D5-B008F7BF67B1}"/>
    <cellStyle name="Comma 8 5 2 2 4" xfId="1231" xr:uid="{00000000-0005-0000-0000-0000F2000000}"/>
    <cellStyle name="Comma 8 5 2 2 4 2" xfId="3044" xr:uid="{13DB8FCF-F707-479F-BB89-E6FCA10AD2B5}"/>
    <cellStyle name="Comma 8 5 2 2 5" xfId="2024" xr:uid="{1F77A4DE-7D52-415B-8342-C9B39AB7B804}"/>
    <cellStyle name="Comma 8 5 2 3" xfId="258" xr:uid="{00000000-0005-0000-0000-0000F3000000}"/>
    <cellStyle name="Comma 8 5 2 3 2" xfId="633" xr:uid="{00000000-0005-0000-0000-0000F4000000}"/>
    <cellStyle name="Comma 8 5 2 3 2 2" xfId="2446" xr:uid="{E90B84E7-FB0E-4175-BAF4-513D8BDAC09B}"/>
    <cellStyle name="Comma 8 5 2 3 3" xfId="1278" xr:uid="{00000000-0005-0000-0000-0000F5000000}"/>
    <cellStyle name="Comma 8 5 2 3 3 2" xfId="3091" xr:uid="{3453DC3C-19BB-4A41-BC62-265490AFC101}"/>
    <cellStyle name="Comma 8 5 2 3 4" xfId="2071" xr:uid="{38A14961-34EA-4EEB-87DB-1F28D1649627}"/>
    <cellStyle name="Comma 8 5 2 4" xfId="871" xr:uid="{00000000-0005-0000-0000-0000F6000000}"/>
    <cellStyle name="Comma 8 5 2 4 2" xfId="1516" xr:uid="{00000000-0005-0000-0000-0000F7000000}"/>
    <cellStyle name="Comma 8 5 2 4 2 2" xfId="3329" xr:uid="{FE2DE0B8-D79D-4FA3-B870-630AFADB9A75}"/>
    <cellStyle name="Comma 8 5 2 4 3" xfId="2684" xr:uid="{919F3438-3FB3-4510-A347-D0107F528043}"/>
    <cellStyle name="Comma 8 5 2 5" xfId="961" xr:uid="{00000000-0005-0000-0000-0000F8000000}"/>
    <cellStyle name="Comma 8 5 2 5 2" xfId="1606" xr:uid="{00000000-0005-0000-0000-0000F9000000}"/>
    <cellStyle name="Comma 8 5 2 5 2 2" xfId="3419" xr:uid="{86DBEDBE-7688-42E9-B5A3-485D8AE543FD}"/>
    <cellStyle name="Comma 8 5 2 5 3" xfId="2774" xr:uid="{A926F208-FD94-42C8-A8F2-6F456A0CF9CA}"/>
    <cellStyle name="Comma 8 5 2 6" xfId="1051" xr:uid="{00000000-0005-0000-0000-0000FA000000}"/>
    <cellStyle name="Comma 8 5 2 6 2" xfId="1696" xr:uid="{00000000-0005-0000-0000-0000FB000000}"/>
    <cellStyle name="Comma 8 5 2 6 2 2" xfId="3509" xr:uid="{AB9ECA5A-80BF-48AF-B018-4B2BD3DE776B}"/>
    <cellStyle name="Comma 8 5 2 6 3" xfId="2864" xr:uid="{611742D9-42C1-4852-90B9-2A67E9BD82E1}"/>
    <cellStyle name="Comma 8 5 2 7" xfId="496" xr:uid="{00000000-0005-0000-0000-0000FC000000}"/>
    <cellStyle name="Comma 8 5 2 7 2" xfId="2309" xr:uid="{83C39A2A-CBD2-4AF1-9275-E7E32F206946}"/>
    <cellStyle name="Comma 8 5 2 8" xfId="1141" xr:uid="{00000000-0005-0000-0000-0000FD000000}"/>
    <cellStyle name="Comma 8 5 2 8 2" xfId="2954" xr:uid="{44FCF200-DBE0-4A4A-B7EF-CD092FFDBF39}"/>
    <cellStyle name="Comma 8 5 2 9" xfId="1934" xr:uid="{6680D0B0-3C66-4653-A4AE-C024E2E530A1}"/>
    <cellStyle name="Comma 8 5 3" xfId="166" xr:uid="{00000000-0005-0000-0000-0000FE000000}"/>
    <cellStyle name="Comma 8 5 3 2" xfId="260" xr:uid="{00000000-0005-0000-0000-0000FF000000}"/>
    <cellStyle name="Comma 8 5 3 2 2" xfId="635" xr:uid="{00000000-0005-0000-0000-000000010000}"/>
    <cellStyle name="Comma 8 5 3 2 2 2" xfId="2448" xr:uid="{F48C605C-8895-4B84-899F-A9A5AFFF47E2}"/>
    <cellStyle name="Comma 8 5 3 2 3" xfId="1280" xr:uid="{00000000-0005-0000-0000-000001010000}"/>
    <cellStyle name="Comma 8 5 3 2 3 2" xfId="3093" xr:uid="{F27F7708-08A0-4014-977E-F9B76C9AD060}"/>
    <cellStyle name="Comma 8 5 3 2 4" xfId="2073" xr:uid="{78948B51-37FE-4ED3-9913-71D8B03D25C0}"/>
    <cellStyle name="Comma 8 5 3 3" xfId="541" xr:uid="{00000000-0005-0000-0000-000002010000}"/>
    <cellStyle name="Comma 8 5 3 3 2" xfId="2354" xr:uid="{8A2D4461-48CD-47C0-80E9-8FC01423B8B4}"/>
    <cellStyle name="Comma 8 5 3 4" xfId="1186" xr:uid="{00000000-0005-0000-0000-000003010000}"/>
    <cellStyle name="Comma 8 5 3 4 2" xfId="2999" xr:uid="{493CD9CE-6C96-4091-B576-703D89D593C2}"/>
    <cellStyle name="Comma 8 5 3 5" xfId="1979" xr:uid="{6312B765-590D-44AE-AC1B-C7DE30C458FE}"/>
    <cellStyle name="Comma 8 5 4" xfId="257" xr:uid="{00000000-0005-0000-0000-000004010000}"/>
    <cellStyle name="Comma 8 5 4 2" xfId="632" xr:uid="{00000000-0005-0000-0000-000005010000}"/>
    <cellStyle name="Comma 8 5 4 2 2" xfId="2445" xr:uid="{9600E662-1232-43E5-A429-961214AA9D45}"/>
    <cellStyle name="Comma 8 5 4 3" xfId="1277" xr:uid="{00000000-0005-0000-0000-000006010000}"/>
    <cellStyle name="Comma 8 5 4 3 2" xfId="3090" xr:uid="{0EE5532E-A907-46EA-890C-DF96932171DD}"/>
    <cellStyle name="Comma 8 5 4 4" xfId="2070" xr:uid="{74A4480C-EAB1-45D4-A143-FA909B218A57}"/>
    <cellStyle name="Comma 8 5 5" xfId="826" xr:uid="{00000000-0005-0000-0000-000007010000}"/>
    <cellStyle name="Comma 8 5 5 2" xfId="1471" xr:uid="{00000000-0005-0000-0000-000008010000}"/>
    <cellStyle name="Comma 8 5 5 2 2" xfId="3284" xr:uid="{29F7825C-FF74-484D-9A51-E5BA7DBC7B0A}"/>
    <cellStyle name="Comma 8 5 5 3" xfId="2639" xr:uid="{1CF1DA58-3420-4F3E-A9AA-A96AFE3B73B2}"/>
    <cellStyle name="Comma 8 5 6" xfId="916" xr:uid="{00000000-0005-0000-0000-000009010000}"/>
    <cellStyle name="Comma 8 5 6 2" xfId="1561" xr:uid="{00000000-0005-0000-0000-00000A010000}"/>
    <cellStyle name="Comma 8 5 6 2 2" xfId="3374" xr:uid="{E95B726D-04FB-4591-B9EA-C2BED02C8B1E}"/>
    <cellStyle name="Comma 8 5 6 3" xfId="2729" xr:uid="{F3604819-94AF-476B-9C02-4BC08BF1EC87}"/>
    <cellStyle name="Comma 8 5 7" xfId="1006" xr:uid="{00000000-0005-0000-0000-00000B010000}"/>
    <cellStyle name="Comma 8 5 7 2" xfId="1651" xr:uid="{00000000-0005-0000-0000-00000C010000}"/>
    <cellStyle name="Comma 8 5 7 2 2" xfId="3464" xr:uid="{0E533937-CD1A-4A49-BA4F-643C97E3FB23}"/>
    <cellStyle name="Comma 8 5 7 3" xfId="2819" xr:uid="{F41A410D-9F9F-46F8-80A0-838BF5D5B7C9}"/>
    <cellStyle name="Comma 8 5 8" xfId="451" xr:uid="{00000000-0005-0000-0000-00000D010000}"/>
    <cellStyle name="Comma 8 5 8 2" xfId="2264" xr:uid="{1D9B0B6C-7D80-4C4F-849A-866A3F1A9B41}"/>
    <cellStyle name="Comma 8 5 9" xfId="1096" xr:uid="{00000000-0005-0000-0000-00000E010000}"/>
    <cellStyle name="Comma 8 5 9 2" xfId="2909" xr:uid="{696C7857-3B49-4473-9D7D-1FAB36B496A3}"/>
    <cellStyle name="Comma 8 6" xfId="76" xr:uid="{00000000-0005-0000-0000-00000F010000}"/>
    <cellStyle name="Comma 8 6 10" xfId="1892" xr:uid="{0DCC06BE-C3AC-4D5C-B483-408619B96340}"/>
    <cellStyle name="Comma 8 6 2" xfId="124" xr:uid="{00000000-0005-0000-0000-000010010000}"/>
    <cellStyle name="Comma 8 6 2 2" xfId="215" xr:uid="{00000000-0005-0000-0000-000011010000}"/>
    <cellStyle name="Comma 8 6 2 2 2" xfId="263" xr:uid="{00000000-0005-0000-0000-000012010000}"/>
    <cellStyle name="Comma 8 6 2 2 2 2" xfId="638" xr:uid="{00000000-0005-0000-0000-000013010000}"/>
    <cellStyle name="Comma 8 6 2 2 2 2 2" xfId="2451" xr:uid="{685A784F-C680-483C-8995-94B89BF69258}"/>
    <cellStyle name="Comma 8 6 2 2 2 3" xfId="1283" xr:uid="{00000000-0005-0000-0000-000014010000}"/>
    <cellStyle name="Comma 8 6 2 2 2 3 2" xfId="3096" xr:uid="{6AA27035-36B9-4F7E-9531-50A4C916574F}"/>
    <cellStyle name="Comma 8 6 2 2 2 4" xfId="2076" xr:uid="{FB6148C3-B68C-4474-853C-B930AA16429E}"/>
    <cellStyle name="Comma 8 6 2 2 3" xfId="590" xr:uid="{00000000-0005-0000-0000-000015010000}"/>
    <cellStyle name="Comma 8 6 2 2 3 2" xfId="2403" xr:uid="{DAA9319A-5EFF-40FE-B170-BBCEABEEBD79}"/>
    <cellStyle name="Comma 8 6 2 2 4" xfId="1235" xr:uid="{00000000-0005-0000-0000-000016010000}"/>
    <cellStyle name="Comma 8 6 2 2 4 2" xfId="3048" xr:uid="{1DB920D7-9126-4D53-8418-AB04B243B1D5}"/>
    <cellStyle name="Comma 8 6 2 2 5" xfId="2028" xr:uid="{BDF762F6-F363-45A3-9557-FDB46AC9A2DC}"/>
    <cellStyle name="Comma 8 6 2 3" xfId="262" xr:uid="{00000000-0005-0000-0000-000017010000}"/>
    <cellStyle name="Comma 8 6 2 3 2" xfId="637" xr:uid="{00000000-0005-0000-0000-000018010000}"/>
    <cellStyle name="Comma 8 6 2 3 2 2" xfId="2450" xr:uid="{A54DBF02-CD4A-4FC7-8BF2-8AD927184F5D}"/>
    <cellStyle name="Comma 8 6 2 3 3" xfId="1282" xr:uid="{00000000-0005-0000-0000-000019010000}"/>
    <cellStyle name="Comma 8 6 2 3 3 2" xfId="3095" xr:uid="{69DC0F41-411A-4ADB-8195-B28445C3832E}"/>
    <cellStyle name="Comma 8 6 2 3 4" xfId="2075" xr:uid="{801F0A1D-39A7-4726-94DA-E8F63F9600F0}"/>
    <cellStyle name="Comma 8 6 2 4" xfId="875" xr:uid="{00000000-0005-0000-0000-00001A010000}"/>
    <cellStyle name="Comma 8 6 2 4 2" xfId="1520" xr:uid="{00000000-0005-0000-0000-00001B010000}"/>
    <cellStyle name="Comma 8 6 2 4 2 2" xfId="3333" xr:uid="{7F2D6F16-5029-418C-A946-C4C7B7D87447}"/>
    <cellStyle name="Comma 8 6 2 4 3" xfId="2688" xr:uid="{1680C2F9-15BD-4AA2-9F24-20B2924D141C}"/>
    <cellStyle name="Comma 8 6 2 5" xfId="965" xr:uid="{00000000-0005-0000-0000-00001C010000}"/>
    <cellStyle name="Comma 8 6 2 5 2" xfId="1610" xr:uid="{00000000-0005-0000-0000-00001D010000}"/>
    <cellStyle name="Comma 8 6 2 5 2 2" xfId="3423" xr:uid="{C7DF9C86-416A-4677-A58F-46FCE9B0DA64}"/>
    <cellStyle name="Comma 8 6 2 5 3" xfId="2778" xr:uid="{2A7B78CD-20C3-42BD-A1A4-E40F776ECD9B}"/>
    <cellStyle name="Comma 8 6 2 6" xfId="1055" xr:uid="{00000000-0005-0000-0000-00001E010000}"/>
    <cellStyle name="Comma 8 6 2 6 2" xfId="1700" xr:uid="{00000000-0005-0000-0000-00001F010000}"/>
    <cellStyle name="Comma 8 6 2 6 2 2" xfId="3513" xr:uid="{C2A8B126-25B5-49CA-8D45-29C53825C867}"/>
    <cellStyle name="Comma 8 6 2 6 3" xfId="2868" xr:uid="{876C8EA0-AB9B-4F36-ACA6-32AA704C039F}"/>
    <cellStyle name="Comma 8 6 2 7" xfId="500" xr:uid="{00000000-0005-0000-0000-000020010000}"/>
    <cellStyle name="Comma 8 6 2 7 2" xfId="2313" xr:uid="{6916B228-30A4-43FF-AD24-F003CD2A72DA}"/>
    <cellStyle name="Comma 8 6 2 8" xfId="1145" xr:uid="{00000000-0005-0000-0000-000021010000}"/>
    <cellStyle name="Comma 8 6 2 8 2" xfId="2958" xr:uid="{62C8FB0D-78AE-4619-9E4F-194465AF1A52}"/>
    <cellStyle name="Comma 8 6 2 9" xfId="1938" xr:uid="{B874EF56-5A7A-45D4-BE1A-EE5FF559987E}"/>
    <cellStyle name="Comma 8 6 3" xfId="170" xr:uid="{00000000-0005-0000-0000-000022010000}"/>
    <cellStyle name="Comma 8 6 3 2" xfId="264" xr:uid="{00000000-0005-0000-0000-000023010000}"/>
    <cellStyle name="Comma 8 6 3 2 2" xfId="639" xr:uid="{00000000-0005-0000-0000-000024010000}"/>
    <cellStyle name="Comma 8 6 3 2 2 2" xfId="2452" xr:uid="{65F8A697-D374-463F-9340-2BB27BAF851A}"/>
    <cellStyle name="Comma 8 6 3 2 3" xfId="1284" xr:uid="{00000000-0005-0000-0000-000025010000}"/>
    <cellStyle name="Comma 8 6 3 2 3 2" xfId="3097" xr:uid="{268AE320-46BC-423F-9FEA-884C52C85C70}"/>
    <cellStyle name="Comma 8 6 3 2 4" xfId="2077" xr:uid="{1E190208-45BE-44EA-85F2-C06DA3E699A1}"/>
    <cellStyle name="Comma 8 6 3 3" xfId="545" xr:uid="{00000000-0005-0000-0000-000026010000}"/>
    <cellStyle name="Comma 8 6 3 3 2" xfId="2358" xr:uid="{7D352654-2886-49B9-B309-C09F438B8BED}"/>
    <cellStyle name="Comma 8 6 3 4" xfId="1190" xr:uid="{00000000-0005-0000-0000-000027010000}"/>
    <cellStyle name="Comma 8 6 3 4 2" xfId="3003" xr:uid="{6927FE40-9D47-403F-880B-92AD785556A5}"/>
    <cellStyle name="Comma 8 6 3 5" xfId="1983" xr:uid="{957B26DF-199E-4A2A-975A-F442CC75898C}"/>
    <cellStyle name="Comma 8 6 4" xfId="261" xr:uid="{00000000-0005-0000-0000-000028010000}"/>
    <cellStyle name="Comma 8 6 4 2" xfId="636" xr:uid="{00000000-0005-0000-0000-000029010000}"/>
    <cellStyle name="Comma 8 6 4 2 2" xfId="2449" xr:uid="{2CDC4D45-23FC-4242-B93A-A8B111659715}"/>
    <cellStyle name="Comma 8 6 4 3" xfId="1281" xr:uid="{00000000-0005-0000-0000-00002A010000}"/>
    <cellStyle name="Comma 8 6 4 3 2" xfId="3094" xr:uid="{3238A039-A5E6-4FD0-B0B9-54A6202BC3AD}"/>
    <cellStyle name="Comma 8 6 4 4" xfId="2074" xr:uid="{2C98E0C7-23AB-4239-85EE-283EB5B5F6A9}"/>
    <cellStyle name="Comma 8 6 5" xfId="830" xr:uid="{00000000-0005-0000-0000-00002B010000}"/>
    <cellStyle name="Comma 8 6 5 2" xfId="1475" xr:uid="{00000000-0005-0000-0000-00002C010000}"/>
    <cellStyle name="Comma 8 6 5 2 2" xfId="3288" xr:uid="{38A0207B-925B-4FA3-AF3B-E85B5DE05428}"/>
    <cellStyle name="Comma 8 6 5 3" xfId="2643" xr:uid="{42637A27-6401-4740-A4B7-B4BEBEEBF14A}"/>
    <cellStyle name="Comma 8 6 6" xfId="920" xr:uid="{00000000-0005-0000-0000-00002D010000}"/>
    <cellStyle name="Comma 8 6 6 2" xfId="1565" xr:uid="{00000000-0005-0000-0000-00002E010000}"/>
    <cellStyle name="Comma 8 6 6 2 2" xfId="3378" xr:uid="{0F4FA1C2-7AC5-4879-B1D1-25C3486A507B}"/>
    <cellStyle name="Comma 8 6 6 3" xfId="2733" xr:uid="{081F526E-7BE9-42BD-88B4-C2E2EB8D707E}"/>
    <cellStyle name="Comma 8 6 7" xfId="1010" xr:uid="{00000000-0005-0000-0000-00002F010000}"/>
    <cellStyle name="Comma 8 6 7 2" xfId="1655" xr:uid="{00000000-0005-0000-0000-000030010000}"/>
    <cellStyle name="Comma 8 6 7 2 2" xfId="3468" xr:uid="{C8B5B766-45B8-4370-8499-78790CC99FEF}"/>
    <cellStyle name="Comma 8 6 7 3" xfId="2823" xr:uid="{78BC09D2-F32B-459D-B769-510C18BA5838}"/>
    <cellStyle name="Comma 8 6 8" xfId="455" xr:uid="{00000000-0005-0000-0000-000031010000}"/>
    <cellStyle name="Comma 8 6 8 2" xfId="2268" xr:uid="{A873B37E-2AE8-42FF-8904-5AAAC390D6E5}"/>
    <cellStyle name="Comma 8 6 9" xfId="1100" xr:uid="{00000000-0005-0000-0000-000032010000}"/>
    <cellStyle name="Comma 8 6 9 2" xfId="2913" xr:uid="{9938F4A6-CCA3-4D0B-B0CC-09D58B4DB72E}"/>
    <cellStyle name="Comma 8 7" xfId="81" xr:uid="{00000000-0005-0000-0000-000033010000}"/>
    <cellStyle name="Comma 8 7 10" xfId="1897" xr:uid="{F1256656-23F9-4BCD-A79F-B73ABC18BEE3}"/>
    <cellStyle name="Comma 8 7 2" xfId="129" xr:uid="{00000000-0005-0000-0000-000034010000}"/>
    <cellStyle name="Comma 8 7 2 2" xfId="220" xr:uid="{00000000-0005-0000-0000-000035010000}"/>
    <cellStyle name="Comma 8 7 2 2 2" xfId="267" xr:uid="{00000000-0005-0000-0000-000036010000}"/>
    <cellStyle name="Comma 8 7 2 2 2 2" xfId="642" xr:uid="{00000000-0005-0000-0000-000037010000}"/>
    <cellStyle name="Comma 8 7 2 2 2 2 2" xfId="2455" xr:uid="{E66FA42B-3FF5-4345-95F9-D6FBC3CF2156}"/>
    <cellStyle name="Comma 8 7 2 2 2 3" xfId="1287" xr:uid="{00000000-0005-0000-0000-000038010000}"/>
    <cellStyle name="Comma 8 7 2 2 2 3 2" xfId="3100" xr:uid="{9FDA4280-1FD2-41DA-A1CF-E8BA12C71E95}"/>
    <cellStyle name="Comma 8 7 2 2 2 4" xfId="2080" xr:uid="{F6F76C92-D012-4D66-A16D-5EBC48319CDF}"/>
    <cellStyle name="Comma 8 7 2 2 3" xfId="595" xr:uid="{00000000-0005-0000-0000-000039010000}"/>
    <cellStyle name="Comma 8 7 2 2 3 2" xfId="2408" xr:uid="{8DE66F6A-8D96-42E8-8E77-616E7B45EA7E}"/>
    <cellStyle name="Comma 8 7 2 2 4" xfId="1240" xr:uid="{00000000-0005-0000-0000-00003A010000}"/>
    <cellStyle name="Comma 8 7 2 2 4 2" xfId="3053" xr:uid="{F43E9CB0-CBD5-496E-B714-1B319E79F613}"/>
    <cellStyle name="Comma 8 7 2 2 5" xfId="2033" xr:uid="{35DBDDBE-CF7D-4BFF-B68E-3C83373204F9}"/>
    <cellStyle name="Comma 8 7 2 3" xfId="266" xr:uid="{00000000-0005-0000-0000-00003B010000}"/>
    <cellStyle name="Comma 8 7 2 3 2" xfId="641" xr:uid="{00000000-0005-0000-0000-00003C010000}"/>
    <cellStyle name="Comma 8 7 2 3 2 2" xfId="2454" xr:uid="{E838EC08-5CDF-47AF-BA08-B40B3703F42C}"/>
    <cellStyle name="Comma 8 7 2 3 3" xfId="1286" xr:uid="{00000000-0005-0000-0000-00003D010000}"/>
    <cellStyle name="Comma 8 7 2 3 3 2" xfId="3099" xr:uid="{C8D9BA1B-4B83-4114-91F9-D6D4D5B138FD}"/>
    <cellStyle name="Comma 8 7 2 3 4" xfId="2079" xr:uid="{BA5969CC-6925-4BD2-B2FB-CD47B4D535D1}"/>
    <cellStyle name="Comma 8 7 2 4" xfId="880" xr:uid="{00000000-0005-0000-0000-00003E010000}"/>
    <cellStyle name="Comma 8 7 2 4 2" xfId="1525" xr:uid="{00000000-0005-0000-0000-00003F010000}"/>
    <cellStyle name="Comma 8 7 2 4 2 2" xfId="3338" xr:uid="{C66F82CE-75A8-4706-BB8E-9A419EDF149A}"/>
    <cellStyle name="Comma 8 7 2 4 3" xfId="2693" xr:uid="{1563F322-3DFA-4C93-84BF-6B65B17C45DE}"/>
    <cellStyle name="Comma 8 7 2 5" xfId="970" xr:uid="{00000000-0005-0000-0000-000040010000}"/>
    <cellStyle name="Comma 8 7 2 5 2" xfId="1615" xr:uid="{00000000-0005-0000-0000-000041010000}"/>
    <cellStyle name="Comma 8 7 2 5 2 2" xfId="3428" xr:uid="{86AAC45B-9AB6-41A8-B4DC-4958B76F7DB8}"/>
    <cellStyle name="Comma 8 7 2 5 3" xfId="2783" xr:uid="{526D2194-F20C-4CBE-A81E-6D85F3D26E5A}"/>
    <cellStyle name="Comma 8 7 2 6" xfId="1060" xr:uid="{00000000-0005-0000-0000-000042010000}"/>
    <cellStyle name="Comma 8 7 2 6 2" xfId="1705" xr:uid="{00000000-0005-0000-0000-000043010000}"/>
    <cellStyle name="Comma 8 7 2 6 2 2" xfId="3518" xr:uid="{E74732D7-8BB9-4541-9151-CCB6AB91F89D}"/>
    <cellStyle name="Comma 8 7 2 6 3" xfId="2873" xr:uid="{C31A4327-AD5A-4B91-AFE1-D7432744FC6E}"/>
    <cellStyle name="Comma 8 7 2 7" xfId="505" xr:uid="{00000000-0005-0000-0000-000044010000}"/>
    <cellStyle name="Comma 8 7 2 7 2" xfId="2318" xr:uid="{E88E0EEC-9BD6-4893-9699-F16A189E4DEC}"/>
    <cellStyle name="Comma 8 7 2 8" xfId="1150" xr:uid="{00000000-0005-0000-0000-000045010000}"/>
    <cellStyle name="Comma 8 7 2 8 2" xfId="2963" xr:uid="{F2F411D1-7570-4022-8451-D01723FCF2F6}"/>
    <cellStyle name="Comma 8 7 2 9" xfId="1943" xr:uid="{27B90B7E-B34A-4EE5-8506-8E0BCB6FD919}"/>
    <cellStyle name="Comma 8 7 3" xfId="175" xr:uid="{00000000-0005-0000-0000-000046010000}"/>
    <cellStyle name="Comma 8 7 3 2" xfId="268" xr:uid="{00000000-0005-0000-0000-000047010000}"/>
    <cellStyle name="Comma 8 7 3 2 2" xfId="643" xr:uid="{00000000-0005-0000-0000-000048010000}"/>
    <cellStyle name="Comma 8 7 3 2 2 2" xfId="2456" xr:uid="{E7777084-3FCE-4D4B-8706-DCDFCE36C26B}"/>
    <cellStyle name="Comma 8 7 3 2 3" xfId="1288" xr:uid="{00000000-0005-0000-0000-000049010000}"/>
    <cellStyle name="Comma 8 7 3 2 3 2" xfId="3101" xr:uid="{AFEC0AF4-4C06-4A9B-A562-9A3CB3EB7539}"/>
    <cellStyle name="Comma 8 7 3 2 4" xfId="2081" xr:uid="{92A5A189-E8B4-457C-AB07-6CDA4F1AC497}"/>
    <cellStyle name="Comma 8 7 3 3" xfId="550" xr:uid="{00000000-0005-0000-0000-00004A010000}"/>
    <cellStyle name="Comma 8 7 3 3 2" xfId="2363" xr:uid="{A9575980-C0DD-4867-981C-DC83982544E8}"/>
    <cellStyle name="Comma 8 7 3 4" xfId="1195" xr:uid="{00000000-0005-0000-0000-00004B010000}"/>
    <cellStyle name="Comma 8 7 3 4 2" xfId="3008" xr:uid="{B20C395B-F375-4107-9B3C-F0775463BA7C}"/>
    <cellStyle name="Comma 8 7 3 5" xfId="1988" xr:uid="{6F715ACD-C652-4C94-A383-C72C9D2D6725}"/>
    <cellStyle name="Comma 8 7 4" xfId="265" xr:uid="{00000000-0005-0000-0000-00004C010000}"/>
    <cellStyle name="Comma 8 7 4 2" xfId="640" xr:uid="{00000000-0005-0000-0000-00004D010000}"/>
    <cellStyle name="Comma 8 7 4 2 2" xfId="2453" xr:uid="{4EC20682-8B81-4182-A5AA-7BAE81253108}"/>
    <cellStyle name="Comma 8 7 4 3" xfId="1285" xr:uid="{00000000-0005-0000-0000-00004E010000}"/>
    <cellStyle name="Comma 8 7 4 3 2" xfId="3098" xr:uid="{4B17C15F-56EF-4027-85CA-68F877EEE566}"/>
    <cellStyle name="Comma 8 7 4 4" xfId="2078" xr:uid="{2E266215-7CEC-4FB1-853F-8DBC7162B501}"/>
    <cellStyle name="Comma 8 7 5" xfId="835" xr:uid="{00000000-0005-0000-0000-00004F010000}"/>
    <cellStyle name="Comma 8 7 5 2" xfId="1480" xr:uid="{00000000-0005-0000-0000-000050010000}"/>
    <cellStyle name="Comma 8 7 5 2 2" xfId="3293" xr:uid="{FC70283A-C58E-44A5-BD40-E0BBFE7AA0EB}"/>
    <cellStyle name="Comma 8 7 5 3" xfId="2648" xr:uid="{D4562B8A-9509-4D72-AF48-559F0365D035}"/>
    <cellStyle name="Comma 8 7 6" xfId="925" xr:uid="{00000000-0005-0000-0000-000051010000}"/>
    <cellStyle name="Comma 8 7 6 2" xfId="1570" xr:uid="{00000000-0005-0000-0000-000052010000}"/>
    <cellStyle name="Comma 8 7 6 2 2" xfId="3383" xr:uid="{ECBF1EAE-1C27-46E7-89C3-445CFF79CE04}"/>
    <cellStyle name="Comma 8 7 6 3" xfId="2738" xr:uid="{92BF9476-C3AF-41DF-B5C3-28F329C1890A}"/>
    <cellStyle name="Comma 8 7 7" xfId="1015" xr:uid="{00000000-0005-0000-0000-000053010000}"/>
    <cellStyle name="Comma 8 7 7 2" xfId="1660" xr:uid="{00000000-0005-0000-0000-000054010000}"/>
    <cellStyle name="Comma 8 7 7 2 2" xfId="3473" xr:uid="{40A4892E-94ED-456C-8728-781EADB9C262}"/>
    <cellStyle name="Comma 8 7 7 3" xfId="2828" xr:uid="{00040D7B-3E65-464A-8E59-D72523661A21}"/>
    <cellStyle name="Comma 8 7 8" xfId="460" xr:uid="{00000000-0005-0000-0000-000055010000}"/>
    <cellStyle name="Comma 8 7 8 2" xfId="2273" xr:uid="{B7C59B26-9528-4F7A-99B1-4FDF29B574D9}"/>
    <cellStyle name="Comma 8 7 9" xfId="1105" xr:uid="{00000000-0005-0000-0000-000056010000}"/>
    <cellStyle name="Comma 8 7 9 2" xfId="2918" xr:uid="{39AF6895-EAFA-47C0-A111-84D1961D82C1}"/>
    <cellStyle name="Comma 8 8" xfId="85" xr:uid="{00000000-0005-0000-0000-000057010000}"/>
    <cellStyle name="Comma 8 8 10" xfId="1901" xr:uid="{81F013F7-9609-424C-BF60-9018B257DBE7}"/>
    <cellStyle name="Comma 8 8 2" xfId="133" xr:uid="{00000000-0005-0000-0000-000058010000}"/>
    <cellStyle name="Comma 8 8 2 2" xfId="224" xr:uid="{00000000-0005-0000-0000-000059010000}"/>
    <cellStyle name="Comma 8 8 2 2 2" xfId="271" xr:uid="{00000000-0005-0000-0000-00005A010000}"/>
    <cellStyle name="Comma 8 8 2 2 2 2" xfId="646" xr:uid="{00000000-0005-0000-0000-00005B010000}"/>
    <cellStyle name="Comma 8 8 2 2 2 2 2" xfId="2459" xr:uid="{BF9CC8B3-C4D5-4F6A-821A-DEC7DB7D7212}"/>
    <cellStyle name="Comma 8 8 2 2 2 3" xfId="1291" xr:uid="{00000000-0005-0000-0000-00005C010000}"/>
    <cellStyle name="Comma 8 8 2 2 2 3 2" xfId="3104" xr:uid="{3DD452EB-8625-44A7-8C4A-5109967E4DC4}"/>
    <cellStyle name="Comma 8 8 2 2 2 4" xfId="2084" xr:uid="{1FA38BC2-3534-4B44-847D-C5E05C4ED178}"/>
    <cellStyle name="Comma 8 8 2 2 3" xfId="599" xr:uid="{00000000-0005-0000-0000-00005D010000}"/>
    <cellStyle name="Comma 8 8 2 2 3 2" xfId="2412" xr:uid="{402ECD87-9692-47A3-A690-5286BCCDAE9B}"/>
    <cellStyle name="Comma 8 8 2 2 4" xfId="1244" xr:uid="{00000000-0005-0000-0000-00005E010000}"/>
    <cellStyle name="Comma 8 8 2 2 4 2" xfId="3057" xr:uid="{7DE75314-17C7-4DA9-A9B5-9D25EC5169C1}"/>
    <cellStyle name="Comma 8 8 2 2 5" xfId="2037" xr:uid="{6EDBE884-FBB4-46E6-9078-8FFED5E42987}"/>
    <cellStyle name="Comma 8 8 2 3" xfId="270" xr:uid="{00000000-0005-0000-0000-00005F010000}"/>
    <cellStyle name="Comma 8 8 2 3 2" xfId="645" xr:uid="{00000000-0005-0000-0000-000060010000}"/>
    <cellStyle name="Comma 8 8 2 3 2 2" xfId="2458" xr:uid="{0DAC81DA-43BD-4382-89FA-379284647693}"/>
    <cellStyle name="Comma 8 8 2 3 3" xfId="1290" xr:uid="{00000000-0005-0000-0000-000061010000}"/>
    <cellStyle name="Comma 8 8 2 3 3 2" xfId="3103" xr:uid="{EF64A3FA-EB0A-46BC-8554-77C6F5D55411}"/>
    <cellStyle name="Comma 8 8 2 3 4" xfId="2083" xr:uid="{317043D0-A1CF-4FDE-A729-FB8F3F74935E}"/>
    <cellStyle name="Comma 8 8 2 4" xfId="884" xr:uid="{00000000-0005-0000-0000-000062010000}"/>
    <cellStyle name="Comma 8 8 2 4 2" xfId="1529" xr:uid="{00000000-0005-0000-0000-000063010000}"/>
    <cellStyle name="Comma 8 8 2 4 2 2" xfId="3342" xr:uid="{B1BD801A-AAA5-45E4-82C0-347263779678}"/>
    <cellStyle name="Comma 8 8 2 4 3" xfId="2697" xr:uid="{EC2DC2E3-779A-4E59-9996-F280B90C2778}"/>
    <cellStyle name="Comma 8 8 2 5" xfId="974" xr:uid="{00000000-0005-0000-0000-000064010000}"/>
    <cellStyle name="Comma 8 8 2 5 2" xfId="1619" xr:uid="{00000000-0005-0000-0000-000065010000}"/>
    <cellStyle name="Comma 8 8 2 5 2 2" xfId="3432" xr:uid="{0C9B11EA-99B5-47A3-BB0D-14A76A50E64F}"/>
    <cellStyle name="Comma 8 8 2 5 3" xfId="2787" xr:uid="{D0E400BC-4F59-4360-8010-C7F8D14AD22D}"/>
    <cellStyle name="Comma 8 8 2 6" xfId="1064" xr:uid="{00000000-0005-0000-0000-000066010000}"/>
    <cellStyle name="Comma 8 8 2 6 2" xfId="1709" xr:uid="{00000000-0005-0000-0000-000067010000}"/>
    <cellStyle name="Comma 8 8 2 6 2 2" xfId="3522" xr:uid="{5A8A19F9-1B0D-4F0E-A7CB-C2043C09DA42}"/>
    <cellStyle name="Comma 8 8 2 6 3" xfId="2877" xr:uid="{88B87755-ACF0-418F-AA43-251DB1968B1D}"/>
    <cellStyle name="Comma 8 8 2 7" xfId="509" xr:uid="{00000000-0005-0000-0000-000068010000}"/>
    <cellStyle name="Comma 8 8 2 7 2" xfId="2322" xr:uid="{36BBC76F-846C-4A5A-8865-E45B2FCB3B7D}"/>
    <cellStyle name="Comma 8 8 2 8" xfId="1154" xr:uid="{00000000-0005-0000-0000-000069010000}"/>
    <cellStyle name="Comma 8 8 2 8 2" xfId="2967" xr:uid="{2A92C267-71C5-4AD4-808A-73C1A0DBF835}"/>
    <cellStyle name="Comma 8 8 2 9" xfId="1947" xr:uid="{8BB733D3-8BA4-4FC5-8B0A-674AA6360DF2}"/>
    <cellStyle name="Comma 8 8 3" xfId="179" xr:uid="{00000000-0005-0000-0000-00006A010000}"/>
    <cellStyle name="Comma 8 8 3 2" xfId="272" xr:uid="{00000000-0005-0000-0000-00006B010000}"/>
    <cellStyle name="Comma 8 8 3 2 2" xfId="647" xr:uid="{00000000-0005-0000-0000-00006C010000}"/>
    <cellStyle name="Comma 8 8 3 2 2 2" xfId="2460" xr:uid="{E3AFAB8A-ED3E-44C5-8744-D7603DC50D4C}"/>
    <cellStyle name="Comma 8 8 3 2 3" xfId="1292" xr:uid="{00000000-0005-0000-0000-00006D010000}"/>
    <cellStyle name="Comma 8 8 3 2 3 2" xfId="3105" xr:uid="{1D7F4D6A-5055-4385-9E4B-F65AEE28AE08}"/>
    <cellStyle name="Comma 8 8 3 2 4" xfId="2085" xr:uid="{22D106DB-E0D6-40A0-B810-1E9C85A7D99E}"/>
    <cellStyle name="Comma 8 8 3 3" xfId="554" xr:uid="{00000000-0005-0000-0000-00006E010000}"/>
    <cellStyle name="Comma 8 8 3 3 2" xfId="2367" xr:uid="{098E108F-A2F9-4AA9-9AE3-9AE2ADBA0B0C}"/>
    <cellStyle name="Comma 8 8 3 4" xfId="1199" xr:uid="{00000000-0005-0000-0000-00006F010000}"/>
    <cellStyle name="Comma 8 8 3 4 2" xfId="3012" xr:uid="{B00A4D20-A07F-44B5-B45F-134F96FDE25A}"/>
    <cellStyle name="Comma 8 8 3 5" xfId="1992" xr:uid="{3D000D7C-CAD0-4543-89DC-3742672754BE}"/>
    <cellStyle name="Comma 8 8 4" xfId="269" xr:uid="{00000000-0005-0000-0000-000070010000}"/>
    <cellStyle name="Comma 8 8 4 2" xfId="644" xr:uid="{00000000-0005-0000-0000-000071010000}"/>
    <cellStyle name="Comma 8 8 4 2 2" xfId="2457" xr:uid="{229DC579-40DB-40E0-B13C-5722CE9C356E}"/>
    <cellStyle name="Comma 8 8 4 3" xfId="1289" xr:uid="{00000000-0005-0000-0000-000072010000}"/>
    <cellStyle name="Comma 8 8 4 3 2" xfId="3102" xr:uid="{987AD5A1-0672-4B52-A15C-2086953AC286}"/>
    <cellStyle name="Comma 8 8 4 4" xfId="2082" xr:uid="{D674D7B3-B202-45D9-8ECF-E08FB76FD226}"/>
    <cellStyle name="Comma 8 8 5" xfId="839" xr:uid="{00000000-0005-0000-0000-000073010000}"/>
    <cellStyle name="Comma 8 8 5 2" xfId="1484" xr:uid="{00000000-0005-0000-0000-000074010000}"/>
    <cellStyle name="Comma 8 8 5 2 2" xfId="3297" xr:uid="{58AE3AD2-593A-4B09-B7F1-E1A8F7DE36BA}"/>
    <cellStyle name="Comma 8 8 5 3" xfId="2652" xr:uid="{A928A294-3750-4DDA-AF2E-9A157F109130}"/>
    <cellStyle name="Comma 8 8 6" xfId="929" xr:uid="{00000000-0005-0000-0000-000075010000}"/>
    <cellStyle name="Comma 8 8 6 2" xfId="1574" xr:uid="{00000000-0005-0000-0000-000076010000}"/>
    <cellStyle name="Comma 8 8 6 2 2" xfId="3387" xr:uid="{78F5BCCC-16F4-4A8D-8464-263B982B3F63}"/>
    <cellStyle name="Comma 8 8 6 3" xfId="2742" xr:uid="{A2551340-C1F5-4F6C-8F8C-D24A26E9D614}"/>
    <cellStyle name="Comma 8 8 7" xfId="1019" xr:uid="{00000000-0005-0000-0000-000077010000}"/>
    <cellStyle name="Comma 8 8 7 2" xfId="1664" xr:uid="{00000000-0005-0000-0000-000078010000}"/>
    <cellStyle name="Comma 8 8 7 2 2" xfId="3477" xr:uid="{479F0ADC-3788-468E-BA58-4BF8680E14BB}"/>
    <cellStyle name="Comma 8 8 7 3" xfId="2832" xr:uid="{835E3320-A1E2-4EAE-9E1F-FEEF253C97E9}"/>
    <cellStyle name="Comma 8 8 8" xfId="464" xr:uid="{00000000-0005-0000-0000-000079010000}"/>
    <cellStyle name="Comma 8 8 8 2" xfId="2277" xr:uid="{DA0096F4-6242-4A14-BF5C-FA4C32653598}"/>
    <cellStyle name="Comma 8 8 9" xfId="1109" xr:uid="{00000000-0005-0000-0000-00007A010000}"/>
    <cellStyle name="Comma 8 8 9 2" xfId="2922" xr:uid="{EE5E5156-0D01-48B0-917C-B1D65A93DBF8}"/>
    <cellStyle name="Comma 8 9" xfId="89" xr:uid="{00000000-0005-0000-0000-00007B010000}"/>
    <cellStyle name="Comma 8 9 10" xfId="1905" xr:uid="{E374D74B-ED58-4D50-A1F1-E80A424F773B}"/>
    <cellStyle name="Comma 8 9 2" xfId="137" xr:uid="{00000000-0005-0000-0000-00007C010000}"/>
    <cellStyle name="Comma 8 9 2 2" xfId="228" xr:uid="{00000000-0005-0000-0000-00007D010000}"/>
    <cellStyle name="Comma 8 9 2 2 2" xfId="275" xr:uid="{00000000-0005-0000-0000-00007E010000}"/>
    <cellStyle name="Comma 8 9 2 2 2 2" xfId="650" xr:uid="{00000000-0005-0000-0000-00007F010000}"/>
    <cellStyle name="Comma 8 9 2 2 2 2 2" xfId="2463" xr:uid="{79E2DA5D-55A2-4E48-AB78-8F70A3BE3DA0}"/>
    <cellStyle name="Comma 8 9 2 2 2 3" xfId="1295" xr:uid="{00000000-0005-0000-0000-000080010000}"/>
    <cellStyle name="Comma 8 9 2 2 2 3 2" xfId="3108" xr:uid="{D899D475-9F26-45BA-847B-54B49A858953}"/>
    <cellStyle name="Comma 8 9 2 2 2 4" xfId="2088" xr:uid="{0DFCB096-52BB-406F-A4BE-345ABAC5FA2F}"/>
    <cellStyle name="Comma 8 9 2 2 3" xfId="603" xr:uid="{00000000-0005-0000-0000-000081010000}"/>
    <cellStyle name="Comma 8 9 2 2 3 2" xfId="2416" xr:uid="{C5D5FD60-663C-4730-A117-775F6C5A7BE0}"/>
    <cellStyle name="Comma 8 9 2 2 4" xfId="1248" xr:uid="{00000000-0005-0000-0000-000082010000}"/>
    <cellStyle name="Comma 8 9 2 2 4 2" xfId="3061" xr:uid="{2C8B9473-0306-4638-925B-A517B6914FB4}"/>
    <cellStyle name="Comma 8 9 2 2 5" xfId="2041" xr:uid="{5C0FB3C5-491B-4159-9A0F-54239313D8BF}"/>
    <cellStyle name="Comma 8 9 2 3" xfId="274" xr:uid="{00000000-0005-0000-0000-000083010000}"/>
    <cellStyle name="Comma 8 9 2 3 2" xfId="649" xr:uid="{00000000-0005-0000-0000-000084010000}"/>
    <cellStyle name="Comma 8 9 2 3 2 2" xfId="2462" xr:uid="{01E5A8A2-F910-42D3-8E65-CF59DB4668B6}"/>
    <cellStyle name="Comma 8 9 2 3 3" xfId="1294" xr:uid="{00000000-0005-0000-0000-000085010000}"/>
    <cellStyle name="Comma 8 9 2 3 3 2" xfId="3107" xr:uid="{4F5F7205-57E4-4B73-9748-CCCC1E744B44}"/>
    <cellStyle name="Comma 8 9 2 3 4" xfId="2087" xr:uid="{8AD865A1-336F-4120-85E4-A0450218967F}"/>
    <cellStyle name="Comma 8 9 2 4" xfId="888" xr:uid="{00000000-0005-0000-0000-000086010000}"/>
    <cellStyle name="Comma 8 9 2 4 2" xfId="1533" xr:uid="{00000000-0005-0000-0000-000087010000}"/>
    <cellStyle name="Comma 8 9 2 4 2 2" xfId="3346" xr:uid="{1F79BE71-2358-4373-A544-A2022802B589}"/>
    <cellStyle name="Comma 8 9 2 4 3" xfId="2701" xr:uid="{88CAF8BD-1224-4021-85A6-689DE59A56C1}"/>
    <cellStyle name="Comma 8 9 2 5" xfId="978" xr:uid="{00000000-0005-0000-0000-000088010000}"/>
    <cellStyle name="Comma 8 9 2 5 2" xfId="1623" xr:uid="{00000000-0005-0000-0000-000089010000}"/>
    <cellStyle name="Comma 8 9 2 5 2 2" xfId="3436" xr:uid="{5077AE39-FE0A-489C-BF5D-D025D5F08C5B}"/>
    <cellStyle name="Comma 8 9 2 5 3" xfId="2791" xr:uid="{E26C276A-AFF5-4F2E-9417-6FB57872E736}"/>
    <cellStyle name="Comma 8 9 2 6" xfId="1068" xr:uid="{00000000-0005-0000-0000-00008A010000}"/>
    <cellStyle name="Comma 8 9 2 6 2" xfId="1713" xr:uid="{00000000-0005-0000-0000-00008B010000}"/>
    <cellStyle name="Comma 8 9 2 6 2 2" xfId="3526" xr:uid="{68986435-5097-4B83-B6BE-E839193FCE11}"/>
    <cellStyle name="Comma 8 9 2 6 3" xfId="2881" xr:uid="{AD58B1A2-D14A-4577-B4C4-16ACF082D206}"/>
    <cellStyle name="Comma 8 9 2 7" xfId="513" xr:uid="{00000000-0005-0000-0000-00008C010000}"/>
    <cellStyle name="Comma 8 9 2 7 2" xfId="2326" xr:uid="{541CA14A-CB11-4A78-82EA-5A59F35D20E1}"/>
    <cellStyle name="Comma 8 9 2 8" xfId="1158" xr:uid="{00000000-0005-0000-0000-00008D010000}"/>
    <cellStyle name="Comma 8 9 2 8 2" xfId="2971" xr:uid="{8043CFF2-7038-40D0-AF7D-BA3DBFED88A9}"/>
    <cellStyle name="Comma 8 9 2 9" xfId="1951" xr:uid="{F10C4C60-A8FA-442C-9480-046A6FA44C65}"/>
    <cellStyle name="Comma 8 9 3" xfId="183" xr:uid="{00000000-0005-0000-0000-00008E010000}"/>
    <cellStyle name="Comma 8 9 3 2" xfId="276" xr:uid="{00000000-0005-0000-0000-00008F010000}"/>
    <cellStyle name="Comma 8 9 3 2 2" xfId="651" xr:uid="{00000000-0005-0000-0000-000090010000}"/>
    <cellStyle name="Comma 8 9 3 2 2 2" xfId="2464" xr:uid="{9ABF1782-B903-40C3-8268-124F821BBB5E}"/>
    <cellStyle name="Comma 8 9 3 2 3" xfId="1296" xr:uid="{00000000-0005-0000-0000-000091010000}"/>
    <cellStyle name="Comma 8 9 3 2 3 2" xfId="3109" xr:uid="{2449FF60-0FFE-4B69-BC9C-AB5A05527AF3}"/>
    <cellStyle name="Comma 8 9 3 2 4" xfId="2089" xr:uid="{BC701454-F4FA-4033-AD21-1140AC45BDB9}"/>
    <cellStyle name="Comma 8 9 3 3" xfId="558" xr:uid="{00000000-0005-0000-0000-000092010000}"/>
    <cellStyle name="Comma 8 9 3 3 2" xfId="2371" xr:uid="{697FAC39-B14A-4CAF-B528-8C9CD08C7846}"/>
    <cellStyle name="Comma 8 9 3 4" xfId="1203" xr:uid="{00000000-0005-0000-0000-000093010000}"/>
    <cellStyle name="Comma 8 9 3 4 2" xfId="3016" xr:uid="{BB39DB2A-A4BC-46F5-8F72-6C9422E2B562}"/>
    <cellStyle name="Comma 8 9 3 5" xfId="1996" xr:uid="{612017CA-0BA1-49B3-A94F-E49567CEEFEE}"/>
    <cellStyle name="Comma 8 9 4" xfId="273" xr:uid="{00000000-0005-0000-0000-000094010000}"/>
    <cellStyle name="Comma 8 9 4 2" xfId="648" xr:uid="{00000000-0005-0000-0000-000095010000}"/>
    <cellStyle name="Comma 8 9 4 2 2" xfId="2461" xr:uid="{8A0A07CD-6236-4FD4-818F-29EB87D85DC8}"/>
    <cellStyle name="Comma 8 9 4 3" xfId="1293" xr:uid="{00000000-0005-0000-0000-000096010000}"/>
    <cellStyle name="Comma 8 9 4 3 2" xfId="3106" xr:uid="{5B86F77D-3431-415B-8A37-9A3B885F23D9}"/>
    <cellStyle name="Comma 8 9 4 4" xfId="2086" xr:uid="{61BE8208-1ED9-4CD7-818A-7BCB373F2012}"/>
    <cellStyle name="Comma 8 9 5" xfId="843" xr:uid="{00000000-0005-0000-0000-000097010000}"/>
    <cellStyle name="Comma 8 9 5 2" xfId="1488" xr:uid="{00000000-0005-0000-0000-000098010000}"/>
    <cellStyle name="Comma 8 9 5 2 2" xfId="3301" xr:uid="{129C20E7-2760-4AE6-8208-741E8E05B202}"/>
    <cellStyle name="Comma 8 9 5 3" xfId="2656" xr:uid="{0FC5F6E2-3748-4617-B0A8-189BB1570FF7}"/>
    <cellStyle name="Comma 8 9 6" xfId="933" xr:uid="{00000000-0005-0000-0000-000099010000}"/>
    <cellStyle name="Comma 8 9 6 2" xfId="1578" xr:uid="{00000000-0005-0000-0000-00009A010000}"/>
    <cellStyle name="Comma 8 9 6 2 2" xfId="3391" xr:uid="{1902E590-5304-43EA-9160-B4F30C225F96}"/>
    <cellStyle name="Comma 8 9 6 3" xfId="2746" xr:uid="{52660B24-70D4-40B3-BA2F-990E807E1F21}"/>
    <cellStyle name="Comma 8 9 7" xfId="1023" xr:uid="{00000000-0005-0000-0000-00009B010000}"/>
    <cellStyle name="Comma 8 9 7 2" xfId="1668" xr:uid="{00000000-0005-0000-0000-00009C010000}"/>
    <cellStyle name="Comma 8 9 7 2 2" xfId="3481" xr:uid="{65FA7E2B-2D9F-44E2-AB7B-DB9686EAACCD}"/>
    <cellStyle name="Comma 8 9 7 3" xfId="2836" xr:uid="{D81BAAAA-7A38-4495-9F9E-DA667F225176}"/>
    <cellStyle name="Comma 8 9 8" xfId="468" xr:uid="{00000000-0005-0000-0000-00009D010000}"/>
    <cellStyle name="Comma 8 9 8 2" xfId="2281" xr:uid="{CF77ACC4-463D-4278-99C3-C5F0A119FA3D}"/>
    <cellStyle name="Comma 8 9 9" xfId="1113" xr:uid="{00000000-0005-0000-0000-00009E010000}"/>
    <cellStyle name="Comma 8 9 9 2" xfId="2926" xr:uid="{606C1028-9EFA-4346-A7B9-C258617CE76D}"/>
    <cellStyle name="Comma 9" xfId="70" xr:uid="{00000000-0005-0000-0000-00009F010000}"/>
    <cellStyle name="Comma 9 2" xfId="118" xr:uid="{00000000-0005-0000-0000-0000A0010000}"/>
    <cellStyle name="Comma 9 2 2" xfId="1933" xr:uid="{F965E8A0-2C31-49E4-A4FD-6458AEF5E193}"/>
    <cellStyle name="Comma 9 3" xfId="1887" xr:uid="{77803924-DDCD-4132-9267-B22664F8C93F}"/>
    <cellStyle name="Hyperlink" xfId="93" builtinId="8"/>
    <cellStyle name="Hyperlink 2" xfId="25" xr:uid="{00000000-0005-0000-0000-0000A2010000}"/>
    <cellStyle name="Normal" xfId="0" builtinId="0"/>
    <cellStyle name="Normal 2" xfId="26" xr:uid="{00000000-0005-0000-0000-0000A4010000}"/>
    <cellStyle name="Normal 2 2" xfId="27" xr:uid="{00000000-0005-0000-0000-0000A5010000}"/>
    <cellStyle name="Normal 2 2 10" xfId="96" xr:uid="{00000000-0005-0000-0000-0000A6010000}"/>
    <cellStyle name="Normal 2 2 10 2" xfId="189" xr:uid="{00000000-0005-0000-0000-0000A7010000}"/>
    <cellStyle name="Normal 2 2 10 2 2" xfId="279" xr:uid="{00000000-0005-0000-0000-0000A8010000}"/>
    <cellStyle name="Normal 2 2 10 2 2 2" xfId="654" xr:uid="{00000000-0005-0000-0000-0000A9010000}"/>
    <cellStyle name="Normal 2 2 10 2 2 2 2" xfId="2467" xr:uid="{1D708A83-29F6-41ED-BBB1-FC85F3FE7805}"/>
    <cellStyle name="Normal 2 2 10 2 2 3" xfId="1299" xr:uid="{00000000-0005-0000-0000-0000AA010000}"/>
    <cellStyle name="Normal 2 2 10 2 2 3 2" xfId="3112" xr:uid="{C32A3DC9-A84D-4820-9C70-79E66268CA1E}"/>
    <cellStyle name="Normal 2 2 10 2 2 4" xfId="2092" xr:uid="{D20FE764-9DE6-41A4-85A8-CEFE5426FC29}"/>
    <cellStyle name="Normal 2 2 10 2 3" xfId="564" xr:uid="{00000000-0005-0000-0000-0000AB010000}"/>
    <cellStyle name="Normal 2 2 10 2 3 2" xfId="2377" xr:uid="{29E8CC96-38A7-4823-B096-460A557ADEEE}"/>
    <cellStyle name="Normal 2 2 10 2 4" xfId="1209" xr:uid="{00000000-0005-0000-0000-0000AC010000}"/>
    <cellStyle name="Normal 2 2 10 2 4 2" xfId="3022" xr:uid="{C6B7FBE6-492F-4937-BCCE-66BD32FB5394}"/>
    <cellStyle name="Normal 2 2 10 2 5" xfId="2002" xr:uid="{5F165FD5-2039-4734-ADB5-F4F91A014E5E}"/>
    <cellStyle name="Normal 2 2 10 3" xfId="278" xr:uid="{00000000-0005-0000-0000-0000AD010000}"/>
    <cellStyle name="Normal 2 2 10 3 2" xfId="653" xr:uid="{00000000-0005-0000-0000-0000AE010000}"/>
    <cellStyle name="Normal 2 2 10 3 2 2" xfId="2466" xr:uid="{471213C8-7396-4CF4-A6DF-E30FCA705A99}"/>
    <cellStyle name="Normal 2 2 10 3 3" xfId="1298" xr:uid="{00000000-0005-0000-0000-0000AF010000}"/>
    <cellStyle name="Normal 2 2 10 3 3 2" xfId="3111" xr:uid="{1A5B260D-6919-4E94-AA86-F559AA28CAF7}"/>
    <cellStyle name="Normal 2 2 10 3 4" xfId="2091" xr:uid="{59A267CF-0FE6-493F-832C-C581442F39C1}"/>
    <cellStyle name="Normal 2 2 10 4" xfId="849" xr:uid="{00000000-0005-0000-0000-0000B0010000}"/>
    <cellStyle name="Normal 2 2 10 4 2" xfId="1494" xr:uid="{00000000-0005-0000-0000-0000B1010000}"/>
    <cellStyle name="Normal 2 2 10 4 2 2" xfId="3307" xr:uid="{EF514B8E-1E19-466B-A172-26F3E5F35E01}"/>
    <cellStyle name="Normal 2 2 10 4 3" xfId="2662" xr:uid="{AFA68ACF-7452-41FA-BBBC-786C2D7B6448}"/>
    <cellStyle name="Normal 2 2 10 5" xfId="939" xr:uid="{00000000-0005-0000-0000-0000B2010000}"/>
    <cellStyle name="Normal 2 2 10 5 2" xfId="1584" xr:uid="{00000000-0005-0000-0000-0000B3010000}"/>
    <cellStyle name="Normal 2 2 10 5 2 2" xfId="3397" xr:uid="{1B43058B-90B4-4C3B-8FEC-F8BF400EF8D7}"/>
    <cellStyle name="Normal 2 2 10 5 3" xfId="2752" xr:uid="{6D3C27C0-5BE6-49C7-8884-498AD58776F7}"/>
    <cellStyle name="Normal 2 2 10 6" xfId="1029" xr:uid="{00000000-0005-0000-0000-0000B4010000}"/>
    <cellStyle name="Normal 2 2 10 6 2" xfId="1674" xr:uid="{00000000-0005-0000-0000-0000B5010000}"/>
    <cellStyle name="Normal 2 2 10 6 2 2" xfId="3487" xr:uid="{0E88A119-27F7-41D3-9F04-2907CD61DD62}"/>
    <cellStyle name="Normal 2 2 10 6 3" xfId="2842" xr:uid="{C5381937-9013-40D7-A947-6E471A161B75}"/>
    <cellStyle name="Normal 2 2 10 7" xfId="474" xr:uid="{00000000-0005-0000-0000-0000B6010000}"/>
    <cellStyle name="Normal 2 2 10 7 2" xfId="2287" xr:uid="{E618CF43-1B38-489E-B12E-7AB5C4D683F7}"/>
    <cellStyle name="Normal 2 2 10 8" xfId="1119" xr:uid="{00000000-0005-0000-0000-0000B7010000}"/>
    <cellStyle name="Normal 2 2 10 8 2" xfId="2932" xr:uid="{500EE146-D2E0-4F8C-A8A0-AB66B30BF618}"/>
    <cellStyle name="Normal 2 2 10 9" xfId="1911" xr:uid="{56BD62B4-8A81-4CA8-957A-B97895BF1C75}"/>
    <cellStyle name="Normal 2 2 11" xfId="144" xr:uid="{00000000-0005-0000-0000-0000B8010000}"/>
    <cellStyle name="Normal 2 2 11 2" xfId="280" xr:uid="{00000000-0005-0000-0000-0000B9010000}"/>
    <cellStyle name="Normal 2 2 11 2 2" xfId="655" xr:uid="{00000000-0005-0000-0000-0000BA010000}"/>
    <cellStyle name="Normal 2 2 11 2 2 2" xfId="2468" xr:uid="{E14CF4ED-C607-4A21-AFE6-D448BF988ABA}"/>
    <cellStyle name="Normal 2 2 11 2 3" xfId="1300" xr:uid="{00000000-0005-0000-0000-0000BB010000}"/>
    <cellStyle name="Normal 2 2 11 2 3 2" xfId="3113" xr:uid="{054516B5-B4D5-4C39-8A0D-09D084B49E26}"/>
    <cellStyle name="Normal 2 2 11 2 4" xfId="2093" xr:uid="{AD6B7B17-D4BF-4998-B267-70448E246825}"/>
    <cellStyle name="Normal 2 2 11 3" xfId="519" xr:uid="{00000000-0005-0000-0000-0000BC010000}"/>
    <cellStyle name="Normal 2 2 11 3 2" xfId="2332" xr:uid="{9CB65BC4-3D0E-4FB6-A32C-41B1B1F1F39D}"/>
    <cellStyle name="Normal 2 2 11 4" xfId="1164" xr:uid="{00000000-0005-0000-0000-0000BD010000}"/>
    <cellStyle name="Normal 2 2 11 4 2" xfId="2977" xr:uid="{E3990C8B-AD70-4C62-AD63-429DDF67D883}"/>
    <cellStyle name="Normal 2 2 11 5" xfId="1957" xr:uid="{4F3F0CC8-BEA4-4DDC-A763-31E80213EAF5}"/>
    <cellStyle name="Normal 2 2 12" xfId="277" xr:uid="{00000000-0005-0000-0000-0000BE010000}"/>
    <cellStyle name="Normal 2 2 12 2" xfId="652" xr:uid="{00000000-0005-0000-0000-0000BF010000}"/>
    <cellStyle name="Normal 2 2 12 2 2" xfId="2465" xr:uid="{562E9DAD-EA32-473D-A1D5-BEDDA151CBB0}"/>
    <cellStyle name="Normal 2 2 12 3" xfId="1297" xr:uid="{00000000-0005-0000-0000-0000C0010000}"/>
    <cellStyle name="Normal 2 2 12 3 2" xfId="3110" xr:uid="{FB04DC73-E511-4199-B726-B2277F30B3A1}"/>
    <cellStyle name="Normal 2 2 12 4" xfId="2090" xr:uid="{81D7A1D5-B8EB-418B-B4AE-8482A8428517}"/>
    <cellStyle name="Normal 2 2 13" xfId="804" xr:uid="{00000000-0005-0000-0000-0000C1010000}"/>
    <cellStyle name="Normal 2 2 13 2" xfId="1449" xr:uid="{00000000-0005-0000-0000-0000C2010000}"/>
    <cellStyle name="Normal 2 2 13 2 2" xfId="3262" xr:uid="{C463B7B0-8D96-4B97-AD22-0477F3953AFC}"/>
    <cellStyle name="Normal 2 2 13 3" xfId="2617" xr:uid="{D975072A-2F70-4E98-B741-DC20F863F965}"/>
    <cellStyle name="Normal 2 2 14" xfId="894" xr:uid="{00000000-0005-0000-0000-0000C3010000}"/>
    <cellStyle name="Normal 2 2 14 2" xfId="1539" xr:uid="{00000000-0005-0000-0000-0000C4010000}"/>
    <cellStyle name="Normal 2 2 14 2 2" xfId="3352" xr:uid="{355246D0-BA5B-4209-8486-3F5A29887F76}"/>
    <cellStyle name="Normal 2 2 14 3" xfId="2707" xr:uid="{0187AE11-819F-4733-B3A8-CF50EFF43C49}"/>
    <cellStyle name="Normal 2 2 15" xfId="984" xr:uid="{00000000-0005-0000-0000-0000C5010000}"/>
    <cellStyle name="Normal 2 2 15 2" xfId="1629" xr:uid="{00000000-0005-0000-0000-0000C6010000}"/>
    <cellStyle name="Normal 2 2 15 2 2" xfId="3442" xr:uid="{F8610127-D9B9-497A-B8E9-A6AFAD815F4F}"/>
    <cellStyle name="Normal 2 2 15 3" xfId="2797" xr:uid="{30A03E56-EAF8-4D60-B04E-6240288C134D}"/>
    <cellStyle name="Normal 2 2 16" xfId="429" xr:uid="{00000000-0005-0000-0000-0000C7010000}"/>
    <cellStyle name="Normal 2 2 16 2" xfId="2242" xr:uid="{ECB8708D-0B4C-421F-BCF2-AFCC383A419B}"/>
    <cellStyle name="Normal 2 2 17" xfId="1074" xr:uid="{00000000-0005-0000-0000-0000C8010000}"/>
    <cellStyle name="Normal 2 2 17 2" xfId="2887" xr:uid="{3B70A5BD-E67C-4E1A-AF1F-33BC9E950B69}"/>
    <cellStyle name="Normal 2 2 18" xfId="1865" xr:uid="{4BD103FF-87B1-422A-B42E-0700B071DDAB}"/>
    <cellStyle name="Normal 2 2 2" xfId="28" xr:uid="{00000000-0005-0000-0000-0000C9010000}"/>
    <cellStyle name="Normal 2 2 2 10" xfId="430" xr:uid="{00000000-0005-0000-0000-0000CA010000}"/>
    <cellStyle name="Normal 2 2 2 10 2" xfId="2243" xr:uid="{FC9F7CF8-4A96-4A5B-AF93-7D0FBA1BA0FD}"/>
    <cellStyle name="Normal 2 2 2 11" xfId="1075" xr:uid="{00000000-0005-0000-0000-0000CB010000}"/>
    <cellStyle name="Normal 2 2 2 11 2" xfId="2888" xr:uid="{3803DAA1-FE8C-47DB-B311-72C8C4D07648}"/>
    <cellStyle name="Normal 2 2 2 12" xfId="1866" xr:uid="{A5617779-563B-440F-9466-FF81D111C74F}"/>
    <cellStyle name="Normal 2 2 2 2" xfId="64" xr:uid="{00000000-0005-0000-0000-0000CC010000}"/>
    <cellStyle name="Normal 2 2 2 2 10" xfId="1882" xr:uid="{E9DD690B-4FC1-4AD0-998B-3686CF2BA6C3}"/>
    <cellStyle name="Normal 2 2 2 2 2" xfId="113" xr:uid="{00000000-0005-0000-0000-0000CD010000}"/>
    <cellStyle name="Normal 2 2 2 2 2 2" xfId="206" xr:uid="{00000000-0005-0000-0000-0000CE010000}"/>
    <cellStyle name="Normal 2 2 2 2 2 2 2" xfId="284" xr:uid="{00000000-0005-0000-0000-0000CF010000}"/>
    <cellStyle name="Normal 2 2 2 2 2 2 2 2" xfId="659" xr:uid="{00000000-0005-0000-0000-0000D0010000}"/>
    <cellStyle name="Normal 2 2 2 2 2 2 2 2 2" xfId="2472" xr:uid="{4A23CE94-6441-44DB-9AFD-DC4D51B445A3}"/>
    <cellStyle name="Normal 2 2 2 2 2 2 2 3" xfId="1304" xr:uid="{00000000-0005-0000-0000-0000D1010000}"/>
    <cellStyle name="Normal 2 2 2 2 2 2 2 3 2" xfId="3117" xr:uid="{E07E68F1-30BD-45F3-B5B0-44C2A3ED0CE4}"/>
    <cellStyle name="Normal 2 2 2 2 2 2 2 4" xfId="2097" xr:uid="{3D3FB00E-94B1-469E-989C-1B2E08B3CCE3}"/>
    <cellStyle name="Normal 2 2 2 2 2 2 3" xfId="581" xr:uid="{00000000-0005-0000-0000-0000D2010000}"/>
    <cellStyle name="Normal 2 2 2 2 2 2 3 2" xfId="2394" xr:uid="{56200D51-02BE-40C2-AC9A-45BB91CB8548}"/>
    <cellStyle name="Normal 2 2 2 2 2 2 4" xfId="1226" xr:uid="{00000000-0005-0000-0000-0000D3010000}"/>
    <cellStyle name="Normal 2 2 2 2 2 2 4 2" xfId="3039" xr:uid="{A66D4808-FE7B-4844-A5B9-27EEC0459FD3}"/>
    <cellStyle name="Normal 2 2 2 2 2 2 5" xfId="2019" xr:uid="{A2AD86B3-078F-43DE-8870-57342E8348EB}"/>
    <cellStyle name="Normal 2 2 2 2 2 3" xfId="283" xr:uid="{00000000-0005-0000-0000-0000D4010000}"/>
    <cellStyle name="Normal 2 2 2 2 2 3 2" xfId="658" xr:uid="{00000000-0005-0000-0000-0000D5010000}"/>
    <cellStyle name="Normal 2 2 2 2 2 3 2 2" xfId="2471" xr:uid="{E777F8D3-617B-4466-BA42-1B317C3F181E}"/>
    <cellStyle name="Normal 2 2 2 2 2 3 3" xfId="1303" xr:uid="{00000000-0005-0000-0000-0000D6010000}"/>
    <cellStyle name="Normal 2 2 2 2 2 3 3 2" xfId="3116" xr:uid="{2724AFD2-1D71-409F-B490-1A3DB30FECBD}"/>
    <cellStyle name="Normal 2 2 2 2 2 3 4" xfId="2096" xr:uid="{B0B7C7D9-1E3F-49AE-8DCB-7C8D0513A1F0}"/>
    <cellStyle name="Normal 2 2 2 2 2 4" xfId="866" xr:uid="{00000000-0005-0000-0000-0000D7010000}"/>
    <cellStyle name="Normal 2 2 2 2 2 4 2" xfId="1511" xr:uid="{00000000-0005-0000-0000-0000D8010000}"/>
    <cellStyle name="Normal 2 2 2 2 2 4 2 2" xfId="3324" xr:uid="{CD9F6277-3A14-4027-B91C-C9FAE69E9D2A}"/>
    <cellStyle name="Normal 2 2 2 2 2 4 3" xfId="2679" xr:uid="{2C024DDC-728C-47A7-A8D5-DC1EF3679FC9}"/>
    <cellStyle name="Normal 2 2 2 2 2 5" xfId="956" xr:uid="{00000000-0005-0000-0000-0000D9010000}"/>
    <cellStyle name="Normal 2 2 2 2 2 5 2" xfId="1601" xr:uid="{00000000-0005-0000-0000-0000DA010000}"/>
    <cellStyle name="Normal 2 2 2 2 2 5 2 2" xfId="3414" xr:uid="{CEFBE37D-9C16-4419-B635-56116814AC99}"/>
    <cellStyle name="Normal 2 2 2 2 2 5 3" xfId="2769" xr:uid="{6DE02237-3115-49B3-A44B-3770A60E3864}"/>
    <cellStyle name="Normal 2 2 2 2 2 6" xfId="1046" xr:uid="{00000000-0005-0000-0000-0000DB010000}"/>
    <cellStyle name="Normal 2 2 2 2 2 6 2" xfId="1691" xr:uid="{00000000-0005-0000-0000-0000DC010000}"/>
    <cellStyle name="Normal 2 2 2 2 2 6 2 2" xfId="3504" xr:uid="{0461F348-158A-4472-8F17-A5082C1AFD4E}"/>
    <cellStyle name="Normal 2 2 2 2 2 6 3" xfId="2859" xr:uid="{A7E6D3B9-A55F-46ED-A1F4-C6DF952FA589}"/>
    <cellStyle name="Normal 2 2 2 2 2 7" xfId="491" xr:uid="{00000000-0005-0000-0000-0000DD010000}"/>
    <cellStyle name="Normal 2 2 2 2 2 7 2" xfId="2304" xr:uid="{A7370DA6-DBCE-40D3-A0D4-A33223C42E06}"/>
    <cellStyle name="Normal 2 2 2 2 2 8" xfId="1136" xr:uid="{00000000-0005-0000-0000-0000DE010000}"/>
    <cellStyle name="Normal 2 2 2 2 2 8 2" xfId="2949" xr:uid="{8D95F5A4-6A74-4575-9113-5908B5B9B46E}"/>
    <cellStyle name="Normal 2 2 2 2 2 9" xfId="1928" xr:uid="{7966C69D-5D64-4CDB-89FF-E6C9E2259CBC}"/>
    <cellStyle name="Normal 2 2 2 2 3" xfId="161" xr:uid="{00000000-0005-0000-0000-0000DF010000}"/>
    <cellStyle name="Normal 2 2 2 2 3 2" xfId="285" xr:uid="{00000000-0005-0000-0000-0000E0010000}"/>
    <cellStyle name="Normal 2 2 2 2 3 2 2" xfId="660" xr:uid="{00000000-0005-0000-0000-0000E1010000}"/>
    <cellStyle name="Normal 2 2 2 2 3 2 2 2" xfId="2473" xr:uid="{EB2046A4-83F5-4B05-A6D7-543214452A73}"/>
    <cellStyle name="Normal 2 2 2 2 3 2 3" xfId="1305" xr:uid="{00000000-0005-0000-0000-0000E2010000}"/>
    <cellStyle name="Normal 2 2 2 2 3 2 3 2" xfId="3118" xr:uid="{CD36243C-F9EF-4689-9A9F-996D78D01B3E}"/>
    <cellStyle name="Normal 2 2 2 2 3 2 4" xfId="2098" xr:uid="{EACF11D4-3279-4808-B4C2-2FCE5FCF069F}"/>
    <cellStyle name="Normal 2 2 2 2 3 3" xfId="536" xr:uid="{00000000-0005-0000-0000-0000E3010000}"/>
    <cellStyle name="Normal 2 2 2 2 3 3 2" xfId="2349" xr:uid="{A88DB7CA-DC72-4865-8FFE-6E998CA73E09}"/>
    <cellStyle name="Normal 2 2 2 2 3 4" xfId="1181" xr:uid="{00000000-0005-0000-0000-0000E4010000}"/>
    <cellStyle name="Normal 2 2 2 2 3 4 2" xfId="2994" xr:uid="{78D4F515-EF00-42A1-ACBF-F4C9BE676FA3}"/>
    <cellStyle name="Normal 2 2 2 2 3 5" xfId="1974" xr:uid="{B90CA375-0570-41D4-A1F7-E44FBF529E92}"/>
    <cellStyle name="Normal 2 2 2 2 4" xfId="282" xr:uid="{00000000-0005-0000-0000-0000E5010000}"/>
    <cellStyle name="Normal 2 2 2 2 4 2" xfId="657" xr:uid="{00000000-0005-0000-0000-0000E6010000}"/>
    <cellStyle name="Normal 2 2 2 2 4 2 2" xfId="2470" xr:uid="{A1224668-4732-404B-BBE9-E1A878291C91}"/>
    <cellStyle name="Normal 2 2 2 2 4 3" xfId="1302" xr:uid="{00000000-0005-0000-0000-0000E7010000}"/>
    <cellStyle name="Normal 2 2 2 2 4 3 2" xfId="3115" xr:uid="{06D37D9B-66AA-48DC-BB6F-721A4A6710E6}"/>
    <cellStyle name="Normal 2 2 2 2 4 4" xfId="2095" xr:uid="{B4DB1A80-F32B-4C5E-83B7-55A3CA3C01A3}"/>
    <cellStyle name="Normal 2 2 2 2 5" xfId="821" xr:uid="{00000000-0005-0000-0000-0000E8010000}"/>
    <cellStyle name="Normal 2 2 2 2 5 2" xfId="1466" xr:uid="{00000000-0005-0000-0000-0000E9010000}"/>
    <cellStyle name="Normal 2 2 2 2 5 2 2" xfId="3279" xr:uid="{0254BD10-1A1C-40C7-A0EE-B6FC7FA7B03B}"/>
    <cellStyle name="Normal 2 2 2 2 5 3" xfId="2634" xr:uid="{2CFFFC70-BA8E-46C7-83DE-F66A9BD503DD}"/>
    <cellStyle name="Normal 2 2 2 2 6" xfId="911" xr:uid="{00000000-0005-0000-0000-0000EA010000}"/>
    <cellStyle name="Normal 2 2 2 2 6 2" xfId="1556" xr:uid="{00000000-0005-0000-0000-0000EB010000}"/>
    <cellStyle name="Normal 2 2 2 2 6 2 2" xfId="3369" xr:uid="{833D88A1-6B2B-4153-851F-6ECA8AE8E726}"/>
    <cellStyle name="Normal 2 2 2 2 6 3" xfId="2724" xr:uid="{1FA56568-DEFF-440C-86B4-18DB3D6441A9}"/>
    <cellStyle name="Normal 2 2 2 2 7" xfId="1001" xr:uid="{00000000-0005-0000-0000-0000EC010000}"/>
    <cellStyle name="Normal 2 2 2 2 7 2" xfId="1646" xr:uid="{00000000-0005-0000-0000-0000ED010000}"/>
    <cellStyle name="Normal 2 2 2 2 7 2 2" xfId="3459" xr:uid="{FD525918-6854-4FBB-8243-3456CD668A5A}"/>
    <cellStyle name="Normal 2 2 2 2 7 3" xfId="2814" xr:uid="{77116EA1-04D9-4A11-B5FD-B1F40ADD0FFD}"/>
    <cellStyle name="Normal 2 2 2 2 8" xfId="446" xr:uid="{00000000-0005-0000-0000-0000EE010000}"/>
    <cellStyle name="Normal 2 2 2 2 8 2" xfId="2259" xr:uid="{14548D8E-75BB-462B-99DF-00C7164C9EB5}"/>
    <cellStyle name="Normal 2 2 2 2 9" xfId="1091" xr:uid="{00000000-0005-0000-0000-0000EF010000}"/>
    <cellStyle name="Normal 2 2 2 2 9 2" xfId="2904" xr:uid="{C9D9C2A2-F9D8-48B6-86C8-E839B6E0CCF3}"/>
    <cellStyle name="Normal 2 2 2 3" xfId="58" xr:uid="{00000000-0005-0000-0000-0000F0010000}"/>
    <cellStyle name="Normal 2 2 2 3 10" xfId="1876" xr:uid="{E5DC7A40-3E29-4354-8B14-A4DC87D51F43}"/>
    <cellStyle name="Normal 2 2 2 3 2" xfId="107" xr:uid="{00000000-0005-0000-0000-0000F1010000}"/>
    <cellStyle name="Normal 2 2 2 3 2 2" xfId="200" xr:uid="{00000000-0005-0000-0000-0000F2010000}"/>
    <cellStyle name="Normal 2 2 2 3 2 2 2" xfId="288" xr:uid="{00000000-0005-0000-0000-0000F3010000}"/>
    <cellStyle name="Normal 2 2 2 3 2 2 2 2" xfId="663" xr:uid="{00000000-0005-0000-0000-0000F4010000}"/>
    <cellStyle name="Normal 2 2 2 3 2 2 2 2 2" xfId="2476" xr:uid="{1668251C-76B0-41EE-A76D-BB438A78878E}"/>
    <cellStyle name="Normal 2 2 2 3 2 2 2 3" xfId="1308" xr:uid="{00000000-0005-0000-0000-0000F5010000}"/>
    <cellStyle name="Normal 2 2 2 3 2 2 2 3 2" xfId="3121" xr:uid="{317844BE-8613-420F-8324-54A980A0B28A}"/>
    <cellStyle name="Normal 2 2 2 3 2 2 2 4" xfId="2101" xr:uid="{EA69A18D-9E5A-4D52-AC2A-524D0F8512AE}"/>
    <cellStyle name="Normal 2 2 2 3 2 2 3" xfId="575" xr:uid="{00000000-0005-0000-0000-0000F6010000}"/>
    <cellStyle name="Normal 2 2 2 3 2 2 3 2" xfId="2388" xr:uid="{205E6488-8357-4622-BB5D-B3C8C7F7F6BB}"/>
    <cellStyle name="Normal 2 2 2 3 2 2 4" xfId="1220" xr:uid="{00000000-0005-0000-0000-0000F7010000}"/>
    <cellStyle name="Normal 2 2 2 3 2 2 4 2" xfId="3033" xr:uid="{B37755FA-A8D1-40B8-A1A6-2AB16846721C}"/>
    <cellStyle name="Normal 2 2 2 3 2 2 5" xfId="2013" xr:uid="{A96319B9-FE09-4FB5-84FB-0C4E50E94A62}"/>
    <cellStyle name="Normal 2 2 2 3 2 3" xfId="287" xr:uid="{00000000-0005-0000-0000-0000F8010000}"/>
    <cellStyle name="Normal 2 2 2 3 2 3 2" xfId="662" xr:uid="{00000000-0005-0000-0000-0000F9010000}"/>
    <cellStyle name="Normal 2 2 2 3 2 3 2 2" xfId="2475" xr:uid="{044F7034-F330-4871-9472-0BC846682FE7}"/>
    <cellStyle name="Normal 2 2 2 3 2 3 3" xfId="1307" xr:uid="{00000000-0005-0000-0000-0000FA010000}"/>
    <cellStyle name="Normal 2 2 2 3 2 3 3 2" xfId="3120" xr:uid="{FA7C36B5-A197-439C-9F6C-F3F117625221}"/>
    <cellStyle name="Normal 2 2 2 3 2 3 4" xfId="2100" xr:uid="{FD158D1E-5128-424C-8C10-945B80DA1BAA}"/>
    <cellStyle name="Normal 2 2 2 3 2 4" xfId="860" xr:uid="{00000000-0005-0000-0000-0000FB010000}"/>
    <cellStyle name="Normal 2 2 2 3 2 4 2" xfId="1505" xr:uid="{00000000-0005-0000-0000-0000FC010000}"/>
    <cellStyle name="Normal 2 2 2 3 2 4 2 2" xfId="3318" xr:uid="{E87DB3EF-660B-4C7B-ACAA-A5207BE4C1BE}"/>
    <cellStyle name="Normal 2 2 2 3 2 4 3" xfId="2673" xr:uid="{3AA6BEBF-7AEE-476B-ACD7-FB9EBE94F842}"/>
    <cellStyle name="Normal 2 2 2 3 2 5" xfId="950" xr:uid="{00000000-0005-0000-0000-0000FD010000}"/>
    <cellStyle name="Normal 2 2 2 3 2 5 2" xfId="1595" xr:uid="{00000000-0005-0000-0000-0000FE010000}"/>
    <cellStyle name="Normal 2 2 2 3 2 5 2 2" xfId="3408" xr:uid="{A7C8A1E3-4DAF-45D7-90E4-AFD4E0020BC9}"/>
    <cellStyle name="Normal 2 2 2 3 2 5 3" xfId="2763" xr:uid="{7C94D621-37EC-46A2-8E09-F952271DF5B1}"/>
    <cellStyle name="Normal 2 2 2 3 2 6" xfId="1040" xr:uid="{00000000-0005-0000-0000-0000FF010000}"/>
    <cellStyle name="Normal 2 2 2 3 2 6 2" xfId="1685" xr:uid="{00000000-0005-0000-0000-000000020000}"/>
    <cellStyle name="Normal 2 2 2 3 2 6 2 2" xfId="3498" xr:uid="{3019907F-2A10-442A-9C22-E3B89F410EAE}"/>
    <cellStyle name="Normal 2 2 2 3 2 6 3" xfId="2853" xr:uid="{46799E19-FBDC-4878-BBB0-6A1BA82317CC}"/>
    <cellStyle name="Normal 2 2 2 3 2 7" xfId="485" xr:uid="{00000000-0005-0000-0000-000001020000}"/>
    <cellStyle name="Normal 2 2 2 3 2 7 2" xfId="2298" xr:uid="{BA6D038E-5569-4FE5-B2D8-B1A23A2C4C8D}"/>
    <cellStyle name="Normal 2 2 2 3 2 8" xfId="1130" xr:uid="{00000000-0005-0000-0000-000002020000}"/>
    <cellStyle name="Normal 2 2 2 3 2 8 2" xfId="2943" xr:uid="{6E0D0FBB-3A7C-442D-B36D-767DA0D422F7}"/>
    <cellStyle name="Normal 2 2 2 3 2 9" xfId="1922" xr:uid="{8C988B23-9A09-4A5C-B6B1-1ED98AC2CE97}"/>
    <cellStyle name="Normal 2 2 2 3 3" xfId="155" xr:uid="{00000000-0005-0000-0000-000003020000}"/>
    <cellStyle name="Normal 2 2 2 3 3 2" xfId="289" xr:uid="{00000000-0005-0000-0000-000004020000}"/>
    <cellStyle name="Normal 2 2 2 3 3 2 2" xfId="664" xr:uid="{00000000-0005-0000-0000-000005020000}"/>
    <cellStyle name="Normal 2 2 2 3 3 2 2 2" xfId="2477" xr:uid="{E80E7438-8EA9-49AE-AF87-4EA47BB156F7}"/>
    <cellStyle name="Normal 2 2 2 3 3 2 3" xfId="1309" xr:uid="{00000000-0005-0000-0000-000006020000}"/>
    <cellStyle name="Normal 2 2 2 3 3 2 3 2" xfId="3122" xr:uid="{24E6DDCB-E502-4BB2-8552-8C3D60A855D3}"/>
    <cellStyle name="Normal 2 2 2 3 3 2 4" xfId="2102" xr:uid="{9F48C477-0184-4C82-B54F-E54DAEDD9DBF}"/>
    <cellStyle name="Normal 2 2 2 3 3 3" xfId="530" xr:uid="{00000000-0005-0000-0000-000007020000}"/>
    <cellStyle name="Normal 2 2 2 3 3 3 2" xfId="2343" xr:uid="{B969045C-7EFB-4DC6-924D-FB697B81A212}"/>
    <cellStyle name="Normal 2 2 2 3 3 4" xfId="1175" xr:uid="{00000000-0005-0000-0000-000008020000}"/>
    <cellStyle name="Normal 2 2 2 3 3 4 2" xfId="2988" xr:uid="{9970A4D4-8CEE-44F9-BBE0-BCF8DC1D2DF6}"/>
    <cellStyle name="Normal 2 2 2 3 3 5" xfId="1968" xr:uid="{12DCC831-D10F-424E-9F89-C1BBBF3F37E0}"/>
    <cellStyle name="Normal 2 2 2 3 4" xfId="286" xr:uid="{00000000-0005-0000-0000-000009020000}"/>
    <cellStyle name="Normal 2 2 2 3 4 2" xfId="661" xr:uid="{00000000-0005-0000-0000-00000A020000}"/>
    <cellStyle name="Normal 2 2 2 3 4 2 2" xfId="2474" xr:uid="{9166B220-076A-4955-84B9-FC06C129F911}"/>
    <cellStyle name="Normal 2 2 2 3 4 3" xfId="1306" xr:uid="{00000000-0005-0000-0000-00000B020000}"/>
    <cellStyle name="Normal 2 2 2 3 4 3 2" xfId="3119" xr:uid="{12076EA7-1B92-4823-B3FD-0A57CEBA02BA}"/>
    <cellStyle name="Normal 2 2 2 3 4 4" xfId="2099" xr:uid="{05B85196-F8E3-402D-9C07-B98A41769367}"/>
    <cellStyle name="Normal 2 2 2 3 5" xfId="815" xr:uid="{00000000-0005-0000-0000-00000C020000}"/>
    <cellStyle name="Normal 2 2 2 3 5 2" xfId="1460" xr:uid="{00000000-0005-0000-0000-00000D020000}"/>
    <cellStyle name="Normal 2 2 2 3 5 2 2" xfId="3273" xr:uid="{768501C4-77F5-4D2C-9875-A86FAA59D51C}"/>
    <cellStyle name="Normal 2 2 2 3 5 3" xfId="2628" xr:uid="{5C487C01-E5AA-4CF2-BB62-F566B65152FB}"/>
    <cellStyle name="Normal 2 2 2 3 6" xfId="905" xr:uid="{00000000-0005-0000-0000-00000E020000}"/>
    <cellStyle name="Normal 2 2 2 3 6 2" xfId="1550" xr:uid="{00000000-0005-0000-0000-00000F020000}"/>
    <cellStyle name="Normal 2 2 2 3 6 2 2" xfId="3363" xr:uid="{18DB3359-7CC2-499A-9854-9E0623565C1D}"/>
    <cellStyle name="Normal 2 2 2 3 6 3" xfId="2718" xr:uid="{747053B5-0C5E-4418-ADA1-4499710A1CBA}"/>
    <cellStyle name="Normal 2 2 2 3 7" xfId="995" xr:uid="{00000000-0005-0000-0000-000010020000}"/>
    <cellStyle name="Normal 2 2 2 3 7 2" xfId="1640" xr:uid="{00000000-0005-0000-0000-000011020000}"/>
    <cellStyle name="Normal 2 2 2 3 7 2 2" xfId="3453" xr:uid="{40E126F2-B056-43B2-AADC-346959DC60C7}"/>
    <cellStyle name="Normal 2 2 2 3 7 3" xfId="2808" xr:uid="{FC4981CF-8960-4F98-9EA8-78860D4BFED3}"/>
    <cellStyle name="Normal 2 2 2 3 8" xfId="440" xr:uid="{00000000-0005-0000-0000-000012020000}"/>
    <cellStyle name="Normal 2 2 2 3 8 2" xfId="2253" xr:uid="{936DD3E1-3A22-4804-8519-67B2093F90B9}"/>
    <cellStyle name="Normal 2 2 2 3 9" xfId="1085" xr:uid="{00000000-0005-0000-0000-000013020000}"/>
    <cellStyle name="Normal 2 2 2 3 9 2" xfId="2898" xr:uid="{90947987-0EE4-4D41-A6FF-553AEC2D52D4}"/>
    <cellStyle name="Normal 2 2 2 4" xfId="97" xr:uid="{00000000-0005-0000-0000-000014020000}"/>
    <cellStyle name="Normal 2 2 2 4 2" xfId="190" xr:uid="{00000000-0005-0000-0000-000015020000}"/>
    <cellStyle name="Normal 2 2 2 4 2 2" xfId="291" xr:uid="{00000000-0005-0000-0000-000016020000}"/>
    <cellStyle name="Normal 2 2 2 4 2 2 2" xfId="666" xr:uid="{00000000-0005-0000-0000-000017020000}"/>
    <cellStyle name="Normal 2 2 2 4 2 2 2 2" xfId="2479" xr:uid="{008CDD24-F840-48F1-933A-10F280D56C88}"/>
    <cellStyle name="Normal 2 2 2 4 2 2 3" xfId="1311" xr:uid="{00000000-0005-0000-0000-000018020000}"/>
    <cellStyle name="Normal 2 2 2 4 2 2 3 2" xfId="3124" xr:uid="{26B54BED-9C7E-4595-9EA8-6FB9B9A394F5}"/>
    <cellStyle name="Normal 2 2 2 4 2 2 4" xfId="2104" xr:uid="{EC348549-FA4F-4650-9A51-F4F079985185}"/>
    <cellStyle name="Normal 2 2 2 4 2 3" xfId="565" xr:uid="{00000000-0005-0000-0000-000019020000}"/>
    <cellStyle name="Normal 2 2 2 4 2 3 2" xfId="2378" xr:uid="{5BDD437A-F135-4040-937F-E3E28AA17809}"/>
    <cellStyle name="Normal 2 2 2 4 2 4" xfId="1210" xr:uid="{00000000-0005-0000-0000-00001A020000}"/>
    <cellStyle name="Normal 2 2 2 4 2 4 2" xfId="3023" xr:uid="{D9900ADD-A4AD-481E-B613-291B7465EE04}"/>
    <cellStyle name="Normal 2 2 2 4 2 5" xfId="2003" xr:uid="{0B35BE8D-C85A-4F15-B857-8B6296B98DBD}"/>
    <cellStyle name="Normal 2 2 2 4 3" xfId="290" xr:uid="{00000000-0005-0000-0000-00001B020000}"/>
    <cellStyle name="Normal 2 2 2 4 3 2" xfId="665" xr:uid="{00000000-0005-0000-0000-00001C020000}"/>
    <cellStyle name="Normal 2 2 2 4 3 2 2" xfId="2478" xr:uid="{8C6C0796-A517-4B4A-B042-8BD20A427113}"/>
    <cellStyle name="Normal 2 2 2 4 3 3" xfId="1310" xr:uid="{00000000-0005-0000-0000-00001D020000}"/>
    <cellStyle name="Normal 2 2 2 4 3 3 2" xfId="3123" xr:uid="{C51118AA-B4B7-4FF4-BC51-A4529C4C4DE9}"/>
    <cellStyle name="Normal 2 2 2 4 3 4" xfId="2103" xr:uid="{F52A18A7-00CD-44C6-94FB-26C8DB49EBC1}"/>
    <cellStyle name="Normal 2 2 2 4 4" xfId="850" xr:uid="{00000000-0005-0000-0000-00001E020000}"/>
    <cellStyle name="Normal 2 2 2 4 4 2" xfId="1495" xr:uid="{00000000-0005-0000-0000-00001F020000}"/>
    <cellStyle name="Normal 2 2 2 4 4 2 2" xfId="3308" xr:uid="{87A70AA1-72A7-4702-9A58-9561CF876A3C}"/>
    <cellStyle name="Normal 2 2 2 4 4 3" xfId="2663" xr:uid="{2A24A813-9402-4F51-9B7B-C07127C8FBBA}"/>
    <cellStyle name="Normal 2 2 2 4 5" xfId="940" xr:uid="{00000000-0005-0000-0000-000020020000}"/>
    <cellStyle name="Normal 2 2 2 4 5 2" xfId="1585" xr:uid="{00000000-0005-0000-0000-000021020000}"/>
    <cellStyle name="Normal 2 2 2 4 5 2 2" xfId="3398" xr:uid="{EBA5056A-64CC-489F-B388-720CA4D88624}"/>
    <cellStyle name="Normal 2 2 2 4 5 3" xfId="2753" xr:uid="{DC60CDDA-EE63-4B55-83BA-1D344B745A6B}"/>
    <cellStyle name="Normal 2 2 2 4 6" xfId="1030" xr:uid="{00000000-0005-0000-0000-000022020000}"/>
    <cellStyle name="Normal 2 2 2 4 6 2" xfId="1675" xr:uid="{00000000-0005-0000-0000-000023020000}"/>
    <cellStyle name="Normal 2 2 2 4 6 2 2" xfId="3488" xr:uid="{FF14297D-522C-47C8-AA05-B12266AB2983}"/>
    <cellStyle name="Normal 2 2 2 4 6 3" xfId="2843" xr:uid="{CABF820D-52C9-419B-9C4A-F5ED4A788FC6}"/>
    <cellStyle name="Normal 2 2 2 4 7" xfId="475" xr:uid="{00000000-0005-0000-0000-000024020000}"/>
    <cellStyle name="Normal 2 2 2 4 7 2" xfId="2288" xr:uid="{6F789624-1B88-45A6-B3AA-1A5A48A8CEE3}"/>
    <cellStyle name="Normal 2 2 2 4 8" xfId="1120" xr:uid="{00000000-0005-0000-0000-000025020000}"/>
    <cellStyle name="Normal 2 2 2 4 8 2" xfId="2933" xr:uid="{EFECFB6F-7E14-40DE-9562-25DC22544AED}"/>
    <cellStyle name="Normal 2 2 2 4 9" xfId="1912" xr:uid="{C59CF266-DA5E-45AE-AF70-ADAC9DB07F17}"/>
    <cellStyle name="Normal 2 2 2 5" xfId="145" xr:uid="{00000000-0005-0000-0000-000026020000}"/>
    <cellStyle name="Normal 2 2 2 5 2" xfId="292" xr:uid="{00000000-0005-0000-0000-000027020000}"/>
    <cellStyle name="Normal 2 2 2 5 2 2" xfId="667" xr:uid="{00000000-0005-0000-0000-000028020000}"/>
    <cellStyle name="Normal 2 2 2 5 2 2 2" xfId="2480" xr:uid="{E4E7C8AB-8DDD-4EED-981C-DFA9A026C434}"/>
    <cellStyle name="Normal 2 2 2 5 2 3" xfId="1312" xr:uid="{00000000-0005-0000-0000-000029020000}"/>
    <cellStyle name="Normal 2 2 2 5 2 3 2" xfId="3125" xr:uid="{9D05973E-52EC-42A5-8E8D-C239C766FC08}"/>
    <cellStyle name="Normal 2 2 2 5 2 4" xfId="2105" xr:uid="{5F5A65B5-0B2A-41F3-A194-B1C3A6EF8EA3}"/>
    <cellStyle name="Normal 2 2 2 5 3" xfId="520" xr:uid="{00000000-0005-0000-0000-00002A020000}"/>
    <cellStyle name="Normal 2 2 2 5 3 2" xfId="2333" xr:uid="{BB7E3814-AAFB-449D-AA94-C1CDB3155F83}"/>
    <cellStyle name="Normal 2 2 2 5 4" xfId="1165" xr:uid="{00000000-0005-0000-0000-00002B020000}"/>
    <cellStyle name="Normal 2 2 2 5 4 2" xfId="2978" xr:uid="{CF975A0F-DF0C-4388-8E04-72F0EF3D1354}"/>
    <cellStyle name="Normal 2 2 2 5 5" xfId="1958" xr:uid="{297C56B7-E546-415D-B0B8-6275600E4505}"/>
    <cellStyle name="Normal 2 2 2 6" xfId="281" xr:uid="{00000000-0005-0000-0000-00002C020000}"/>
    <cellStyle name="Normal 2 2 2 6 2" xfId="656" xr:uid="{00000000-0005-0000-0000-00002D020000}"/>
    <cellStyle name="Normal 2 2 2 6 2 2" xfId="2469" xr:uid="{1BDE6C8B-ADD2-4008-9A1F-C526B6B406A8}"/>
    <cellStyle name="Normal 2 2 2 6 3" xfId="1301" xr:uid="{00000000-0005-0000-0000-00002E020000}"/>
    <cellStyle name="Normal 2 2 2 6 3 2" xfId="3114" xr:uid="{B496F168-879A-44B4-9E75-20E88CF7BA03}"/>
    <cellStyle name="Normal 2 2 2 6 4" xfId="2094" xr:uid="{D4DC6D74-E802-4295-9892-83BC1DE1180E}"/>
    <cellStyle name="Normal 2 2 2 7" xfId="805" xr:uid="{00000000-0005-0000-0000-00002F020000}"/>
    <cellStyle name="Normal 2 2 2 7 2" xfId="1450" xr:uid="{00000000-0005-0000-0000-000030020000}"/>
    <cellStyle name="Normal 2 2 2 7 2 2" xfId="3263" xr:uid="{50678E06-0A63-478E-866F-916467EA73A7}"/>
    <cellStyle name="Normal 2 2 2 7 3" xfId="2618" xr:uid="{F4FB48C1-361C-41B4-B948-5211B4CA2E76}"/>
    <cellStyle name="Normal 2 2 2 8" xfId="895" xr:uid="{00000000-0005-0000-0000-000031020000}"/>
    <cellStyle name="Normal 2 2 2 8 2" xfId="1540" xr:uid="{00000000-0005-0000-0000-000032020000}"/>
    <cellStyle name="Normal 2 2 2 8 2 2" xfId="3353" xr:uid="{4217834B-4109-4AB4-A5A6-6833DD3BD9C3}"/>
    <cellStyle name="Normal 2 2 2 8 3" xfId="2708" xr:uid="{49F23E1F-16F4-48F0-8970-745E1A7B19CA}"/>
    <cellStyle name="Normal 2 2 2 9" xfId="985" xr:uid="{00000000-0005-0000-0000-000033020000}"/>
    <cellStyle name="Normal 2 2 2 9 2" xfId="1630" xr:uid="{00000000-0005-0000-0000-000034020000}"/>
    <cellStyle name="Normal 2 2 2 9 2 2" xfId="3443" xr:uid="{B0B80471-8EC1-4DF0-B401-77524EAFB9C9}"/>
    <cellStyle name="Normal 2 2 2 9 3" xfId="2798" xr:uid="{0D24A5AF-BEDF-494F-B1C9-7A3440889CFD}"/>
    <cellStyle name="Normal 2 2 3" xfId="63" xr:uid="{00000000-0005-0000-0000-000035020000}"/>
    <cellStyle name="Normal 2 2 3 10" xfId="1881" xr:uid="{1FD04B02-FDD0-440D-9724-FA0C922F8ED7}"/>
    <cellStyle name="Normal 2 2 3 2" xfId="112" xr:uid="{00000000-0005-0000-0000-000036020000}"/>
    <cellStyle name="Normal 2 2 3 2 2" xfId="205" xr:uid="{00000000-0005-0000-0000-000037020000}"/>
    <cellStyle name="Normal 2 2 3 2 2 2" xfId="295" xr:uid="{00000000-0005-0000-0000-000038020000}"/>
    <cellStyle name="Normal 2 2 3 2 2 2 2" xfId="670" xr:uid="{00000000-0005-0000-0000-000039020000}"/>
    <cellStyle name="Normal 2 2 3 2 2 2 2 2" xfId="2483" xr:uid="{E69E3C3E-E1D1-4B61-8786-B65662DB0A57}"/>
    <cellStyle name="Normal 2 2 3 2 2 2 3" xfId="1315" xr:uid="{00000000-0005-0000-0000-00003A020000}"/>
    <cellStyle name="Normal 2 2 3 2 2 2 3 2" xfId="3128" xr:uid="{A9DAC6B4-ED16-477B-A693-74190529974A}"/>
    <cellStyle name="Normal 2 2 3 2 2 2 4" xfId="2108" xr:uid="{B8CEFBDE-3023-4755-80BB-218377917F6F}"/>
    <cellStyle name="Normal 2 2 3 2 2 3" xfId="580" xr:uid="{00000000-0005-0000-0000-00003B020000}"/>
    <cellStyle name="Normal 2 2 3 2 2 3 2" xfId="2393" xr:uid="{60D6A2B1-AE4C-46EE-A551-E6DB60654191}"/>
    <cellStyle name="Normal 2 2 3 2 2 4" xfId="1225" xr:uid="{00000000-0005-0000-0000-00003C020000}"/>
    <cellStyle name="Normal 2 2 3 2 2 4 2" xfId="3038" xr:uid="{E8FEEBF4-2D56-4DBA-910B-31E17215705D}"/>
    <cellStyle name="Normal 2 2 3 2 2 5" xfId="2018" xr:uid="{B8AA357F-FDAB-4B22-80D1-AFE704B1D540}"/>
    <cellStyle name="Normal 2 2 3 2 3" xfId="294" xr:uid="{00000000-0005-0000-0000-00003D020000}"/>
    <cellStyle name="Normal 2 2 3 2 3 2" xfId="669" xr:uid="{00000000-0005-0000-0000-00003E020000}"/>
    <cellStyle name="Normal 2 2 3 2 3 2 2" xfId="2482" xr:uid="{818B525F-D887-472C-B751-A01BC3C5167D}"/>
    <cellStyle name="Normal 2 2 3 2 3 3" xfId="1314" xr:uid="{00000000-0005-0000-0000-00003F020000}"/>
    <cellStyle name="Normal 2 2 3 2 3 3 2" xfId="3127" xr:uid="{610F6D3A-36D1-4241-8FEF-4163ED353EEB}"/>
    <cellStyle name="Normal 2 2 3 2 3 4" xfId="2107" xr:uid="{639CF580-29F2-42AC-B731-AF513E978C2B}"/>
    <cellStyle name="Normal 2 2 3 2 4" xfId="865" xr:uid="{00000000-0005-0000-0000-000040020000}"/>
    <cellStyle name="Normal 2 2 3 2 4 2" xfId="1510" xr:uid="{00000000-0005-0000-0000-000041020000}"/>
    <cellStyle name="Normal 2 2 3 2 4 2 2" xfId="3323" xr:uid="{C65D3A67-29E3-4EA9-B0BF-9D86B1E976B0}"/>
    <cellStyle name="Normal 2 2 3 2 4 3" xfId="2678" xr:uid="{8089C40A-8ADC-4EEF-A361-F3F605C64B82}"/>
    <cellStyle name="Normal 2 2 3 2 5" xfId="955" xr:uid="{00000000-0005-0000-0000-000042020000}"/>
    <cellStyle name="Normal 2 2 3 2 5 2" xfId="1600" xr:uid="{00000000-0005-0000-0000-000043020000}"/>
    <cellStyle name="Normal 2 2 3 2 5 2 2" xfId="3413" xr:uid="{05F2D25E-6632-44CF-9079-8D8A424263F0}"/>
    <cellStyle name="Normal 2 2 3 2 5 3" xfId="2768" xr:uid="{AF7003DA-C5C6-4449-AB2B-2320B1EFEF4F}"/>
    <cellStyle name="Normal 2 2 3 2 6" xfId="1045" xr:uid="{00000000-0005-0000-0000-000044020000}"/>
    <cellStyle name="Normal 2 2 3 2 6 2" xfId="1690" xr:uid="{00000000-0005-0000-0000-000045020000}"/>
    <cellStyle name="Normal 2 2 3 2 6 2 2" xfId="3503" xr:uid="{C5B0C0D2-7C29-4AEE-9387-900B20580410}"/>
    <cellStyle name="Normal 2 2 3 2 6 3" xfId="2858" xr:uid="{7C797B27-2E85-4812-93B6-E20CAC58A716}"/>
    <cellStyle name="Normal 2 2 3 2 7" xfId="490" xr:uid="{00000000-0005-0000-0000-000046020000}"/>
    <cellStyle name="Normal 2 2 3 2 7 2" xfId="2303" xr:uid="{ED0FD44C-8B8D-408A-89E8-FC7A53445ECF}"/>
    <cellStyle name="Normal 2 2 3 2 8" xfId="1135" xr:uid="{00000000-0005-0000-0000-000047020000}"/>
    <cellStyle name="Normal 2 2 3 2 8 2" xfId="2948" xr:uid="{AB782834-D4C0-415C-930F-28A20B5ACCB8}"/>
    <cellStyle name="Normal 2 2 3 2 9" xfId="1927" xr:uid="{E6ED1B5B-70B3-4045-AA58-A5512BDD530A}"/>
    <cellStyle name="Normal 2 2 3 3" xfId="160" xr:uid="{00000000-0005-0000-0000-000048020000}"/>
    <cellStyle name="Normal 2 2 3 3 2" xfId="296" xr:uid="{00000000-0005-0000-0000-000049020000}"/>
    <cellStyle name="Normal 2 2 3 3 2 2" xfId="671" xr:uid="{00000000-0005-0000-0000-00004A020000}"/>
    <cellStyle name="Normal 2 2 3 3 2 2 2" xfId="2484" xr:uid="{825CEDD5-F963-4901-9118-5E4133B34F0F}"/>
    <cellStyle name="Normal 2 2 3 3 2 3" xfId="1316" xr:uid="{00000000-0005-0000-0000-00004B020000}"/>
    <cellStyle name="Normal 2 2 3 3 2 3 2" xfId="3129" xr:uid="{AE7C3043-0C15-4412-BD14-0F851B203270}"/>
    <cellStyle name="Normal 2 2 3 3 2 4" xfId="2109" xr:uid="{B92259CF-09B2-47B3-921B-346E2704600C}"/>
    <cellStyle name="Normal 2 2 3 3 3" xfId="535" xr:uid="{00000000-0005-0000-0000-00004C020000}"/>
    <cellStyle name="Normal 2 2 3 3 3 2" xfId="2348" xr:uid="{7D8F51F5-A09B-435F-9C55-E963D6D6BDE2}"/>
    <cellStyle name="Normal 2 2 3 3 4" xfId="1180" xr:uid="{00000000-0005-0000-0000-00004D020000}"/>
    <cellStyle name="Normal 2 2 3 3 4 2" xfId="2993" xr:uid="{4F003FDC-EEE0-4E66-A989-AD6FE0F97B6E}"/>
    <cellStyle name="Normal 2 2 3 3 5" xfId="1973" xr:uid="{95C844DB-1C0C-4A48-8A64-92471745C1E8}"/>
    <cellStyle name="Normal 2 2 3 4" xfId="293" xr:uid="{00000000-0005-0000-0000-00004E020000}"/>
    <cellStyle name="Normal 2 2 3 4 2" xfId="668" xr:uid="{00000000-0005-0000-0000-00004F020000}"/>
    <cellStyle name="Normal 2 2 3 4 2 2" xfId="2481" xr:uid="{4320BD6D-BA98-4DD9-8628-3B880C785CB6}"/>
    <cellStyle name="Normal 2 2 3 4 3" xfId="1313" xr:uid="{00000000-0005-0000-0000-000050020000}"/>
    <cellStyle name="Normal 2 2 3 4 3 2" xfId="3126" xr:uid="{29F2186F-B52F-45A6-B5AB-76142B9DF2E0}"/>
    <cellStyle name="Normal 2 2 3 4 4" xfId="2106" xr:uid="{B8F75FEC-BF6D-4B0A-82A7-580D2D02FD28}"/>
    <cellStyle name="Normal 2 2 3 5" xfId="820" xr:uid="{00000000-0005-0000-0000-000051020000}"/>
    <cellStyle name="Normal 2 2 3 5 2" xfId="1465" xr:uid="{00000000-0005-0000-0000-000052020000}"/>
    <cellStyle name="Normal 2 2 3 5 2 2" xfId="3278" xr:uid="{A60258E1-A567-4C59-B434-B4A0AC2D0CA5}"/>
    <cellStyle name="Normal 2 2 3 5 3" xfId="2633" xr:uid="{E326CB92-6086-4A40-BE5A-FB4BE56CAEA7}"/>
    <cellStyle name="Normal 2 2 3 6" xfId="910" xr:uid="{00000000-0005-0000-0000-000053020000}"/>
    <cellStyle name="Normal 2 2 3 6 2" xfId="1555" xr:uid="{00000000-0005-0000-0000-000054020000}"/>
    <cellStyle name="Normal 2 2 3 6 2 2" xfId="3368" xr:uid="{251DF796-EB81-4E77-A698-C24E55BD7B8B}"/>
    <cellStyle name="Normal 2 2 3 6 3" xfId="2723" xr:uid="{26489924-EEC4-40AF-96E0-1449C5F9CDBB}"/>
    <cellStyle name="Normal 2 2 3 7" xfId="1000" xr:uid="{00000000-0005-0000-0000-000055020000}"/>
    <cellStyle name="Normal 2 2 3 7 2" xfId="1645" xr:uid="{00000000-0005-0000-0000-000056020000}"/>
    <cellStyle name="Normal 2 2 3 7 2 2" xfId="3458" xr:uid="{2EBCD2AF-A6C4-4751-BD57-7A54A739CA63}"/>
    <cellStyle name="Normal 2 2 3 7 3" xfId="2813" xr:uid="{42BA7CD8-42BA-4E65-994F-1A985C162535}"/>
    <cellStyle name="Normal 2 2 3 8" xfId="445" xr:uid="{00000000-0005-0000-0000-000057020000}"/>
    <cellStyle name="Normal 2 2 3 8 2" xfId="2258" xr:uid="{6656DB16-BC66-454D-B9F7-D48E676A403D}"/>
    <cellStyle name="Normal 2 2 3 9" xfId="1090" xr:uid="{00000000-0005-0000-0000-000058020000}"/>
    <cellStyle name="Normal 2 2 3 9 2" xfId="2903" xr:uid="{F8C834F6-414B-49C3-8DAD-52807E25A800}"/>
    <cellStyle name="Normal 2 2 4" xfId="54" xr:uid="{00000000-0005-0000-0000-000059020000}"/>
    <cellStyle name="Normal 2 2 4 10" xfId="1872" xr:uid="{FC50BCE9-E145-4E4A-A10C-8B5099346E31}"/>
    <cellStyle name="Normal 2 2 4 2" xfId="103" xr:uid="{00000000-0005-0000-0000-00005A020000}"/>
    <cellStyle name="Normal 2 2 4 2 2" xfId="196" xr:uid="{00000000-0005-0000-0000-00005B020000}"/>
    <cellStyle name="Normal 2 2 4 2 2 2" xfId="299" xr:uid="{00000000-0005-0000-0000-00005C020000}"/>
    <cellStyle name="Normal 2 2 4 2 2 2 2" xfId="674" xr:uid="{00000000-0005-0000-0000-00005D020000}"/>
    <cellStyle name="Normal 2 2 4 2 2 2 2 2" xfId="2487" xr:uid="{412BA464-E2FB-4EC0-B9BC-9E81F1E87908}"/>
    <cellStyle name="Normal 2 2 4 2 2 2 3" xfId="1319" xr:uid="{00000000-0005-0000-0000-00005E020000}"/>
    <cellStyle name="Normal 2 2 4 2 2 2 3 2" xfId="3132" xr:uid="{27E23861-9518-4142-9B08-6A614FCB8294}"/>
    <cellStyle name="Normal 2 2 4 2 2 2 4" xfId="2112" xr:uid="{A05169C7-E228-468D-9AE0-0EE901E67585}"/>
    <cellStyle name="Normal 2 2 4 2 2 3" xfId="571" xr:uid="{00000000-0005-0000-0000-00005F020000}"/>
    <cellStyle name="Normal 2 2 4 2 2 3 2" xfId="2384" xr:uid="{D6046D3B-BF55-4879-8504-6A99B64B92F3}"/>
    <cellStyle name="Normal 2 2 4 2 2 4" xfId="1216" xr:uid="{00000000-0005-0000-0000-000060020000}"/>
    <cellStyle name="Normal 2 2 4 2 2 4 2" xfId="3029" xr:uid="{070A5EFF-20DD-4156-8C81-47B74B3D5B37}"/>
    <cellStyle name="Normal 2 2 4 2 2 5" xfId="2009" xr:uid="{A5BF72C5-597C-48EE-8941-E1F3217BECE1}"/>
    <cellStyle name="Normal 2 2 4 2 3" xfId="298" xr:uid="{00000000-0005-0000-0000-000061020000}"/>
    <cellStyle name="Normal 2 2 4 2 3 2" xfId="673" xr:uid="{00000000-0005-0000-0000-000062020000}"/>
    <cellStyle name="Normal 2 2 4 2 3 2 2" xfId="2486" xr:uid="{63395E99-C02C-4D3A-BE66-8769EE4467B4}"/>
    <cellStyle name="Normal 2 2 4 2 3 3" xfId="1318" xr:uid="{00000000-0005-0000-0000-000063020000}"/>
    <cellStyle name="Normal 2 2 4 2 3 3 2" xfId="3131" xr:uid="{EC254DD1-A1EE-450D-BE50-3A5B65320A87}"/>
    <cellStyle name="Normal 2 2 4 2 3 4" xfId="2111" xr:uid="{9D192C47-DA65-47F9-8A0C-8E8328DEA35F}"/>
    <cellStyle name="Normal 2 2 4 2 4" xfId="856" xr:uid="{00000000-0005-0000-0000-000064020000}"/>
    <cellStyle name="Normal 2 2 4 2 4 2" xfId="1501" xr:uid="{00000000-0005-0000-0000-000065020000}"/>
    <cellStyle name="Normal 2 2 4 2 4 2 2" xfId="3314" xr:uid="{F2498344-28CC-49C4-96DE-1FBF15A18526}"/>
    <cellStyle name="Normal 2 2 4 2 4 3" xfId="2669" xr:uid="{CDBDE4A5-4A0F-493D-9587-B2B8F0CD2AE0}"/>
    <cellStyle name="Normal 2 2 4 2 5" xfId="946" xr:uid="{00000000-0005-0000-0000-000066020000}"/>
    <cellStyle name="Normal 2 2 4 2 5 2" xfId="1591" xr:uid="{00000000-0005-0000-0000-000067020000}"/>
    <cellStyle name="Normal 2 2 4 2 5 2 2" xfId="3404" xr:uid="{E1806893-AE5D-4056-95D9-078CBAF20827}"/>
    <cellStyle name="Normal 2 2 4 2 5 3" xfId="2759" xr:uid="{F0FED35D-9B25-4471-B3D6-7DE83B168158}"/>
    <cellStyle name="Normal 2 2 4 2 6" xfId="1036" xr:uid="{00000000-0005-0000-0000-000068020000}"/>
    <cellStyle name="Normal 2 2 4 2 6 2" xfId="1681" xr:uid="{00000000-0005-0000-0000-000069020000}"/>
    <cellStyle name="Normal 2 2 4 2 6 2 2" xfId="3494" xr:uid="{C6F0E7C9-8B0B-4083-96C8-3C3018958E96}"/>
    <cellStyle name="Normal 2 2 4 2 6 3" xfId="2849" xr:uid="{2ED2D004-92A7-41A8-8870-3B75EB898FDB}"/>
    <cellStyle name="Normal 2 2 4 2 7" xfId="481" xr:uid="{00000000-0005-0000-0000-00006A020000}"/>
    <cellStyle name="Normal 2 2 4 2 7 2" xfId="2294" xr:uid="{10E622B3-3AD3-4924-9D59-F9E189E8DA71}"/>
    <cellStyle name="Normal 2 2 4 2 8" xfId="1126" xr:uid="{00000000-0005-0000-0000-00006B020000}"/>
    <cellStyle name="Normal 2 2 4 2 8 2" xfId="2939" xr:uid="{B25C6D74-2471-4494-85CA-F02E7F80FDDC}"/>
    <cellStyle name="Normal 2 2 4 2 9" xfId="1918" xr:uid="{F9E8D720-2D69-493C-9941-05DF651868F0}"/>
    <cellStyle name="Normal 2 2 4 3" xfId="151" xr:uid="{00000000-0005-0000-0000-00006C020000}"/>
    <cellStyle name="Normal 2 2 4 3 2" xfId="300" xr:uid="{00000000-0005-0000-0000-00006D020000}"/>
    <cellStyle name="Normal 2 2 4 3 2 2" xfId="675" xr:uid="{00000000-0005-0000-0000-00006E020000}"/>
    <cellStyle name="Normal 2 2 4 3 2 2 2" xfId="2488" xr:uid="{8E4D7E5D-4EE1-43C6-98D8-6CDAB7DE9614}"/>
    <cellStyle name="Normal 2 2 4 3 2 3" xfId="1320" xr:uid="{00000000-0005-0000-0000-00006F020000}"/>
    <cellStyle name="Normal 2 2 4 3 2 3 2" xfId="3133" xr:uid="{83F1A01A-4FBF-4DE1-9287-E9A3CD644C73}"/>
    <cellStyle name="Normal 2 2 4 3 2 4" xfId="2113" xr:uid="{C8475C05-4A42-4137-A328-7A7C4204DF0A}"/>
    <cellStyle name="Normal 2 2 4 3 3" xfId="526" xr:uid="{00000000-0005-0000-0000-000070020000}"/>
    <cellStyle name="Normal 2 2 4 3 3 2" xfId="2339" xr:uid="{80EEF4B4-E4BB-4C23-9AD6-E6C335D7FFFB}"/>
    <cellStyle name="Normal 2 2 4 3 4" xfId="1171" xr:uid="{00000000-0005-0000-0000-000071020000}"/>
    <cellStyle name="Normal 2 2 4 3 4 2" xfId="2984" xr:uid="{43FF122F-7690-448B-BD8C-0F81D347D352}"/>
    <cellStyle name="Normal 2 2 4 3 5" xfId="1964" xr:uid="{99E6D210-60D7-4AA4-8FA1-2ABCA73D8096}"/>
    <cellStyle name="Normal 2 2 4 4" xfId="297" xr:uid="{00000000-0005-0000-0000-000072020000}"/>
    <cellStyle name="Normal 2 2 4 4 2" xfId="672" xr:uid="{00000000-0005-0000-0000-000073020000}"/>
    <cellStyle name="Normal 2 2 4 4 2 2" xfId="2485" xr:uid="{627C3CA7-D3C4-41E8-9C74-181C35A86D00}"/>
    <cellStyle name="Normal 2 2 4 4 3" xfId="1317" xr:uid="{00000000-0005-0000-0000-000074020000}"/>
    <cellStyle name="Normal 2 2 4 4 3 2" xfId="3130" xr:uid="{14D2F81A-17C2-44DD-954D-EEA2D5D59044}"/>
    <cellStyle name="Normal 2 2 4 4 4" xfId="2110" xr:uid="{231A8F8F-DEB6-44C1-8F8F-97EFF3009F78}"/>
    <cellStyle name="Normal 2 2 4 5" xfId="811" xr:uid="{00000000-0005-0000-0000-000075020000}"/>
    <cellStyle name="Normal 2 2 4 5 2" xfId="1456" xr:uid="{00000000-0005-0000-0000-000076020000}"/>
    <cellStyle name="Normal 2 2 4 5 2 2" xfId="3269" xr:uid="{1EF29FDB-47FB-40CE-84B4-9B50CCF780D1}"/>
    <cellStyle name="Normal 2 2 4 5 3" xfId="2624" xr:uid="{E265D259-4727-49D8-A5AF-A81F35D5221E}"/>
    <cellStyle name="Normal 2 2 4 6" xfId="901" xr:uid="{00000000-0005-0000-0000-000077020000}"/>
    <cellStyle name="Normal 2 2 4 6 2" xfId="1546" xr:uid="{00000000-0005-0000-0000-000078020000}"/>
    <cellStyle name="Normal 2 2 4 6 2 2" xfId="3359" xr:uid="{5C2280FF-EE8A-45B9-B504-7CF792D28625}"/>
    <cellStyle name="Normal 2 2 4 6 3" xfId="2714" xr:uid="{619322C4-C504-4D24-9C37-E3079B7BA883}"/>
    <cellStyle name="Normal 2 2 4 7" xfId="991" xr:uid="{00000000-0005-0000-0000-000079020000}"/>
    <cellStyle name="Normal 2 2 4 7 2" xfId="1636" xr:uid="{00000000-0005-0000-0000-00007A020000}"/>
    <cellStyle name="Normal 2 2 4 7 2 2" xfId="3449" xr:uid="{7E358754-D61E-468B-ABB8-D7BA072935FB}"/>
    <cellStyle name="Normal 2 2 4 7 3" xfId="2804" xr:uid="{8C2B78DD-0B56-48A7-BB90-A959B5A2F321}"/>
    <cellStyle name="Normal 2 2 4 8" xfId="436" xr:uid="{00000000-0005-0000-0000-00007B020000}"/>
    <cellStyle name="Normal 2 2 4 8 2" xfId="2249" xr:uid="{E804DD38-2DCD-45AB-A27F-CCDFA5408C79}"/>
    <cellStyle name="Normal 2 2 4 9" xfId="1081" xr:uid="{00000000-0005-0000-0000-00007C020000}"/>
    <cellStyle name="Normal 2 2 4 9 2" xfId="2894" xr:uid="{73DCEF2E-E649-441D-96DE-B86F9BDD757D}"/>
    <cellStyle name="Normal 2 2 5" xfId="72" xr:uid="{00000000-0005-0000-0000-00007D020000}"/>
    <cellStyle name="Normal 2 2 5 10" xfId="1889" xr:uid="{843C8499-8C94-4DB5-9B9A-3E9752B099DD}"/>
    <cellStyle name="Normal 2 2 5 2" xfId="120" xr:uid="{00000000-0005-0000-0000-00007E020000}"/>
    <cellStyle name="Normal 2 2 5 2 2" xfId="212" xr:uid="{00000000-0005-0000-0000-00007F020000}"/>
    <cellStyle name="Normal 2 2 5 2 2 2" xfId="303" xr:uid="{00000000-0005-0000-0000-000080020000}"/>
    <cellStyle name="Normal 2 2 5 2 2 2 2" xfId="678" xr:uid="{00000000-0005-0000-0000-000081020000}"/>
    <cellStyle name="Normal 2 2 5 2 2 2 2 2" xfId="2491" xr:uid="{941E75EA-42F4-4864-A0E4-D6AC7D265CE1}"/>
    <cellStyle name="Normal 2 2 5 2 2 2 3" xfId="1323" xr:uid="{00000000-0005-0000-0000-000082020000}"/>
    <cellStyle name="Normal 2 2 5 2 2 2 3 2" xfId="3136" xr:uid="{5129CA0D-A540-4EAB-9F79-66986AE04642}"/>
    <cellStyle name="Normal 2 2 5 2 2 2 4" xfId="2116" xr:uid="{EC6DB45C-B4F4-4B14-AF7A-295B9E251CD7}"/>
    <cellStyle name="Normal 2 2 5 2 2 3" xfId="587" xr:uid="{00000000-0005-0000-0000-000083020000}"/>
    <cellStyle name="Normal 2 2 5 2 2 3 2" xfId="2400" xr:uid="{0A85ACAC-58BB-4716-A28E-BB7032E1DA1E}"/>
    <cellStyle name="Normal 2 2 5 2 2 4" xfId="1232" xr:uid="{00000000-0005-0000-0000-000084020000}"/>
    <cellStyle name="Normal 2 2 5 2 2 4 2" xfId="3045" xr:uid="{9A162AB1-D309-40FA-842C-4147BE75C9E0}"/>
    <cellStyle name="Normal 2 2 5 2 2 5" xfId="2025" xr:uid="{E99D7765-39D3-4C78-8015-8C4E5E934C12}"/>
    <cellStyle name="Normal 2 2 5 2 3" xfId="302" xr:uid="{00000000-0005-0000-0000-000085020000}"/>
    <cellStyle name="Normal 2 2 5 2 3 2" xfId="677" xr:uid="{00000000-0005-0000-0000-000086020000}"/>
    <cellStyle name="Normal 2 2 5 2 3 2 2" xfId="2490" xr:uid="{30DAB7A7-5866-40DF-B1E6-5879DFB5BBA1}"/>
    <cellStyle name="Normal 2 2 5 2 3 3" xfId="1322" xr:uid="{00000000-0005-0000-0000-000087020000}"/>
    <cellStyle name="Normal 2 2 5 2 3 3 2" xfId="3135" xr:uid="{076D1B71-6F80-4143-859C-BBAFC2367F5A}"/>
    <cellStyle name="Normal 2 2 5 2 3 4" xfId="2115" xr:uid="{7928FDF6-9414-461E-93BE-58F5D76C844E}"/>
    <cellStyle name="Normal 2 2 5 2 4" xfId="872" xr:uid="{00000000-0005-0000-0000-000088020000}"/>
    <cellStyle name="Normal 2 2 5 2 4 2" xfId="1517" xr:uid="{00000000-0005-0000-0000-000089020000}"/>
    <cellStyle name="Normal 2 2 5 2 4 2 2" xfId="3330" xr:uid="{48CCB75D-F7B3-4AC5-9B4C-9C34E7F595B7}"/>
    <cellStyle name="Normal 2 2 5 2 4 3" xfId="2685" xr:uid="{9254A53A-0653-408D-B25D-D64A60BBFF6B}"/>
    <cellStyle name="Normal 2 2 5 2 5" xfId="962" xr:uid="{00000000-0005-0000-0000-00008A020000}"/>
    <cellStyle name="Normal 2 2 5 2 5 2" xfId="1607" xr:uid="{00000000-0005-0000-0000-00008B020000}"/>
    <cellStyle name="Normal 2 2 5 2 5 2 2" xfId="3420" xr:uid="{E4E8F310-BF2D-470B-9670-4CC69E472F3A}"/>
    <cellStyle name="Normal 2 2 5 2 5 3" xfId="2775" xr:uid="{14DEC2A8-7DDF-4184-87CD-8853B402C80B}"/>
    <cellStyle name="Normal 2 2 5 2 6" xfId="1052" xr:uid="{00000000-0005-0000-0000-00008C020000}"/>
    <cellStyle name="Normal 2 2 5 2 6 2" xfId="1697" xr:uid="{00000000-0005-0000-0000-00008D020000}"/>
    <cellStyle name="Normal 2 2 5 2 6 2 2" xfId="3510" xr:uid="{79495C15-E276-4802-9E69-B64E7DA5B042}"/>
    <cellStyle name="Normal 2 2 5 2 6 3" xfId="2865" xr:uid="{3C3F0F12-F6EE-46C6-8494-DC89E69583DF}"/>
    <cellStyle name="Normal 2 2 5 2 7" xfId="497" xr:uid="{00000000-0005-0000-0000-00008E020000}"/>
    <cellStyle name="Normal 2 2 5 2 7 2" xfId="2310" xr:uid="{2E4E7DEC-7B11-41C5-A202-B0393D560F94}"/>
    <cellStyle name="Normal 2 2 5 2 8" xfId="1142" xr:uid="{00000000-0005-0000-0000-00008F020000}"/>
    <cellStyle name="Normal 2 2 5 2 8 2" xfId="2955" xr:uid="{EAA44BA6-08A0-4FEA-B9AE-FA2DFEF54817}"/>
    <cellStyle name="Normal 2 2 5 2 9" xfId="1935" xr:uid="{3E10915B-41A1-4C7C-A65A-FD14AB055CDE}"/>
    <cellStyle name="Normal 2 2 5 3" xfId="167" xr:uid="{00000000-0005-0000-0000-000090020000}"/>
    <cellStyle name="Normal 2 2 5 3 2" xfId="304" xr:uid="{00000000-0005-0000-0000-000091020000}"/>
    <cellStyle name="Normal 2 2 5 3 2 2" xfId="679" xr:uid="{00000000-0005-0000-0000-000092020000}"/>
    <cellStyle name="Normal 2 2 5 3 2 2 2" xfId="2492" xr:uid="{0976B175-5286-4E90-9FC9-CC519DD85FF6}"/>
    <cellStyle name="Normal 2 2 5 3 2 3" xfId="1324" xr:uid="{00000000-0005-0000-0000-000093020000}"/>
    <cellStyle name="Normal 2 2 5 3 2 3 2" xfId="3137" xr:uid="{0BB6CAC5-12E6-4E84-B2F1-543FB9C02884}"/>
    <cellStyle name="Normal 2 2 5 3 2 4" xfId="2117" xr:uid="{73A71383-7BE6-49A8-BB81-5C28F338D89D}"/>
    <cellStyle name="Normal 2 2 5 3 3" xfId="542" xr:uid="{00000000-0005-0000-0000-000094020000}"/>
    <cellStyle name="Normal 2 2 5 3 3 2" xfId="2355" xr:uid="{BB67D734-3966-4FA7-9570-95E0862E7168}"/>
    <cellStyle name="Normal 2 2 5 3 4" xfId="1187" xr:uid="{00000000-0005-0000-0000-000095020000}"/>
    <cellStyle name="Normal 2 2 5 3 4 2" xfId="3000" xr:uid="{772D36E2-5B7C-40D6-A5E4-1F37A750F158}"/>
    <cellStyle name="Normal 2 2 5 3 5" xfId="1980" xr:uid="{E197E0D6-2ACA-4181-9D84-22957D2A6080}"/>
    <cellStyle name="Normal 2 2 5 4" xfId="301" xr:uid="{00000000-0005-0000-0000-000096020000}"/>
    <cellStyle name="Normal 2 2 5 4 2" xfId="676" xr:uid="{00000000-0005-0000-0000-000097020000}"/>
    <cellStyle name="Normal 2 2 5 4 2 2" xfId="2489" xr:uid="{1690B515-0F5B-4AA3-8110-C553395DBDB8}"/>
    <cellStyle name="Normal 2 2 5 4 3" xfId="1321" xr:uid="{00000000-0005-0000-0000-000098020000}"/>
    <cellStyle name="Normal 2 2 5 4 3 2" xfId="3134" xr:uid="{205C7A24-F5A9-4A43-8CD8-B607F9F709CC}"/>
    <cellStyle name="Normal 2 2 5 4 4" xfId="2114" xr:uid="{C3345ED2-4942-4631-BC55-63E84465A21A}"/>
    <cellStyle name="Normal 2 2 5 5" xfId="827" xr:uid="{00000000-0005-0000-0000-000099020000}"/>
    <cellStyle name="Normal 2 2 5 5 2" xfId="1472" xr:uid="{00000000-0005-0000-0000-00009A020000}"/>
    <cellStyle name="Normal 2 2 5 5 2 2" xfId="3285" xr:uid="{2A71E2E8-024E-4721-B0C7-4F3FA4D99BBC}"/>
    <cellStyle name="Normal 2 2 5 5 3" xfId="2640" xr:uid="{57755ED7-B34A-4199-A254-3FC62E0CA81A}"/>
    <cellStyle name="Normal 2 2 5 6" xfId="917" xr:uid="{00000000-0005-0000-0000-00009B020000}"/>
    <cellStyle name="Normal 2 2 5 6 2" xfId="1562" xr:uid="{00000000-0005-0000-0000-00009C020000}"/>
    <cellStyle name="Normal 2 2 5 6 2 2" xfId="3375" xr:uid="{AFACE6C7-C5B7-400E-968D-68C37130C8D4}"/>
    <cellStyle name="Normal 2 2 5 6 3" xfId="2730" xr:uid="{1796887E-F379-493F-B926-C12F3D850C28}"/>
    <cellStyle name="Normal 2 2 5 7" xfId="1007" xr:uid="{00000000-0005-0000-0000-00009D020000}"/>
    <cellStyle name="Normal 2 2 5 7 2" xfId="1652" xr:uid="{00000000-0005-0000-0000-00009E020000}"/>
    <cellStyle name="Normal 2 2 5 7 2 2" xfId="3465" xr:uid="{C821D24E-4C73-43E2-A1BF-9756A3EC9D58}"/>
    <cellStyle name="Normal 2 2 5 7 3" xfId="2820" xr:uid="{81AF78D9-52B1-461A-8A37-1091A6A704D9}"/>
    <cellStyle name="Normal 2 2 5 8" xfId="452" xr:uid="{00000000-0005-0000-0000-00009F020000}"/>
    <cellStyle name="Normal 2 2 5 8 2" xfId="2265" xr:uid="{AAFCE316-C0AA-44D4-9EE2-FC08CB2CFB1F}"/>
    <cellStyle name="Normal 2 2 5 9" xfId="1097" xr:uid="{00000000-0005-0000-0000-0000A0020000}"/>
    <cellStyle name="Normal 2 2 5 9 2" xfId="2910" xr:uid="{38189074-A52D-4CE1-A251-979A712A1805}"/>
    <cellStyle name="Normal 2 2 6" xfId="77" xr:uid="{00000000-0005-0000-0000-0000A1020000}"/>
    <cellStyle name="Normal 2 2 6 10" xfId="1893" xr:uid="{EC5F5905-3BC7-427B-AE57-CE527F98EA05}"/>
    <cellStyle name="Normal 2 2 6 2" xfId="125" xr:uid="{00000000-0005-0000-0000-0000A2020000}"/>
    <cellStyle name="Normal 2 2 6 2 2" xfId="216" xr:uid="{00000000-0005-0000-0000-0000A3020000}"/>
    <cellStyle name="Normal 2 2 6 2 2 2" xfId="307" xr:uid="{00000000-0005-0000-0000-0000A4020000}"/>
    <cellStyle name="Normal 2 2 6 2 2 2 2" xfId="682" xr:uid="{00000000-0005-0000-0000-0000A5020000}"/>
    <cellStyle name="Normal 2 2 6 2 2 2 2 2" xfId="2495" xr:uid="{0F2F4963-89AB-4364-BDAF-98C1864D14F0}"/>
    <cellStyle name="Normal 2 2 6 2 2 2 3" xfId="1327" xr:uid="{00000000-0005-0000-0000-0000A6020000}"/>
    <cellStyle name="Normal 2 2 6 2 2 2 3 2" xfId="3140" xr:uid="{4F850631-7BBB-4B6F-BCEF-2692F6F759AE}"/>
    <cellStyle name="Normal 2 2 6 2 2 2 4" xfId="2120" xr:uid="{91469CC5-9BF9-469E-B99E-3CF54ADED286}"/>
    <cellStyle name="Normal 2 2 6 2 2 3" xfId="591" xr:uid="{00000000-0005-0000-0000-0000A7020000}"/>
    <cellStyle name="Normal 2 2 6 2 2 3 2" xfId="2404" xr:uid="{4907DE25-C8E1-4A11-9D37-E5FBC78DD388}"/>
    <cellStyle name="Normal 2 2 6 2 2 4" xfId="1236" xr:uid="{00000000-0005-0000-0000-0000A8020000}"/>
    <cellStyle name="Normal 2 2 6 2 2 4 2" xfId="3049" xr:uid="{6117C4E7-AB58-43CC-A26C-B545CBEF2871}"/>
    <cellStyle name="Normal 2 2 6 2 2 5" xfId="2029" xr:uid="{29E2C613-34C9-47AF-8E5F-706559BC7827}"/>
    <cellStyle name="Normal 2 2 6 2 3" xfId="306" xr:uid="{00000000-0005-0000-0000-0000A9020000}"/>
    <cellStyle name="Normal 2 2 6 2 3 2" xfId="681" xr:uid="{00000000-0005-0000-0000-0000AA020000}"/>
    <cellStyle name="Normal 2 2 6 2 3 2 2" xfId="2494" xr:uid="{B55A43B0-154D-4F38-9E93-52F6B5037426}"/>
    <cellStyle name="Normal 2 2 6 2 3 3" xfId="1326" xr:uid="{00000000-0005-0000-0000-0000AB020000}"/>
    <cellStyle name="Normal 2 2 6 2 3 3 2" xfId="3139" xr:uid="{F58392C3-7515-4C0C-877C-AA673C7B4084}"/>
    <cellStyle name="Normal 2 2 6 2 3 4" xfId="2119" xr:uid="{8F2313E8-9670-461A-A98E-65A900418A7D}"/>
    <cellStyle name="Normal 2 2 6 2 4" xfId="876" xr:uid="{00000000-0005-0000-0000-0000AC020000}"/>
    <cellStyle name="Normal 2 2 6 2 4 2" xfId="1521" xr:uid="{00000000-0005-0000-0000-0000AD020000}"/>
    <cellStyle name="Normal 2 2 6 2 4 2 2" xfId="3334" xr:uid="{99859DA2-32EC-43ED-BAAC-1C6C7FD6DB4B}"/>
    <cellStyle name="Normal 2 2 6 2 4 3" xfId="2689" xr:uid="{7A3C419B-E7CE-4AC3-B1DC-8B0AD54F39C4}"/>
    <cellStyle name="Normal 2 2 6 2 5" xfId="966" xr:uid="{00000000-0005-0000-0000-0000AE020000}"/>
    <cellStyle name="Normal 2 2 6 2 5 2" xfId="1611" xr:uid="{00000000-0005-0000-0000-0000AF020000}"/>
    <cellStyle name="Normal 2 2 6 2 5 2 2" xfId="3424" xr:uid="{EB669B89-E9D9-426F-B9F2-33A71516A1DA}"/>
    <cellStyle name="Normal 2 2 6 2 5 3" xfId="2779" xr:uid="{F14FEFA7-894A-47BD-8442-82B48629D78D}"/>
    <cellStyle name="Normal 2 2 6 2 6" xfId="1056" xr:uid="{00000000-0005-0000-0000-0000B0020000}"/>
    <cellStyle name="Normal 2 2 6 2 6 2" xfId="1701" xr:uid="{00000000-0005-0000-0000-0000B1020000}"/>
    <cellStyle name="Normal 2 2 6 2 6 2 2" xfId="3514" xr:uid="{3D34AA47-EC25-4766-B0FC-90FB94BBD5CA}"/>
    <cellStyle name="Normal 2 2 6 2 6 3" xfId="2869" xr:uid="{06B116E2-AC00-4958-8187-E69DEC6A6E22}"/>
    <cellStyle name="Normal 2 2 6 2 7" xfId="501" xr:uid="{00000000-0005-0000-0000-0000B2020000}"/>
    <cellStyle name="Normal 2 2 6 2 7 2" xfId="2314" xr:uid="{C672C766-5E02-419E-963F-0D065DFC295A}"/>
    <cellStyle name="Normal 2 2 6 2 8" xfId="1146" xr:uid="{00000000-0005-0000-0000-0000B3020000}"/>
    <cellStyle name="Normal 2 2 6 2 8 2" xfId="2959" xr:uid="{19023BBB-121C-4919-B20A-660F5A6783CD}"/>
    <cellStyle name="Normal 2 2 6 2 9" xfId="1939" xr:uid="{3630318A-4428-4E6E-9F55-B2DFA633D0A6}"/>
    <cellStyle name="Normal 2 2 6 3" xfId="171" xr:uid="{00000000-0005-0000-0000-0000B4020000}"/>
    <cellStyle name="Normal 2 2 6 3 2" xfId="308" xr:uid="{00000000-0005-0000-0000-0000B5020000}"/>
    <cellStyle name="Normal 2 2 6 3 2 2" xfId="683" xr:uid="{00000000-0005-0000-0000-0000B6020000}"/>
    <cellStyle name="Normal 2 2 6 3 2 2 2" xfId="2496" xr:uid="{2A8A7236-CA4B-4156-968A-586BFFB38AB8}"/>
    <cellStyle name="Normal 2 2 6 3 2 3" xfId="1328" xr:uid="{00000000-0005-0000-0000-0000B7020000}"/>
    <cellStyle name="Normal 2 2 6 3 2 3 2" xfId="3141" xr:uid="{21E20566-3044-4857-894E-B58652DF3324}"/>
    <cellStyle name="Normal 2 2 6 3 2 4" xfId="2121" xr:uid="{87D9A1E6-E4A6-4A13-AB01-A34620313BDB}"/>
    <cellStyle name="Normal 2 2 6 3 3" xfId="546" xr:uid="{00000000-0005-0000-0000-0000B8020000}"/>
    <cellStyle name="Normal 2 2 6 3 3 2" xfId="2359" xr:uid="{1046B250-A8A8-47AF-93E2-2C3010619BD5}"/>
    <cellStyle name="Normal 2 2 6 3 4" xfId="1191" xr:uid="{00000000-0005-0000-0000-0000B9020000}"/>
    <cellStyle name="Normal 2 2 6 3 4 2" xfId="3004" xr:uid="{BF014F46-9C94-49D5-8C69-1CEE289361D5}"/>
    <cellStyle name="Normal 2 2 6 3 5" xfId="1984" xr:uid="{8CB7B852-59B3-410E-96A9-B0120EF4628E}"/>
    <cellStyle name="Normal 2 2 6 4" xfId="305" xr:uid="{00000000-0005-0000-0000-0000BA020000}"/>
    <cellStyle name="Normal 2 2 6 4 2" xfId="680" xr:uid="{00000000-0005-0000-0000-0000BB020000}"/>
    <cellStyle name="Normal 2 2 6 4 2 2" xfId="2493" xr:uid="{AF3CCDCB-2529-4FB9-B713-3776BB021CA5}"/>
    <cellStyle name="Normal 2 2 6 4 3" xfId="1325" xr:uid="{00000000-0005-0000-0000-0000BC020000}"/>
    <cellStyle name="Normal 2 2 6 4 3 2" xfId="3138" xr:uid="{A9098682-3A38-41F7-93BC-1521B9C4FCE8}"/>
    <cellStyle name="Normal 2 2 6 4 4" xfId="2118" xr:uid="{ECF53FD8-1BC0-4013-8A2B-2AAB5F5E41B3}"/>
    <cellStyle name="Normal 2 2 6 5" xfId="831" xr:uid="{00000000-0005-0000-0000-0000BD020000}"/>
    <cellStyle name="Normal 2 2 6 5 2" xfId="1476" xr:uid="{00000000-0005-0000-0000-0000BE020000}"/>
    <cellStyle name="Normal 2 2 6 5 2 2" xfId="3289" xr:uid="{922080D7-25F7-43C5-80B2-7335E8D4CE99}"/>
    <cellStyle name="Normal 2 2 6 5 3" xfId="2644" xr:uid="{318332BA-181F-4A43-9112-520ADF23D4DC}"/>
    <cellStyle name="Normal 2 2 6 6" xfId="921" xr:uid="{00000000-0005-0000-0000-0000BF020000}"/>
    <cellStyle name="Normal 2 2 6 6 2" xfId="1566" xr:uid="{00000000-0005-0000-0000-0000C0020000}"/>
    <cellStyle name="Normal 2 2 6 6 2 2" xfId="3379" xr:uid="{8697A621-DDD4-4D38-A61D-3822703D43E9}"/>
    <cellStyle name="Normal 2 2 6 6 3" xfId="2734" xr:uid="{D88C59C4-5A77-4825-8B2C-DA01EE697939}"/>
    <cellStyle name="Normal 2 2 6 7" xfId="1011" xr:uid="{00000000-0005-0000-0000-0000C1020000}"/>
    <cellStyle name="Normal 2 2 6 7 2" xfId="1656" xr:uid="{00000000-0005-0000-0000-0000C2020000}"/>
    <cellStyle name="Normal 2 2 6 7 2 2" xfId="3469" xr:uid="{B3C419E9-54C1-43B9-BA81-CB0305D3FFD0}"/>
    <cellStyle name="Normal 2 2 6 7 3" xfId="2824" xr:uid="{FEE232CF-8C4A-4C6F-B6E1-5A60F78325F4}"/>
    <cellStyle name="Normal 2 2 6 8" xfId="456" xr:uid="{00000000-0005-0000-0000-0000C3020000}"/>
    <cellStyle name="Normal 2 2 6 8 2" xfId="2269" xr:uid="{8E7C9988-6D4A-450F-A6FA-C1DB3FC9791C}"/>
    <cellStyle name="Normal 2 2 6 9" xfId="1101" xr:uid="{00000000-0005-0000-0000-0000C4020000}"/>
    <cellStyle name="Normal 2 2 6 9 2" xfId="2914" xr:uid="{D1CBE459-F4AA-4A65-8829-E8276674C0B5}"/>
    <cellStyle name="Normal 2 2 7" xfId="82" xr:uid="{00000000-0005-0000-0000-0000C5020000}"/>
    <cellStyle name="Normal 2 2 7 10" xfId="1898" xr:uid="{9FCDF53A-2500-4A5F-8980-72985DC82238}"/>
    <cellStyle name="Normal 2 2 7 2" xfId="130" xr:uid="{00000000-0005-0000-0000-0000C6020000}"/>
    <cellStyle name="Normal 2 2 7 2 2" xfId="221" xr:uid="{00000000-0005-0000-0000-0000C7020000}"/>
    <cellStyle name="Normal 2 2 7 2 2 2" xfId="311" xr:uid="{00000000-0005-0000-0000-0000C8020000}"/>
    <cellStyle name="Normal 2 2 7 2 2 2 2" xfId="686" xr:uid="{00000000-0005-0000-0000-0000C9020000}"/>
    <cellStyle name="Normal 2 2 7 2 2 2 2 2" xfId="2499" xr:uid="{4A2AB8C2-BE68-4F8E-88BA-1F8CBE3D6E47}"/>
    <cellStyle name="Normal 2 2 7 2 2 2 3" xfId="1331" xr:uid="{00000000-0005-0000-0000-0000CA020000}"/>
    <cellStyle name="Normal 2 2 7 2 2 2 3 2" xfId="3144" xr:uid="{05707030-F3BD-4C9C-82B9-0339C88B2231}"/>
    <cellStyle name="Normal 2 2 7 2 2 2 4" xfId="2124" xr:uid="{8462495F-F796-4C9B-B6FD-DF34622CD94E}"/>
    <cellStyle name="Normal 2 2 7 2 2 3" xfId="596" xr:uid="{00000000-0005-0000-0000-0000CB020000}"/>
    <cellStyle name="Normal 2 2 7 2 2 3 2" xfId="2409" xr:uid="{846ABD68-9284-4D92-8E5E-9EB8075E2808}"/>
    <cellStyle name="Normal 2 2 7 2 2 4" xfId="1241" xr:uid="{00000000-0005-0000-0000-0000CC020000}"/>
    <cellStyle name="Normal 2 2 7 2 2 4 2" xfId="3054" xr:uid="{C8C55E36-333B-4751-95CD-E62336001901}"/>
    <cellStyle name="Normal 2 2 7 2 2 5" xfId="2034" xr:uid="{CA964582-FFC5-4343-971E-9E135345A670}"/>
    <cellStyle name="Normal 2 2 7 2 3" xfId="310" xr:uid="{00000000-0005-0000-0000-0000CD020000}"/>
    <cellStyle name="Normal 2 2 7 2 3 2" xfId="685" xr:uid="{00000000-0005-0000-0000-0000CE020000}"/>
    <cellStyle name="Normal 2 2 7 2 3 2 2" xfId="2498" xr:uid="{A8F5E432-732F-4DAD-8B82-FA95B8826620}"/>
    <cellStyle name="Normal 2 2 7 2 3 3" xfId="1330" xr:uid="{00000000-0005-0000-0000-0000CF020000}"/>
    <cellStyle name="Normal 2 2 7 2 3 3 2" xfId="3143" xr:uid="{9D05ED47-0546-4900-A091-1041ECC3E5DF}"/>
    <cellStyle name="Normal 2 2 7 2 3 4" xfId="2123" xr:uid="{5563F704-0B04-4AA4-BC04-B2C77778286A}"/>
    <cellStyle name="Normal 2 2 7 2 4" xfId="881" xr:uid="{00000000-0005-0000-0000-0000D0020000}"/>
    <cellStyle name="Normal 2 2 7 2 4 2" xfId="1526" xr:uid="{00000000-0005-0000-0000-0000D1020000}"/>
    <cellStyle name="Normal 2 2 7 2 4 2 2" xfId="3339" xr:uid="{6DC89CC0-77AA-4249-80C0-9F3E1FC34842}"/>
    <cellStyle name="Normal 2 2 7 2 4 3" xfId="2694" xr:uid="{108D89CE-9C35-46E4-8683-89C25BA0FA2C}"/>
    <cellStyle name="Normal 2 2 7 2 5" xfId="971" xr:uid="{00000000-0005-0000-0000-0000D2020000}"/>
    <cellStyle name="Normal 2 2 7 2 5 2" xfId="1616" xr:uid="{00000000-0005-0000-0000-0000D3020000}"/>
    <cellStyle name="Normal 2 2 7 2 5 2 2" xfId="3429" xr:uid="{56202D1D-F24B-44BF-999A-C82AF6B98169}"/>
    <cellStyle name="Normal 2 2 7 2 5 3" xfId="2784" xr:uid="{2056207B-9AD0-4092-86C2-513545655EBD}"/>
    <cellStyle name="Normal 2 2 7 2 6" xfId="1061" xr:uid="{00000000-0005-0000-0000-0000D4020000}"/>
    <cellStyle name="Normal 2 2 7 2 6 2" xfId="1706" xr:uid="{00000000-0005-0000-0000-0000D5020000}"/>
    <cellStyle name="Normal 2 2 7 2 6 2 2" xfId="3519" xr:uid="{77D6AB1E-C596-4905-8502-F13CC08C03C9}"/>
    <cellStyle name="Normal 2 2 7 2 6 3" xfId="2874" xr:uid="{A40B151F-8A3C-4AEF-BC7B-ECB87B1B3CE2}"/>
    <cellStyle name="Normal 2 2 7 2 7" xfId="506" xr:uid="{00000000-0005-0000-0000-0000D6020000}"/>
    <cellStyle name="Normal 2 2 7 2 7 2" xfId="2319" xr:uid="{322A208D-55B0-4FE9-BBEB-CB9BD05BA64D}"/>
    <cellStyle name="Normal 2 2 7 2 8" xfId="1151" xr:uid="{00000000-0005-0000-0000-0000D7020000}"/>
    <cellStyle name="Normal 2 2 7 2 8 2" xfId="2964" xr:uid="{8874FD7C-33C6-4E40-B59A-76AD433F0051}"/>
    <cellStyle name="Normal 2 2 7 2 9" xfId="1944" xr:uid="{B26D5E9B-9BA2-4BED-BCF8-1F6389A032CA}"/>
    <cellStyle name="Normal 2 2 7 3" xfId="176" xr:uid="{00000000-0005-0000-0000-0000D8020000}"/>
    <cellStyle name="Normal 2 2 7 3 2" xfId="312" xr:uid="{00000000-0005-0000-0000-0000D9020000}"/>
    <cellStyle name="Normal 2 2 7 3 2 2" xfId="687" xr:uid="{00000000-0005-0000-0000-0000DA020000}"/>
    <cellStyle name="Normal 2 2 7 3 2 2 2" xfId="2500" xr:uid="{D339E4DD-0CDA-4ED0-843C-355E04614B02}"/>
    <cellStyle name="Normal 2 2 7 3 2 3" xfId="1332" xr:uid="{00000000-0005-0000-0000-0000DB020000}"/>
    <cellStyle name="Normal 2 2 7 3 2 3 2" xfId="3145" xr:uid="{07E23A4A-2CBB-4832-A5D2-CF1E3DE48D02}"/>
    <cellStyle name="Normal 2 2 7 3 2 4" xfId="2125" xr:uid="{03319CCF-1CA8-4CE8-B0AF-7B09EA151AEE}"/>
    <cellStyle name="Normal 2 2 7 3 3" xfId="551" xr:uid="{00000000-0005-0000-0000-0000DC020000}"/>
    <cellStyle name="Normal 2 2 7 3 3 2" xfId="2364" xr:uid="{EF369673-06B7-4197-8582-BD1F2FF0BAEE}"/>
    <cellStyle name="Normal 2 2 7 3 4" xfId="1196" xr:uid="{00000000-0005-0000-0000-0000DD020000}"/>
    <cellStyle name="Normal 2 2 7 3 4 2" xfId="3009" xr:uid="{38AD35B7-A357-4482-958A-FBCB2B32C206}"/>
    <cellStyle name="Normal 2 2 7 3 5" xfId="1989" xr:uid="{4EAE8AF5-B95D-48BE-A401-DF79FA1BD0A3}"/>
    <cellStyle name="Normal 2 2 7 4" xfId="309" xr:uid="{00000000-0005-0000-0000-0000DE020000}"/>
    <cellStyle name="Normal 2 2 7 4 2" xfId="684" xr:uid="{00000000-0005-0000-0000-0000DF020000}"/>
    <cellStyle name="Normal 2 2 7 4 2 2" xfId="2497" xr:uid="{DCCB172E-90B0-4265-8E2E-01230552E668}"/>
    <cellStyle name="Normal 2 2 7 4 3" xfId="1329" xr:uid="{00000000-0005-0000-0000-0000E0020000}"/>
    <cellStyle name="Normal 2 2 7 4 3 2" xfId="3142" xr:uid="{085E5331-80A0-4302-BF68-F528FEF7B7C5}"/>
    <cellStyle name="Normal 2 2 7 4 4" xfId="2122" xr:uid="{5BF82004-FD94-41CD-912C-5A920164D93E}"/>
    <cellStyle name="Normal 2 2 7 5" xfId="836" xr:uid="{00000000-0005-0000-0000-0000E1020000}"/>
    <cellStyle name="Normal 2 2 7 5 2" xfId="1481" xr:uid="{00000000-0005-0000-0000-0000E2020000}"/>
    <cellStyle name="Normal 2 2 7 5 2 2" xfId="3294" xr:uid="{871B5474-BC21-4D6E-B073-79A8BF7FC913}"/>
    <cellStyle name="Normal 2 2 7 5 3" xfId="2649" xr:uid="{BEEBE2B0-1B71-47B6-964C-561285AE99AD}"/>
    <cellStyle name="Normal 2 2 7 6" xfId="926" xr:uid="{00000000-0005-0000-0000-0000E3020000}"/>
    <cellStyle name="Normal 2 2 7 6 2" xfId="1571" xr:uid="{00000000-0005-0000-0000-0000E4020000}"/>
    <cellStyle name="Normal 2 2 7 6 2 2" xfId="3384" xr:uid="{7B46D246-112B-4C0A-8683-CB7A3538232D}"/>
    <cellStyle name="Normal 2 2 7 6 3" xfId="2739" xr:uid="{03DAE456-8046-48EE-9B70-20E90B610CEB}"/>
    <cellStyle name="Normal 2 2 7 7" xfId="1016" xr:uid="{00000000-0005-0000-0000-0000E5020000}"/>
    <cellStyle name="Normal 2 2 7 7 2" xfId="1661" xr:uid="{00000000-0005-0000-0000-0000E6020000}"/>
    <cellStyle name="Normal 2 2 7 7 2 2" xfId="3474" xr:uid="{AB1262F6-3B18-4BB3-B75A-292429984B6B}"/>
    <cellStyle name="Normal 2 2 7 7 3" xfId="2829" xr:uid="{8A477DB5-30D2-4976-A0BD-A8F59E08F937}"/>
    <cellStyle name="Normal 2 2 7 8" xfId="461" xr:uid="{00000000-0005-0000-0000-0000E7020000}"/>
    <cellStyle name="Normal 2 2 7 8 2" xfId="2274" xr:uid="{108410C1-025C-4952-BB72-454F9C07D523}"/>
    <cellStyle name="Normal 2 2 7 9" xfId="1106" xr:uid="{00000000-0005-0000-0000-0000E8020000}"/>
    <cellStyle name="Normal 2 2 7 9 2" xfId="2919" xr:uid="{313029FA-59B1-477E-AB60-6729720513F2}"/>
    <cellStyle name="Normal 2 2 8" xfId="86" xr:uid="{00000000-0005-0000-0000-0000E9020000}"/>
    <cellStyle name="Normal 2 2 8 10" xfId="1902" xr:uid="{A451501B-4379-493C-AC93-918765090F45}"/>
    <cellStyle name="Normal 2 2 8 2" xfId="134" xr:uid="{00000000-0005-0000-0000-0000EA020000}"/>
    <cellStyle name="Normal 2 2 8 2 2" xfId="225" xr:uid="{00000000-0005-0000-0000-0000EB020000}"/>
    <cellStyle name="Normal 2 2 8 2 2 2" xfId="315" xr:uid="{00000000-0005-0000-0000-0000EC020000}"/>
    <cellStyle name="Normal 2 2 8 2 2 2 2" xfId="690" xr:uid="{00000000-0005-0000-0000-0000ED020000}"/>
    <cellStyle name="Normal 2 2 8 2 2 2 2 2" xfId="2503" xr:uid="{F94A6D2D-F906-4421-A196-D5582A2C74C7}"/>
    <cellStyle name="Normal 2 2 8 2 2 2 3" xfId="1335" xr:uid="{00000000-0005-0000-0000-0000EE020000}"/>
    <cellStyle name="Normal 2 2 8 2 2 2 3 2" xfId="3148" xr:uid="{7F5D83AE-AD64-41A8-AE85-C6DD330083EF}"/>
    <cellStyle name="Normal 2 2 8 2 2 2 4" xfId="2128" xr:uid="{E27F4113-431E-4870-9BAA-4FB5C2BF963C}"/>
    <cellStyle name="Normal 2 2 8 2 2 3" xfId="600" xr:uid="{00000000-0005-0000-0000-0000EF020000}"/>
    <cellStyle name="Normal 2 2 8 2 2 3 2" xfId="2413" xr:uid="{E7411A95-6EAE-442A-BAFF-D433006C81A2}"/>
    <cellStyle name="Normal 2 2 8 2 2 4" xfId="1245" xr:uid="{00000000-0005-0000-0000-0000F0020000}"/>
    <cellStyle name="Normal 2 2 8 2 2 4 2" xfId="3058" xr:uid="{96CED5B7-48A1-4A58-A181-A42FE5179FAB}"/>
    <cellStyle name="Normal 2 2 8 2 2 5" xfId="2038" xr:uid="{8D608BBC-0629-4562-A04D-C9092279C9B8}"/>
    <cellStyle name="Normal 2 2 8 2 3" xfId="314" xr:uid="{00000000-0005-0000-0000-0000F1020000}"/>
    <cellStyle name="Normal 2 2 8 2 3 2" xfId="689" xr:uid="{00000000-0005-0000-0000-0000F2020000}"/>
    <cellStyle name="Normal 2 2 8 2 3 2 2" xfId="2502" xr:uid="{4528EE47-1723-45B9-9DEC-BCC09B9EA129}"/>
    <cellStyle name="Normal 2 2 8 2 3 3" xfId="1334" xr:uid="{00000000-0005-0000-0000-0000F3020000}"/>
    <cellStyle name="Normal 2 2 8 2 3 3 2" xfId="3147" xr:uid="{E31CEA70-D82F-4319-88AD-4450AFDD3E26}"/>
    <cellStyle name="Normal 2 2 8 2 3 4" xfId="2127" xr:uid="{3C6050E9-4E43-4363-A301-F8A1E1361B5F}"/>
    <cellStyle name="Normal 2 2 8 2 4" xfId="885" xr:uid="{00000000-0005-0000-0000-0000F4020000}"/>
    <cellStyle name="Normal 2 2 8 2 4 2" xfId="1530" xr:uid="{00000000-0005-0000-0000-0000F5020000}"/>
    <cellStyle name="Normal 2 2 8 2 4 2 2" xfId="3343" xr:uid="{B67306F3-FE5B-4F48-9B5E-7F6D990064BC}"/>
    <cellStyle name="Normal 2 2 8 2 4 3" xfId="2698" xr:uid="{33754D45-8E26-45BE-B083-157969CDD7E7}"/>
    <cellStyle name="Normal 2 2 8 2 5" xfId="975" xr:uid="{00000000-0005-0000-0000-0000F6020000}"/>
    <cellStyle name="Normal 2 2 8 2 5 2" xfId="1620" xr:uid="{00000000-0005-0000-0000-0000F7020000}"/>
    <cellStyle name="Normal 2 2 8 2 5 2 2" xfId="3433" xr:uid="{6FDD5017-9B06-4B92-84D9-89DF8C226B6C}"/>
    <cellStyle name="Normal 2 2 8 2 5 3" xfId="2788" xr:uid="{D8E96A1D-11DA-406C-A60A-F66F04B55AB0}"/>
    <cellStyle name="Normal 2 2 8 2 6" xfId="1065" xr:uid="{00000000-0005-0000-0000-0000F8020000}"/>
    <cellStyle name="Normal 2 2 8 2 6 2" xfId="1710" xr:uid="{00000000-0005-0000-0000-0000F9020000}"/>
    <cellStyle name="Normal 2 2 8 2 6 2 2" xfId="3523" xr:uid="{732DB8A6-5F29-44E5-823D-332E88BE7656}"/>
    <cellStyle name="Normal 2 2 8 2 6 3" xfId="2878" xr:uid="{9E558D58-D1AB-4B5F-A7C8-CBDA98AD0527}"/>
    <cellStyle name="Normal 2 2 8 2 7" xfId="510" xr:uid="{00000000-0005-0000-0000-0000FA020000}"/>
    <cellStyle name="Normal 2 2 8 2 7 2" xfId="2323" xr:uid="{84DA5B6A-0D76-458D-9BDC-684D2A674F18}"/>
    <cellStyle name="Normal 2 2 8 2 8" xfId="1155" xr:uid="{00000000-0005-0000-0000-0000FB020000}"/>
    <cellStyle name="Normal 2 2 8 2 8 2" xfId="2968" xr:uid="{293C523C-70CC-4C54-B6E4-44124837AF21}"/>
    <cellStyle name="Normal 2 2 8 2 9" xfId="1948" xr:uid="{5A607EE5-DF01-412D-8ED8-DAE7AB80E403}"/>
    <cellStyle name="Normal 2 2 8 3" xfId="180" xr:uid="{00000000-0005-0000-0000-0000FC020000}"/>
    <cellStyle name="Normal 2 2 8 3 2" xfId="316" xr:uid="{00000000-0005-0000-0000-0000FD020000}"/>
    <cellStyle name="Normal 2 2 8 3 2 2" xfId="691" xr:uid="{00000000-0005-0000-0000-0000FE020000}"/>
    <cellStyle name="Normal 2 2 8 3 2 2 2" xfId="2504" xr:uid="{2FCF44B4-F11A-4047-8B7E-66DE20180537}"/>
    <cellStyle name="Normal 2 2 8 3 2 3" xfId="1336" xr:uid="{00000000-0005-0000-0000-0000FF020000}"/>
    <cellStyle name="Normal 2 2 8 3 2 3 2" xfId="3149" xr:uid="{C5E19A6D-4946-4F0F-9DE3-C44FEAC24C34}"/>
    <cellStyle name="Normal 2 2 8 3 2 4" xfId="2129" xr:uid="{704E0F18-C02C-427D-8BA1-EE75E7A8E98E}"/>
    <cellStyle name="Normal 2 2 8 3 3" xfId="555" xr:uid="{00000000-0005-0000-0000-000000030000}"/>
    <cellStyle name="Normal 2 2 8 3 3 2" xfId="2368" xr:uid="{D76505A3-3385-4CD3-8ADE-A8B98B39EE6E}"/>
    <cellStyle name="Normal 2 2 8 3 4" xfId="1200" xr:uid="{00000000-0005-0000-0000-000001030000}"/>
    <cellStyle name="Normal 2 2 8 3 4 2" xfId="3013" xr:uid="{6F759010-1558-4051-B6BA-672EA314A934}"/>
    <cellStyle name="Normal 2 2 8 3 5" xfId="1993" xr:uid="{923EF7F2-9E53-43DA-915C-1AC57A916052}"/>
    <cellStyle name="Normal 2 2 8 4" xfId="313" xr:uid="{00000000-0005-0000-0000-000002030000}"/>
    <cellStyle name="Normal 2 2 8 4 2" xfId="688" xr:uid="{00000000-0005-0000-0000-000003030000}"/>
    <cellStyle name="Normal 2 2 8 4 2 2" xfId="2501" xr:uid="{6D6EF854-5EDB-4176-A19E-7046D876FD0F}"/>
    <cellStyle name="Normal 2 2 8 4 3" xfId="1333" xr:uid="{00000000-0005-0000-0000-000004030000}"/>
    <cellStyle name="Normal 2 2 8 4 3 2" xfId="3146" xr:uid="{56CB96E8-CCB2-478E-AAB2-E56AC8F216BC}"/>
    <cellStyle name="Normal 2 2 8 4 4" xfId="2126" xr:uid="{79977805-2B16-4F6F-983A-CB1E268A0FD7}"/>
    <cellStyle name="Normal 2 2 8 5" xfId="840" xr:uid="{00000000-0005-0000-0000-000005030000}"/>
    <cellStyle name="Normal 2 2 8 5 2" xfId="1485" xr:uid="{00000000-0005-0000-0000-000006030000}"/>
    <cellStyle name="Normal 2 2 8 5 2 2" xfId="3298" xr:uid="{ADE97CA5-D5EA-4009-9534-29B517A99352}"/>
    <cellStyle name="Normal 2 2 8 5 3" xfId="2653" xr:uid="{87BEFF58-848A-4DB3-85D2-360EE33B8130}"/>
    <cellStyle name="Normal 2 2 8 6" xfId="930" xr:uid="{00000000-0005-0000-0000-000007030000}"/>
    <cellStyle name="Normal 2 2 8 6 2" xfId="1575" xr:uid="{00000000-0005-0000-0000-000008030000}"/>
    <cellStyle name="Normal 2 2 8 6 2 2" xfId="3388" xr:uid="{1E84C91F-F2F7-44E2-8B1C-20A8ABFEFAE8}"/>
    <cellStyle name="Normal 2 2 8 6 3" xfId="2743" xr:uid="{3280783B-3AD3-4734-AA8D-BA89BF6A2620}"/>
    <cellStyle name="Normal 2 2 8 7" xfId="1020" xr:uid="{00000000-0005-0000-0000-000009030000}"/>
    <cellStyle name="Normal 2 2 8 7 2" xfId="1665" xr:uid="{00000000-0005-0000-0000-00000A030000}"/>
    <cellStyle name="Normal 2 2 8 7 2 2" xfId="3478" xr:uid="{80221611-EBD4-433D-9FDE-DF5D386CEE20}"/>
    <cellStyle name="Normal 2 2 8 7 3" xfId="2833" xr:uid="{38B55F5A-BF8A-42E9-B55B-D6DF6CE82963}"/>
    <cellStyle name="Normal 2 2 8 8" xfId="465" xr:uid="{00000000-0005-0000-0000-00000B030000}"/>
    <cellStyle name="Normal 2 2 8 8 2" xfId="2278" xr:uid="{1B1A1D6F-0F54-4C94-88F6-CBF36AA36052}"/>
    <cellStyle name="Normal 2 2 8 9" xfId="1110" xr:uid="{00000000-0005-0000-0000-00000C030000}"/>
    <cellStyle name="Normal 2 2 8 9 2" xfId="2923" xr:uid="{BCB5C770-2370-4550-84B3-F1060CFD0FE0}"/>
    <cellStyle name="Normal 2 2 9" xfId="90" xr:uid="{00000000-0005-0000-0000-00000D030000}"/>
    <cellStyle name="Normal 2 2 9 10" xfId="1906" xr:uid="{7A1A4D4F-99BE-4736-8FEA-120EF95E8158}"/>
    <cellStyle name="Normal 2 2 9 2" xfId="138" xr:uid="{00000000-0005-0000-0000-00000E030000}"/>
    <cellStyle name="Normal 2 2 9 2 2" xfId="229" xr:uid="{00000000-0005-0000-0000-00000F030000}"/>
    <cellStyle name="Normal 2 2 9 2 2 2" xfId="319" xr:uid="{00000000-0005-0000-0000-000010030000}"/>
    <cellStyle name="Normal 2 2 9 2 2 2 2" xfId="694" xr:uid="{00000000-0005-0000-0000-000011030000}"/>
    <cellStyle name="Normal 2 2 9 2 2 2 2 2" xfId="2507" xr:uid="{ABA75AB1-F757-426D-BAF3-A2FDE13A37CA}"/>
    <cellStyle name="Normal 2 2 9 2 2 2 3" xfId="1339" xr:uid="{00000000-0005-0000-0000-000012030000}"/>
    <cellStyle name="Normal 2 2 9 2 2 2 3 2" xfId="3152" xr:uid="{C459B51B-AAE0-456B-9052-2EEBC9B949CA}"/>
    <cellStyle name="Normal 2 2 9 2 2 2 4" xfId="2132" xr:uid="{55C068DE-C645-4986-8AAC-2410F01E85C4}"/>
    <cellStyle name="Normal 2 2 9 2 2 3" xfId="604" xr:uid="{00000000-0005-0000-0000-000013030000}"/>
    <cellStyle name="Normal 2 2 9 2 2 3 2" xfId="2417" xr:uid="{97DC7365-886D-474E-A758-8BFAF4BD633E}"/>
    <cellStyle name="Normal 2 2 9 2 2 4" xfId="1249" xr:uid="{00000000-0005-0000-0000-000014030000}"/>
    <cellStyle name="Normal 2 2 9 2 2 4 2" xfId="3062" xr:uid="{61CBF49E-712B-4F30-98F6-C0F755E9483F}"/>
    <cellStyle name="Normal 2 2 9 2 2 5" xfId="2042" xr:uid="{AADD9BDF-B7E2-4D0D-9E1A-B6070734FAB0}"/>
    <cellStyle name="Normal 2 2 9 2 3" xfId="318" xr:uid="{00000000-0005-0000-0000-000015030000}"/>
    <cellStyle name="Normal 2 2 9 2 3 2" xfId="693" xr:uid="{00000000-0005-0000-0000-000016030000}"/>
    <cellStyle name="Normal 2 2 9 2 3 2 2" xfId="2506" xr:uid="{B64D638B-E359-46ED-812E-E9695F7E9C8A}"/>
    <cellStyle name="Normal 2 2 9 2 3 3" xfId="1338" xr:uid="{00000000-0005-0000-0000-000017030000}"/>
    <cellStyle name="Normal 2 2 9 2 3 3 2" xfId="3151" xr:uid="{70DE0494-F38E-408D-ACFB-2EB2004B4209}"/>
    <cellStyle name="Normal 2 2 9 2 3 4" xfId="2131" xr:uid="{EE34B439-1FC2-442F-8613-A6083D6F7C54}"/>
    <cellStyle name="Normal 2 2 9 2 4" xfId="889" xr:uid="{00000000-0005-0000-0000-000018030000}"/>
    <cellStyle name="Normal 2 2 9 2 4 2" xfId="1534" xr:uid="{00000000-0005-0000-0000-000019030000}"/>
    <cellStyle name="Normal 2 2 9 2 4 2 2" xfId="3347" xr:uid="{B5F8FCC5-C750-49FA-82F1-D1CEA1424012}"/>
    <cellStyle name="Normal 2 2 9 2 4 3" xfId="2702" xr:uid="{08524750-85C7-4C59-991E-507F1975E411}"/>
    <cellStyle name="Normal 2 2 9 2 5" xfId="979" xr:uid="{00000000-0005-0000-0000-00001A030000}"/>
    <cellStyle name="Normal 2 2 9 2 5 2" xfId="1624" xr:uid="{00000000-0005-0000-0000-00001B030000}"/>
    <cellStyle name="Normal 2 2 9 2 5 2 2" xfId="3437" xr:uid="{C6372317-9C47-4BAF-8C28-0F395B7D8C3B}"/>
    <cellStyle name="Normal 2 2 9 2 5 3" xfId="2792" xr:uid="{1438BDBD-77D0-45C5-9931-170AD726BA91}"/>
    <cellStyle name="Normal 2 2 9 2 6" xfId="1069" xr:uid="{00000000-0005-0000-0000-00001C030000}"/>
    <cellStyle name="Normal 2 2 9 2 6 2" xfId="1714" xr:uid="{00000000-0005-0000-0000-00001D030000}"/>
    <cellStyle name="Normal 2 2 9 2 6 2 2" xfId="3527" xr:uid="{0658A0FA-77D5-471D-AE9A-D59AB9DDE7F8}"/>
    <cellStyle name="Normal 2 2 9 2 6 3" xfId="2882" xr:uid="{132FD533-B9CF-4F51-BFDC-58B5C69F8FD2}"/>
    <cellStyle name="Normal 2 2 9 2 7" xfId="514" xr:uid="{00000000-0005-0000-0000-00001E030000}"/>
    <cellStyle name="Normal 2 2 9 2 7 2" xfId="2327" xr:uid="{E14B3CA5-EE45-43B6-814F-8CAF840F2B2A}"/>
    <cellStyle name="Normal 2 2 9 2 8" xfId="1159" xr:uid="{00000000-0005-0000-0000-00001F030000}"/>
    <cellStyle name="Normal 2 2 9 2 8 2" xfId="2972" xr:uid="{D0E52A47-EE4F-4A59-8DDB-838AA30B16A2}"/>
    <cellStyle name="Normal 2 2 9 2 9" xfId="1952" xr:uid="{37D6D7CD-A5E4-4DD8-954E-4DA56A27FD0C}"/>
    <cellStyle name="Normal 2 2 9 3" xfId="184" xr:uid="{00000000-0005-0000-0000-000020030000}"/>
    <cellStyle name="Normal 2 2 9 3 2" xfId="320" xr:uid="{00000000-0005-0000-0000-000021030000}"/>
    <cellStyle name="Normal 2 2 9 3 2 2" xfId="695" xr:uid="{00000000-0005-0000-0000-000022030000}"/>
    <cellStyle name="Normal 2 2 9 3 2 2 2" xfId="2508" xr:uid="{954A234B-E39B-49F0-8EAD-54F2E378EB36}"/>
    <cellStyle name="Normal 2 2 9 3 2 3" xfId="1340" xr:uid="{00000000-0005-0000-0000-000023030000}"/>
    <cellStyle name="Normal 2 2 9 3 2 3 2" xfId="3153" xr:uid="{57DD7830-3798-462F-B473-C56037EC5E48}"/>
    <cellStyle name="Normal 2 2 9 3 2 4" xfId="2133" xr:uid="{E8F3D59B-B72F-44F5-806E-F3EC3DE5BBA4}"/>
    <cellStyle name="Normal 2 2 9 3 3" xfId="559" xr:uid="{00000000-0005-0000-0000-000024030000}"/>
    <cellStyle name="Normal 2 2 9 3 3 2" xfId="2372" xr:uid="{B7298DBB-34BF-4330-A0D1-19239082FC5E}"/>
    <cellStyle name="Normal 2 2 9 3 4" xfId="1204" xr:uid="{00000000-0005-0000-0000-000025030000}"/>
    <cellStyle name="Normal 2 2 9 3 4 2" xfId="3017" xr:uid="{996FE5FA-CCFC-471F-BF05-A7A9AD0DFCFD}"/>
    <cellStyle name="Normal 2 2 9 3 5" xfId="1997" xr:uid="{22FEFB50-3938-490F-BE8F-C7A698E60F60}"/>
    <cellStyle name="Normal 2 2 9 4" xfId="317" xr:uid="{00000000-0005-0000-0000-000026030000}"/>
    <cellStyle name="Normal 2 2 9 4 2" xfId="692" xr:uid="{00000000-0005-0000-0000-000027030000}"/>
    <cellStyle name="Normal 2 2 9 4 2 2" xfId="2505" xr:uid="{A737D7A2-D479-4BFD-8C9D-F6E1655E588E}"/>
    <cellStyle name="Normal 2 2 9 4 3" xfId="1337" xr:uid="{00000000-0005-0000-0000-000028030000}"/>
    <cellStyle name="Normal 2 2 9 4 3 2" xfId="3150" xr:uid="{ABB4DE77-6ADB-40C5-AC37-06E68C46FB18}"/>
    <cellStyle name="Normal 2 2 9 4 4" xfId="2130" xr:uid="{12BEF2C2-4DD0-46E0-8D97-B8F8FB60E7CF}"/>
    <cellStyle name="Normal 2 2 9 5" xfId="844" xr:uid="{00000000-0005-0000-0000-000029030000}"/>
    <cellStyle name="Normal 2 2 9 5 2" xfId="1489" xr:uid="{00000000-0005-0000-0000-00002A030000}"/>
    <cellStyle name="Normal 2 2 9 5 2 2" xfId="3302" xr:uid="{FDA4E42E-52D5-4DF3-B002-B6C748BEDCCB}"/>
    <cellStyle name="Normal 2 2 9 5 3" xfId="2657" xr:uid="{F0A12841-4969-4441-A2CC-EEC878EC52FC}"/>
    <cellStyle name="Normal 2 2 9 6" xfId="934" xr:uid="{00000000-0005-0000-0000-00002B030000}"/>
    <cellStyle name="Normal 2 2 9 6 2" xfId="1579" xr:uid="{00000000-0005-0000-0000-00002C030000}"/>
    <cellStyle name="Normal 2 2 9 6 2 2" xfId="3392" xr:uid="{93DB3887-929D-48DB-B0B7-DAB53520ADEB}"/>
    <cellStyle name="Normal 2 2 9 6 3" xfId="2747" xr:uid="{DD7668C8-0C17-4FF2-881A-A4E2C3C4FA42}"/>
    <cellStyle name="Normal 2 2 9 7" xfId="1024" xr:uid="{00000000-0005-0000-0000-00002D030000}"/>
    <cellStyle name="Normal 2 2 9 7 2" xfId="1669" xr:uid="{00000000-0005-0000-0000-00002E030000}"/>
    <cellStyle name="Normal 2 2 9 7 2 2" xfId="3482" xr:uid="{DB39CB70-ED6F-4F38-9FF6-8F1799E3210C}"/>
    <cellStyle name="Normal 2 2 9 7 3" xfId="2837" xr:uid="{7166A950-D9F9-4990-AB87-4F03162BB154}"/>
    <cellStyle name="Normal 2 2 9 8" xfId="469" xr:uid="{00000000-0005-0000-0000-00002F030000}"/>
    <cellStyle name="Normal 2 2 9 8 2" xfId="2282" xr:uid="{73150913-153F-49BC-A06D-403897C82436}"/>
    <cellStyle name="Normal 2 2 9 9" xfId="1114" xr:uid="{00000000-0005-0000-0000-000030030000}"/>
    <cellStyle name="Normal 2 2 9 9 2" xfId="2927" xr:uid="{1B355C12-9660-49BC-BA2F-E129913724DB}"/>
    <cellStyle name="Normal 2 3" xfId="29" xr:uid="{00000000-0005-0000-0000-000031030000}"/>
    <cellStyle name="Normal 3" xfId="30" xr:uid="{00000000-0005-0000-0000-000032030000}"/>
    <cellStyle name="Normal 3 2" xfId="31" xr:uid="{00000000-0005-0000-0000-000033030000}"/>
    <cellStyle name="Normal 4" xfId="32" xr:uid="{00000000-0005-0000-0000-000034030000}"/>
    <cellStyle name="Normal 4 10" xfId="98" xr:uid="{00000000-0005-0000-0000-000035030000}"/>
    <cellStyle name="Normal 4 10 2" xfId="191" xr:uid="{00000000-0005-0000-0000-000036030000}"/>
    <cellStyle name="Normal 4 10 2 2" xfId="323" xr:uid="{00000000-0005-0000-0000-000037030000}"/>
    <cellStyle name="Normal 4 10 2 2 2" xfId="698" xr:uid="{00000000-0005-0000-0000-000038030000}"/>
    <cellStyle name="Normal 4 10 2 2 2 2" xfId="2511" xr:uid="{5383ADDC-533B-43C0-B33B-23CAF44675B8}"/>
    <cellStyle name="Normal 4 10 2 2 3" xfId="1343" xr:uid="{00000000-0005-0000-0000-000039030000}"/>
    <cellStyle name="Normal 4 10 2 2 3 2" xfId="3156" xr:uid="{1B73D71B-1C3C-46E4-9E79-027230B369FA}"/>
    <cellStyle name="Normal 4 10 2 2 4" xfId="2136" xr:uid="{A214A06D-93DB-461B-884D-9D57B651483D}"/>
    <cellStyle name="Normal 4 10 2 3" xfId="566" xr:uid="{00000000-0005-0000-0000-00003A030000}"/>
    <cellStyle name="Normal 4 10 2 3 2" xfId="2379" xr:uid="{3FC5D002-7F6A-4E54-8CDE-D4DCC7EEDCE4}"/>
    <cellStyle name="Normal 4 10 2 4" xfId="1211" xr:uid="{00000000-0005-0000-0000-00003B030000}"/>
    <cellStyle name="Normal 4 10 2 4 2" xfId="3024" xr:uid="{4412D02F-CD11-4DE2-99F2-3782A498D3CA}"/>
    <cellStyle name="Normal 4 10 2 5" xfId="2004" xr:uid="{7B12D1CC-EDF7-4D3C-9423-9BF423AA7ECD}"/>
    <cellStyle name="Normal 4 10 3" xfId="322" xr:uid="{00000000-0005-0000-0000-00003C030000}"/>
    <cellStyle name="Normal 4 10 3 2" xfId="697" xr:uid="{00000000-0005-0000-0000-00003D030000}"/>
    <cellStyle name="Normal 4 10 3 2 2" xfId="2510" xr:uid="{A2860F7D-55F7-41FF-A19B-49E4335E1343}"/>
    <cellStyle name="Normal 4 10 3 3" xfId="1342" xr:uid="{00000000-0005-0000-0000-00003E030000}"/>
    <cellStyle name="Normal 4 10 3 3 2" xfId="3155" xr:uid="{68242EA3-C91D-420E-AA60-739577AFE545}"/>
    <cellStyle name="Normal 4 10 3 4" xfId="2135" xr:uid="{CDA93126-15EC-478B-890D-D06492CCC1A0}"/>
    <cellStyle name="Normal 4 10 4" xfId="851" xr:uid="{00000000-0005-0000-0000-00003F030000}"/>
    <cellStyle name="Normal 4 10 4 2" xfId="1496" xr:uid="{00000000-0005-0000-0000-000040030000}"/>
    <cellStyle name="Normal 4 10 4 2 2" xfId="3309" xr:uid="{D738EC5B-FF0D-4762-BE74-3FE6DDC7F155}"/>
    <cellStyle name="Normal 4 10 4 3" xfId="2664" xr:uid="{360C1D8F-E952-457D-ACD5-07213C8F5C33}"/>
    <cellStyle name="Normal 4 10 5" xfId="941" xr:uid="{00000000-0005-0000-0000-000041030000}"/>
    <cellStyle name="Normal 4 10 5 2" xfId="1586" xr:uid="{00000000-0005-0000-0000-000042030000}"/>
    <cellStyle name="Normal 4 10 5 2 2" xfId="3399" xr:uid="{1F15EADD-26D0-430D-B9AE-4AAB25DE54EF}"/>
    <cellStyle name="Normal 4 10 5 3" xfId="2754" xr:uid="{68656771-D444-445B-9ACB-D3D004EDB243}"/>
    <cellStyle name="Normal 4 10 6" xfId="1031" xr:uid="{00000000-0005-0000-0000-000043030000}"/>
    <cellStyle name="Normal 4 10 6 2" xfId="1676" xr:uid="{00000000-0005-0000-0000-000044030000}"/>
    <cellStyle name="Normal 4 10 6 2 2" xfId="3489" xr:uid="{EEAABF51-CFDA-4518-9190-5B0AA314E5FC}"/>
    <cellStyle name="Normal 4 10 6 3" xfId="2844" xr:uid="{B9E2F943-56C2-4C65-A171-F2F7F8EC9BE9}"/>
    <cellStyle name="Normal 4 10 7" xfId="476" xr:uid="{00000000-0005-0000-0000-000045030000}"/>
    <cellStyle name="Normal 4 10 7 2" xfId="2289" xr:uid="{DA280BA7-E761-4FDF-855E-D7CDB82BBC0B}"/>
    <cellStyle name="Normal 4 10 8" xfId="1121" xr:uid="{00000000-0005-0000-0000-000046030000}"/>
    <cellStyle name="Normal 4 10 8 2" xfId="2934" xr:uid="{EA51F9DD-C7F3-4DFD-A77E-7CF6ECCDFA6A}"/>
    <cellStyle name="Normal 4 10 9" xfId="1913" xr:uid="{44AECA11-7346-4AB8-971B-09049D1412A4}"/>
    <cellStyle name="Normal 4 11" xfId="146" xr:uid="{00000000-0005-0000-0000-000047030000}"/>
    <cellStyle name="Normal 4 11 2" xfId="324" xr:uid="{00000000-0005-0000-0000-000048030000}"/>
    <cellStyle name="Normal 4 11 2 2" xfId="699" xr:uid="{00000000-0005-0000-0000-000049030000}"/>
    <cellStyle name="Normal 4 11 2 2 2" xfId="2512" xr:uid="{4553D7F4-0398-4DBA-AF83-5DF10A579320}"/>
    <cellStyle name="Normal 4 11 2 3" xfId="1344" xr:uid="{00000000-0005-0000-0000-00004A030000}"/>
    <cellStyle name="Normal 4 11 2 3 2" xfId="3157" xr:uid="{39B86AA2-C797-4689-BC94-3CB5DA1F9A3D}"/>
    <cellStyle name="Normal 4 11 2 4" xfId="2137" xr:uid="{875B3378-04BE-4FB6-9FE3-D77D407EF267}"/>
    <cellStyle name="Normal 4 11 3" xfId="521" xr:uid="{00000000-0005-0000-0000-00004B030000}"/>
    <cellStyle name="Normal 4 11 3 2" xfId="2334" xr:uid="{BAC3182E-0F8F-4DBC-B702-DD6B6AC6B6A4}"/>
    <cellStyle name="Normal 4 11 4" xfId="1166" xr:uid="{00000000-0005-0000-0000-00004C030000}"/>
    <cellStyle name="Normal 4 11 4 2" xfId="2979" xr:uid="{2436D1F2-6E59-4D2D-AA3A-8ABA71AFDCE1}"/>
    <cellStyle name="Normal 4 11 5" xfId="1959" xr:uid="{6F1894AE-4EA4-4CA5-BD14-EF73D50D52D8}"/>
    <cellStyle name="Normal 4 12" xfId="321" xr:uid="{00000000-0005-0000-0000-00004D030000}"/>
    <cellStyle name="Normal 4 12 2" xfId="696" xr:uid="{00000000-0005-0000-0000-00004E030000}"/>
    <cellStyle name="Normal 4 12 2 2" xfId="2509" xr:uid="{C3DF7E9A-BCD8-49B0-8B46-9EFEACBFFCBB}"/>
    <cellStyle name="Normal 4 12 3" xfId="1341" xr:uid="{00000000-0005-0000-0000-00004F030000}"/>
    <cellStyle name="Normal 4 12 3 2" xfId="3154" xr:uid="{C8890E08-3C4F-4FBD-A76A-BDD1AE048C6A}"/>
    <cellStyle name="Normal 4 12 4" xfId="2134" xr:uid="{C6FF0856-8E93-4F09-AAC1-1D41E5F685E4}"/>
    <cellStyle name="Normal 4 13" xfId="806" xr:uid="{00000000-0005-0000-0000-000050030000}"/>
    <cellStyle name="Normal 4 13 2" xfId="1451" xr:uid="{00000000-0005-0000-0000-000051030000}"/>
    <cellStyle name="Normal 4 13 2 2" xfId="3264" xr:uid="{CDFD76B1-1A84-4568-9165-8CB7F6E756E4}"/>
    <cellStyle name="Normal 4 13 3" xfId="2619" xr:uid="{731E6A54-F816-40FF-81CD-150EE24EE013}"/>
    <cellStyle name="Normal 4 14" xfId="896" xr:uid="{00000000-0005-0000-0000-000052030000}"/>
    <cellStyle name="Normal 4 14 2" xfId="1541" xr:uid="{00000000-0005-0000-0000-000053030000}"/>
    <cellStyle name="Normal 4 14 2 2" xfId="3354" xr:uid="{BCEC4B42-45E3-4824-958B-16BC9A4B522E}"/>
    <cellStyle name="Normal 4 14 3" xfId="2709" xr:uid="{5F378E87-0B3E-43B2-AAFC-BA8C8A3772F3}"/>
    <cellStyle name="Normal 4 15" xfId="986" xr:uid="{00000000-0005-0000-0000-000054030000}"/>
    <cellStyle name="Normal 4 15 2" xfId="1631" xr:uid="{00000000-0005-0000-0000-000055030000}"/>
    <cellStyle name="Normal 4 15 2 2" xfId="3444" xr:uid="{363531BF-D35B-4B99-8317-7133249CDC5B}"/>
    <cellStyle name="Normal 4 15 3" xfId="2799" xr:uid="{001D8398-2F33-4557-AB7C-1C7E86538AE0}"/>
    <cellStyle name="Normal 4 16" xfId="431" xr:uid="{00000000-0005-0000-0000-000056030000}"/>
    <cellStyle name="Normal 4 16 2" xfId="2244" xr:uid="{F49B8F1C-14D6-4E62-BE3A-5119F75CCD95}"/>
    <cellStyle name="Normal 4 17" xfId="1076" xr:uid="{00000000-0005-0000-0000-000057030000}"/>
    <cellStyle name="Normal 4 17 2" xfId="2889" xr:uid="{F5E98A19-526A-41D5-A61F-5219BCD35ECD}"/>
    <cellStyle name="Normal 4 18" xfId="1867" xr:uid="{0D82980F-4D9F-480D-8683-1DF5D55FF96E}"/>
    <cellStyle name="Normal 4 2" xfId="33" xr:uid="{00000000-0005-0000-0000-000058030000}"/>
    <cellStyle name="Normal 4 2 10" xfId="432" xr:uid="{00000000-0005-0000-0000-000059030000}"/>
    <cellStyle name="Normal 4 2 10 2" xfId="2245" xr:uid="{F77D6E98-42E3-47C8-8702-5ED6109430F4}"/>
    <cellStyle name="Normal 4 2 11" xfId="1077" xr:uid="{00000000-0005-0000-0000-00005A030000}"/>
    <cellStyle name="Normal 4 2 11 2" xfId="2890" xr:uid="{D4DBD749-57CF-4C74-B08E-259F0509865A}"/>
    <cellStyle name="Normal 4 2 12" xfId="1868" xr:uid="{BAD6488A-A985-42A6-88E9-DAD5C1E8052B}"/>
    <cellStyle name="Normal 4 2 2" xfId="66" xr:uid="{00000000-0005-0000-0000-00005B030000}"/>
    <cellStyle name="Normal 4 2 2 10" xfId="1884" xr:uid="{EA6B9991-4D0A-406C-BFBB-54B94D182A74}"/>
    <cellStyle name="Normal 4 2 2 2" xfId="115" xr:uid="{00000000-0005-0000-0000-00005C030000}"/>
    <cellStyle name="Normal 4 2 2 2 2" xfId="208" xr:uid="{00000000-0005-0000-0000-00005D030000}"/>
    <cellStyle name="Normal 4 2 2 2 2 2" xfId="328" xr:uid="{00000000-0005-0000-0000-00005E030000}"/>
    <cellStyle name="Normal 4 2 2 2 2 2 2" xfId="703" xr:uid="{00000000-0005-0000-0000-00005F030000}"/>
    <cellStyle name="Normal 4 2 2 2 2 2 2 2" xfId="2516" xr:uid="{D6B4B236-444D-4991-8B79-EEC4E4A7F478}"/>
    <cellStyle name="Normal 4 2 2 2 2 2 3" xfId="1348" xr:uid="{00000000-0005-0000-0000-000060030000}"/>
    <cellStyle name="Normal 4 2 2 2 2 2 3 2" xfId="3161" xr:uid="{8F1A6DAF-BEDA-41B0-8FE0-750DEF19537D}"/>
    <cellStyle name="Normal 4 2 2 2 2 2 4" xfId="2141" xr:uid="{BBE61540-CE60-4BB1-AED4-2FBF3D5CDF39}"/>
    <cellStyle name="Normal 4 2 2 2 2 3" xfId="583" xr:uid="{00000000-0005-0000-0000-000061030000}"/>
    <cellStyle name="Normal 4 2 2 2 2 3 2" xfId="2396" xr:uid="{EA21CDA9-3545-45D5-97D2-A98FBA6FC8C3}"/>
    <cellStyle name="Normal 4 2 2 2 2 4" xfId="1228" xr:uid="{00000000-0005-0000-0000-000062030000}"/>
    <cellStyle name="Normal 4 2 2 2 2 4 2" xfId="3041" xr:uid="{6E2EB2BA-4FAC-43E3-A25D-CB2B7BA23CA5}"/>
    <cellStyle name="Normal 4 2 2 2 2 5" xfId="2021" xr:uid="{58819374-E995-47EA-81EB-A94DB0C95706}"/>
    <cellStyle name="Normal 4 2 2 2 3" xfId="327" xr:uid="{00000000-0005-0000-0000-000063030000}"/>
    <cellStyle name="Normal 4 2 2 2 3 2" xfId="702" xr:uid="{00000000-0005-0000-0000-000064030000}"/>
    <cellStyle name="Normal 4 2 2 2 3 2 2" xfId="2515" xr:uid="{BE63C429-3F8C-4B67-981E-5B0D4D3E3CB9}"/>
    <cellStyle name="Normal 4 2 2 2 3 3" xfId="1347" xr:uid="{00000000-0005-0000-0000-000065030000}"/>
    <cellStyle name="Normal 4 2 2 2 3 3 2" xfId="3160" xr:uid="{D6C1F548-B846-4E59-9A12-A73A817F8C62}"/>
    <cellStyle name="Normal 4 2 2 2 3 4" xfId="2140" xr:uid="{475E3B64-A91C-4443-875C-838DF1CD9CEE}"/>
    <cellStyle name="Normal 4 2 2 2 4" xfId="868" xr:uid="{00000000-0005-0000-0000-000066030000}"/>
    <cellStyle name="Normal 4 2 2 2 4 2" xfId="1513" xr:uid="{00000000-0005-0000-0000-000067030000}"/>
    <cellStyle name="Normal 4 2 2 2 4 2 2" xfId="3326" xr:uid="{F745ECC1-C902-48B3-A1C8-F06F68CD86C8}"/>
    <cellStyle name="Normal 4 2 2 2 4 3" xfId="2681" xr:uid="{56AE395B-9DD3-4578-A092-B4F60DE558CD}"/>
    <cellStyle name="Normal 4 2 2 2 5" xfId="958" xr:uid="{00000000-0005-0000-0000-000068030000}"/>
    <cellStyle name="Normal 4 2 2 2 5 2" xfId="1603" xr:uid="{00000000-0005-0000-0000-000069030000}"/>
    <cellStyle name="Normal 4 2 2 2 5 2 2" xfId="3416" xr:uid="{6AD2EF00-6269-4A36-ADDD-7E80B6E77BF2}"/>
    <cellStyle name="Normal 4 2 2 2 5 3" xfId="2771" xr:uid="{67730AF2-983A-4162-ABA2-29419020D324}"/>
    <cellStyle name="Normal 4 2 2 2 6" xfId="1048" xr:uid="{00000000-0005-0000-0000-00006A030000}"/>
    <cellStyle name="Normal 4 2 2 2 6 2" xfId="1693" xr:uid="{00000000-0005-0000-0000-00006B030000}"/>
    <cellStyle name="Normal 4 2 2 2 6 2 2" xfId="3506" xr:uid="{170AE50F-8E50-4B0F-9016-A36EE2660BBC}"/>
    <cellStyle name="Normal 4 2 2 2 6 3" xfId="2861" xr:uid="{EDF10190-86FE-4671-AE59-C02A5D1E7DC1}"/>
    <cellStyle name="Normal 4 2 2 2 7" xfId="493" xr:uid="{00000000-0005-0000-0000-00006C030000}"/>
    <cellStyle name="Normal 4 2 2 2 7 2" xfId="2306" xr:uid="{223E7B2B-84AD-499C-A0DF-35079B1478DC}"/>
    <cellStyle name="Normal 4 2 2 2 8" xfId="1138" xr:uid="{00000000-0005-0000-0000-00006D030000}"/>
    <cellStyle name="Normal 4 2 2 2 8 2" xfId="2951" xr:uid="{1BAF962C-F1B9-449F-8799-29E9C216EEEA}"/>
    <cellStyle name="Normal 4 2 2 2 9" xfId="1930" xr:uid="{D6651F31-E748-4EC1-9D29-D5ED64682468}"/>
    <cellStyle name="Normal 4 2 2 3" xfId="163" xr:uid="{00000000-0005-0000-0000-00006E030000}"/>
    <cellStyle name="Normal 4 2 2 3 2" xfId="329" xr:uid="{00000000-0005-0000-0000-00006F030000}"/>
    <cellStyle name="Normal 4 2 2 3 2 2" xfId="704" xr:uid="{00000000-0005-0000-0000-000070030000}"/>
    <cellStyle name="Normal 4 2 2 3 2 2 2" xfId="2517" xr:uid="{C88FE990-F79E-4BA5-B3D3-099A7058772A}"/>
    <cellStyle name="Normal 4 2 2 3 2 3" xfId="1349" xr:uid="{00000000-0005-0000-0000-000071030000}"/>
    <cellStyle name="Normal 4 2 2 3 2 3 2" xfId="3162" xr:uid="{B95C4C01-4425-4D21-AAF1-2B751969106B}"/>
    <cellStyle name="Normal 4 2 2 3 2 4" xfId="2142" xr:uid="{06B24E57-6312-4D97-AE57-1FAB27DF7D56}"/>
    <cellStyle name="Normal 4 2 2 3 3" xfId="538" xr:uid="{00000000-0005-0000-0000-000072030000}"/>
    <cellStyle name="Normal 4 2 2 3 3 2" xfId="2351" xr:uid="{C2EC6E86-C335-47F3-9438-AF1796224039}"/>
    <cellStyle name="Normal 4 2 2 3 4" xfId="1183" xr:uid="{00000000-0005-0000-0000-000073030000}"/>
    <cellStyle name="Normal 4 2 2 3 4 2" xfId="2996" xr:uid="{B5438A34-DD9B-4EE8-98CD-B5A1AD80A5EE}"/>
    <cellStyle name="Normal 4 2 2 3 5" xfId="1976" xr:uid="{B29E3A33-DBE5-4DC7-956F-46AC62A59C41}"/>
    <cellStyle name="Normal 4 2 2 4" xfId="326" xr:uid="{00000000-0005-0000-0000-000074030000}"/>
    <cellStyle name="Normal 4 2 2 4 2" xfId="701" xr:uid="{00000000-0005-0000-0000-000075030000}"/>
    <cellStyle name="Normal 4 2 2 4 2 2" xfId="2514" xr:uid="{F5B29F8A-C587-4EF0-B747-773739C1AC39}"/>
    <cellStyle name="Normal 4 2 2 4 3" xfId="1346" xr:uid="{00000000-0005-0000-0000-000076030000}"/>
    <cellStyle name="Normal 4 2 2 4 3 2" xfId="3159" xr:uid="{575AF38F-A6C8-47CC-A73F-1EBD3967394A}"/>
    <cellStyle name="Normal 4 2 2 4 4" xfId="2139" xr:uid="{D8B719DC-87F5-4BDE-B31F-A762792F34A0}"/>
    <cellStyle name="Normal 4 2 2 5" xfId="823" xr:uid="{00000000-0005-0000-0000-000077030000}"/>
    <cellStyle name="Normal 4 2 2 5 2" xfId="1468" xr:uid="{00000000-0005-0000-0000-000078030000}"/>
    <cellStyle name="Normal 4 2 2 5 2 2" xfId="3281" xr:uid="{2EED48F6-2548-4AD0-8676-A956951E646F}"/>
    <cellStyle name="Normal 4 2 2 5 3" xfId="2636" xr:uid="{D1A80CF5-5AB2-421D-B775-4A2507084908}"/>
    <cellStyle name="Normal 4 2 2 6" xfId="913" xr:uid="{00000000-0005-0000-0000-000079030000}"/>
    <cellStyle name="Normal 4 2 2 6 2" xfId="1558" xr:uid="{00000000-0005-0000-0000-00007A030000}"/>
    <cellStyle name="Normal 4 2 2 6 2 2" xfId="3371" xr:uid="{C5634406-4030-4877-A758-C1487B2266FF}"/>
    <cellStyle name="Normal 4 2 2 6 3" xfId="2726" xr:uid="{FCAC1779-CDC3-4557-B56E-605BB4CDC421}"/>
    <cellStyle name="Normal 4 2 2 7" xfId="1003" xr:uid="{00000000-0005-0000-0000-00007B030000}"/>
    <cellStyle name="Normal 4 2 2 7 2" xfId="1648" xr:uid="{00000000-0005-0000-0000-00007C030000}"/>
    <cellStyle name="Normal 4 2 2 7 2 2" xfId="3461" xr:uid="{75807042-A298-4E27-B36C-37043A3DDDEE}"/>
    <cellStyle name="Normal 4 2 2 7 3" xfId="2816" xr:uid="{EF4CFCFA-A87F-4975-9D4F-C7A0D23A6203}"/>
    <cellStyle name="Normal 4 2 2 8" xfId="448" xr:uid="{00000000-0005-0000-0000-00007D030000}"/>
    <cellStyle name="Normal 4 2 2 8 2" xfId="2261" xr:uid="{28D8947E-FB0F-42FA-9428-F5BF3AC4D614}"/>
    <cellStyle name="Normal 4 2 2 9" xfId="1093" xr:uid="{00000000-0005-0000-0000-00007E030000}"/>
    <cellStyle name="Normal 4 2 2 9 2" xfId="2906" xr:uid="{1A63540F-82D3-49B7-A3D8-6AB739F6AABB}"/>
    <cellStyle name="Normal 4 2 3" xfId="59" xr:uid="{00000000-0005-0000-0000-00007F030000}"/>
    <cellStyle name="Normal 4 2 3 10" xfId="1877" xr:uid="{25D5D9F6-0AC9-464B-BC7F-98A0C3EB72EB}"/>
    <cellStyle name="Normal 4 2 3 2" xfId="108" xr:uid="{00000000-0005-0000-0000-000080030000}"/>
    <cellStyle name="Normal 4 2 3 2 2" xfId="201" xr:uid="{00000000-0005-0000-0000-000081030000}"/>
    <cellStyle name="Normal 4 2 3 2 2 2" xfId="332" xr:uid="{00000000-0005-0000-0000-000082030000}"/>
    <cellStyle name="Normal 4 2 3 2 2 2 2" xfId="707" xr:uid="{00000000-0005-0000-0000-000083030000}"/>
    <cellStyle name="Normal 4 2 3 2 2 2 2 2" xfId="2520" xr:uid="{11FE8192-DCE8-4928-AC70-E79616F785B3}"/>
    <cellStyle name="Normal 4 2 3 2 2 2 3" xfId="1352" xr:uid="{00000000-0005-0000-0000-000084030000}"/>
    <cellStyle name="Normal 4 2 3 2 2 2 3 2" xfId="3165" xr:uid="{A33F89E2-967D-4FF2-8482-240CDEDC0C02}"/>
    <cellStyle name="Normal 4 2 3 2 2 2 4" xfId="2145" xr:uid="{3FD23086-6F03-481E-BEC6-71B81D29731F}"/>
    <cellStyle name="Normal 4 2 3 2 2 3" xfId="576" xr:uid="{00000000-0005-0000-0000-000085030000}"/>
    <cellStyle name="Normal 4 2 3 2 2 3 2" xfId="2389" xr:uid="{9BE51905-807E-4683-ACF4-7EEB9684D496}"/>
    <cellStyle name="Normal 4 2 3 2 2 4" xfId="1221" xr:uid="{00000000-0005-0000-0000-000086030000}"/>
    <cellStyle name="Normal 4 2 3 2 2 4 2" xfId="3034" xr:uid="{5ED9FCAE-F331-473F-94BE-AD17F6D032C9}"/>
    <cellStyle name="Normal 4 2 3 2 2 5" xfId="2014" xr:uid="{517A1968-354A-4676-B63F-B2DC865A612D}"/>
    <cellStyle name="Normal 4 2 3 2 3" xfId="331" xr:uid="{00000000-0005-0000-0000-000087030000}"/>
    <cellStyle name="Normal 4 2 3 2 3 2" xfId="706" xr:uid="{00000000-0005-0000-0000-000088030000}"/>
    <cellStyle name="Normal 4 2 3 2 3 2 2" xfId="2519" xr:uid="{6A1CA7A0-1EE0-4EDE-98DE-E4CA5A903584}"/>
    <cellStyle name="Normal 4 2 3 2 3 3" xfId="1351" xr:uid="{00000000-0005-0000-0000-000089030000}"/>
    <cellStyle name="Normal 4 2 3 2 3 3 2" xfId="3164" xr:uid="{0E2B1A81-E0CB-4987-B42E-758D60D63A65}"/>
    <cellStyle name="Normal 4 2 3 2 3 4" xfId="2144" xr:uid="{DED82C23-A377-43F2-B3F6-6DA2E9E1CA74}"/>
    <cellStyle name="Normal 4 2 3 2 4" xfId="861" xr:uid="{00000000-0005-0000-0000-00008A030000}"/>
    <cellStyle name="Normal 4 2 3 2 4 2" xfId="1506" xr:uid="{00000000-0005-0000-0000-00008B030000}"/>
    <cellStyle name="Normal 4 2 3 2 4 2 2" xfId="3319" xr:uid="{46F4B7E8-F61A-496A-AE98-4E41D0AE5DA1}"/>
    <cellStyle name="Normal 4 2 3 2 4 3" xfId="2674" xr:uid="{3E0BA257-72B6-4A6E-8F6B-C2FD27D04FAC}"/>
    <cellStyle name="Normal 4 2 3 2 5" xfId="951" xr:uid="{00000000-0005-0000-0000-00008C030000}"/>
    <cellStyle name="Normal 4 2 3 2 5 2" xfId="1596" xr:uid="{00000000-0005-0000-0000-00008D030000}"/>
    <cellStyle name="Normal 4 2 3 2 5 2 2" xfId="3409" xr:uid="{0761A0AB-84EF-427C-BCA8-80BF77317D5D}"/>
    <cellStyle name="Normal 4 2 3 2 5 3" xfId="2764" xr:uid="{B3DCB94C-E08E-4E6C-8A72-F17F8EE76F2C}"/>
    <cellStyle name="Normal 4 2 3 2 6" xfId="1041" xr:uid="{00000000-0005-0000-0000-00008E030000}"/>
    <cellStyle name="Normal 4 2 3 2 6 2" xfId="1686" xr:uid="{00000000-0005-0000-0000-00008F030000}"/>
    <cellStyle name="Normal 4 2 3 2 6 2 2" xfId="3499" xr:uid="{BA41F541-51A0-4903-AC2A-B6C8FE709C7F}"/>
    <cellStyle name="Normal 4 2 3 2 6 3" xfId="2854" xr:uid="{C2C165D1-DB24-478B-AF82-D85E065FB364}"/>
    <cellStyle name="Normal 4 2 3 2 7" xfId="486" xr:uid="{00000000-0005-0000-0000-000090030000}"/>
    <cellStyle name="Normal 4 2 3 2 7 2" xfId="2299" xr:uid="{1D2E0ED9-1025-49A9-8CDB-869ABB1A4F3D}"/>
    <cellStyle name="Normal 4 2 3 2 8" xfId="1131" xr:uid="{00000000-0005-0000-0000-000091030000}"/>
    <cellStyle name="Normal 4 2 3 2 8 2" xfId="2944" xr:uid="{075FA8D0-3F0B-4194-8694-7BA48DEBE2D1}"/>
    <cellStyle name="Normal 4 2 3 2 9" xfId="1923" xr:uid="{D9CA1989-3271-4622-8513-1F7C3C75D58A}"/>
    <cellStyle name="Normal 4 2 3 3" xfId="156" xr:uid="{00000000-0005-0000-0000-000092030000}"/>
    <cellStyle name="Normal 4 2 3 3 2" xfId="333" xr:uid="{00000000-0005-0000-0000-000093030000}"/>
    <cellStyle name="Normal 4 2 3 3 2 2" xfId="708" xr:uid="{00000000-0005-0000-0000-000094030000}"/>
    <cellStyle name="Normal 4 2 3 3 2 2 2" xfId="2521" xr:uid="{BE102F85-ED1B-4CAA-BFEE-18AAA78D79FB}"/>
    <cellStyle name="Normal 4 2 3 3 2 3" xfId="1353" xr:uid="{00000000-0005-0000-0000-000095030000}"/>
    <cellStyle name="Normal 4 2 3 3 2 3 2" xfId="3166" xr:uid="{E3205252-49FD-47D6-98E3-9F66C6B7D6ED}"/>
    <cellStyle name="Normal 4 2 3 3 2 4" xfId="2146" xr:uid="{24C02377-E7C7-49E1-ABA4-683B13E90CA1}"/>
    <cellStyle name="Normal 4 2 3 3 3" xfId="531" xr:uid="{00000000-0005-0000-0000-000096030000}"/>
    <cellStyle name="Normal 4 2 3 3 3 2" xfId="2344" xr:uid="{5B31EECA-04DC-4677-83CE-29D0F53219E6}"/>
    <cellStyle name="Normal 4 2 3 3 4" xfId="1176" xr:uid="{00000000-0005-0000-0000-000097030000}"/>
    <cellStyle name="Normal 4 2 3 3 4 2" xfId="2989" xr:uid="{2F31876C-C878-4EC8-BBB7-BB1AAA91AC06}"/>
    <cellStyle name="Normal 4 2 3 3 5" xfId="1969" xr:uid="{78575AA7-ECFD-429C-899C-4C8D91014AD4}"/>
    <cellStyle name="Normal 4 2 3 4" xfId="330" xr:uid="{00000000-0005-0000-0000-000098030000}"/>
    <cellStyle name="Normal 4 2 3 4 2" xfId="705" xr:uid="{00000000-0005-0000-0000-000099030000}"/>
    <cellStyle name="Normal 4 2 3 4 2 2" xfId="2518" xr:uid="{C2DA2CF9-F7AF-4BE3-BC58-2BF630961EA8}"/>
    <cellStyle name="Normal 4 2 3 4 3" xfId="1350" xr:uid="{00000000-0005-0000-0000-00009A030000}"/>
    <cellStyle name="Normal 4 2 3 4 3 2" xfId="3163" xr:uid="{54BCF824-8B8D-42C1-82CC-FCB87D687487}"/>
    <cellStyle name="Normal 4 2 3 4 4" xfId="2143" xr:uid="{36D5CDE4-6E38-41D9-A859-16D3673A4A2A}"/>
    <cellStyle name="Normal 4 2 3 5" xfId="816" xr:uid="{00000000-0005-0000-0000-00009B030000}"/>
    <cellStyle name="Normal 4 2 3 5 2" xfId="1461" xr:uid="{00000000-0005-0000-0000-00009C030000}"/>
    <cellStyle name="Normal 4 2 3 5 2 2" xfId="3274" xr:uid="{4340C6CA-B3CE-48AA-9281-A163E3621F88}"/>
    <cellStyle name="Normal 4 2 3 5 3" xfId="2629" xr:uid="{3B924DCB-147A-4B51-B1A0-54CF74280AD7}"/>
    <cellStyle name="Normal 4 2 3 6" xfId="906" xr:uid="{00000000-0005-0000-0000-00009D030000}"/>
    <cellStyle name="Normal 4 2 3 6 2" xfId="1551" xr:uid="{00000000-0005-0000-0000-00009E030000}"/>
    <cellStyle name="Normal 4 2 3 6 2 2" xfId="3364" xr:uid="{D516C888-E3D2-4728-AD86-39B9F1E1B540}"/>
    <cellStyle name="Normal 4 2 3 6 3" xfId="2719" xr:uid="{40C0FFFD-178E-4DD5-A7A9-BFED39479AEC}"/>
    <cellStyle name="Normal 4 2 3 7" xfId="996" xr:uid="{00000000-0005-0000-0000-00009F030000}"/>
    <cellStyle name="Normal 4 2 3 7 2" xfId="1641" xr:uid="{00000000-0005-0000-0000-0000A0030000}"/>
    <cellStyle name="Normal 4 2 3 7 2 2" xfId="3454" xr:uid="{98A78C4D-3350-4A26-A601-3E61ACFDB167}"/>
    <cellStyle name="Normal 4 2 3 7 3" xfId="2809" xr:uid="{CF0B08A0-2203-4A76-B8C0-819DC1EE86F0}"/>
    <cellStyle name="Normal 4 2 3 8" xfId="441" xr:uid="{00000000-0005-0000-0000-0000A1030000}"/>
    <cellStyle name="Normal 4 2 3 8 2" xfId="2254" xr:uid="{7398D670-8652-438A-9592-14D79A980E27}"/>
    <cellStyle name="Normal 4 2 3 9" xfId="1086" xr:uid="{00000000-0005-0000-0000-0000A2030000}"/>
    <cellStyle name="Normal 4 2 3 9 2" xfId="2899" xr:uid="{1C96D13C-373B-4443-8E0B-3B420E89389E}"/>
    <cellStyle name="Normal 4 2 4" xfId="99" xr:uid="{00000000-0005-0000-0000-0000A3030000}"/>
    <cellStyle name="Normal 4 2 4 2" xfId="192" xr:uid="{00000000-0005-0000-0000-0000A4030000}"/>
    <cellStyle name="Normal 4 2 4 2 2" xfId="335" xr:uid="{00000000-0005-0000-0000-0000A5030000}"/>
    <cellStyle name="Normal 4 2 4 2 2 2" xfId="710" xr:uid="{00000000-0005-0000-0000-0000A6030000}"/>
    <cellStyle name="Normal 4 2 4 2 2 2 2" xfId="2523" xr:uid="{35BDD85A-808F-4E3B-B918-5745139ECDA7}"/>
    <cellStyle name="Normal 4 2 4 2 2 3" xfId="1355" xr:uid="{00000000-0005-0000-0000-0000A7030000}"/>
    <cellStyle name="Normal 4 2 4 2 2 3 2" xfId="3168" xr:uid="{C9FE3D1A-57F0-42C7-B31F-4C140F4ADD46}"/>
    <cellStyle name="Normal 4 2 4 2 2 4" xfId="2148" xr:uid="{B9C66014-BF6A-4BF5-8DAE-3DA717ADB6BD}"/>
    <cellStyle name="Normal 4 2 4 2 3" xfId="567" xr:uid="{00000000-0005-0000-0000-0000A8030000}"/>
    <cellStyle name="Normal 4 2 4 2 3 2" xfId="2380" xr:uid="{55EF6EED-A611-48DC-AEDE-CF8A3A6E018E}"/>
    <cellStyle name="Normal 4 2 4 2 4" xfId="1212" xr:uid="{00000000-0005-0000-0000-0000A9030000}"/>
    <cellStyle name="Normal 4 2 4 2 4 2" xfId="3025" xr:uid="{C8226DFE-A6E8-4B0C-99FE-4D6E003B2A75}"/>
    <cellStyle name="Normal 4 2 4 2 5" xfId="2005" xr:uid="{D0ABC7D2-1576-4C6A-9B10-E7E280802274}"/>
    <cellStyle name="Normal 4 2 4 3" xfId="334" xr:uid="{00000000-0005-0000-0000-0000AA030000}"/>
    <cellStyle name="Normal 4 2 4 3 2" xfId="709" xr:uid="{00000000-0005-0000-0000-0000AB030000}"/>
    <cellStyle name="Normal 4 2 4 3 2 2" xfId="2522" xr:uid="{C67044B5-9069-4ABD-801C-8AFDBFFF0184}"/>
    <cellStyle name="Normal 4 2 4 3 3" xfId="1354" xr:uid="{00000000-0005-0000-0000-0000AC030000}"/>
    <cellStyle name="Normal 4 2 4 3 3 2" xfId="3167" xr:uid="{A72B4C56-3EAF-4B64-A400-BF794362FC91}"/>
    <cellStyle name="Normal 4 2 4 3 4" xfId="2147" xr:uid="{82832C2B-B767-4AF2-86B5-4F6D8A16C930}"/>
    <cellStyle name="Normal 4 2 4 4" xfId="852" xr:uid="{00000000-0005-0000-0000-0000AD030000}"/>
    <cellStyle name="Normal 4 2 4 4 2" xfId="1497" xr:uid="{00000000-0005-0000-0000-0000AE030000}"/>
    <cellStyle name="Normal 4 2 4 4 2 2" xfId="3310" xr:uid="{1DE3512A-6898-4A97-9DEA-99B3E006162A}"/>
    <cellStyle name="Normal 4 2 4 4 3" xfId="2665" xr:uid="{B1028508-8DE1-4D0E-876F-DD5EF2552C0C}"/>
    <cellStyle name="Normal 4 2 4 5" xfId="942" xr:uid="{00000000-0005-0000-0000-0000AF030000}"/>
    <cellStyle name="Normal 4 2 4 5 2" xfId="1587" xr:uid="{00000000-0005-0000-0000-0000B0030000}"/>
    <cellStyle name="Normal 4 2 4 5 2 2" xfId="3400" xr:uid="{2B565B57-2485-479B-AA85-A3899969E7BE}"/>
    <cellStyle name="Normal 4 2 4 5 3" xfId="2755" xr:uid="{92BABF92-1E9A-4EE0-A3B6-B3BBF2534EBC}"/>
    <cellStyle name="Normal 4 2 4 6" xfId="1032" xr:uid="{00000000-0005-0000-0000-0000B1030000}"/>
    <cellStyle name="Normal 4 2 4 6 2" xfId="1677" xr:uid="{00000000-0005-0000-0000-0000B2030000}"/>
    <cellStyle name="Normal 4 2 4 6 2 2" xfId="3490" xr:uid="{0B5CDD8F-0810-40F8-B083-3DCBF1A1BB59}"/>
    <cellStyle name="Normal 4 2 4 6 3" xfId="2845" xr:uid="{239DADB2-CB22-4159-9C61-5469400E3F59}"/>
    <cellStyle name="Normal 4 2 4 7" xfId="477" xr:uid="{00000000-0005-0000-0000-0000B3030000}"/>
    <cellStyle name="Normal 4 2 4 7 2" xfId="2290" xr:uid="{BC478286-A79B-4145-9A2E-08F1C1A9F345}"/>
    <cellStyle name="Normal 4 2 4 8" xfId="1122" xr:uid="{00000000-0005-0000-0000-0000B4030000}"/>
    <cellStyle name="Normal 4 2 4 8 2" xfId="2935" xr:uid="{76885F76-3F5B-40C5-A530-69ADC3B9D850}"/>
    <cellStyle name="Normal 4 2 4 9" xfId="1914" xr:uid="{AD5E44C6-E7FA-4344-AFDE-767B635A2875}"/>
    <cellStyle name="Normal 4 2 5" xfId="147" xr:uid="{00000000-0005-0000-0000-0000B5030000}"/>
    <cellStyle name="Normal 4 2 5 2" xfId="336" xr:uid="{00000000-0005-0000-0000-0000B6030000}"/>
    <cellStyle name="Normal 4 2 5 2 2" xfId="711" xr:uid="{00000000-0005-0000-0000-0000B7030000}"/>
    <cellStyle name="Normal 4 2 5 2 2 2" xfId="2524" xr:uid="{BF2FC656-4924-4949-B5AC-9BA75D31BB62}"/>
    <cellStyle name="Normal 4 2 5 2 3" xfId="1356" xr:uid="{00000000-0005-0000-0000-0000B8030000}"/>
    <cellStyle name="Normal 4 2 5 2 3 2" xfId="3169" xr:uid="{762D8FB6-6ACC-4FC2-97D3-BD3D8BAB11E3}"/>
    <cellStyle name="Normal 4 2 5 2 4" xfId="2149" xr:uid="{AB90E14B-B2E4-4EA8-92EB-3432165B645E}"/>
    <cellStyle name="Normal 4 2 5 3" xfId="522" xr:uid="{00000000-0005-0000-0000-0000B9030000}"/>
    <cellStyle name="Normal 4 2 5 3 2" xfId="2335" xr:uid="{D284DF2B-05B2-49BC-8DD5-905AD09F3AF1}"/>
    <cellStyle name="Normal 4 2 5 4" xfId="1167" xr:uid="{00000000-0005-0000-0000-0000BA030000}"/>
    <cellStyle name="Normal 4 2 5 4 2" xfId="2980" xr:uid="{BE0A600D-61C4-415A-8FF7-E23F68004BFA}"/>
    <cellStyle name="Normal 4 2 5 5" xfId="1960" xr:uid="{4B2B65A6-E84B-40A5-A8A8-A1E1617C996D}"/>
    <cellStyle name="Normal 4 2 6" xfId="325" xr:uid="{00000000-0005-0000-0000-0000BB030000}"/>
    <cellStyle name="Normal 4 2 6 2" xfId="700" xr:uid="{00000000-0005-0000-0000-0000BC030000}"/>
    <cellStyle name="Normal 4 2 6 2 2" xfId="2513" xr:uid="{E88110A8-E30A-4F0F-A196-105390372D4B}"/>
    <cellStyle name="Normal 4 2 6 3" xfId="1345" xr:uid="{00000000-0005-0000-0000-0000BD030000}"/>
    <cellStyle name="Normal 4 2 6 3 2" xfId="3158" xr:uid="{6FB526ED-B342-4D3F-8A79-A6425604D463}"/>
    <cellStyle name="Normal 4 2 6 4" xfId="2138" xr:uid="{B93593D5-1DB8-4850-A17B-5EEEED9E3919}"/>
    <cellStyle name="Normal 4 2 7" xfId="807" xr:uid="{00000000-0005-0000-0000-0000BE030000}"/>
    <cellStyle name="Normal 4 2 7 2" xfId="1452" xr:uid="{00000000-0005-0000-0000-0000BF030000}"/>
    <cellStyle name="Normal 4 2 7 2 2" xfId="3265" xr:uid="{FAC2772A-6990-48AE-9C71-0FDC5E7562DA}"/>
    <cellStyle name="Normal 4 2 7 3" xfId="2620" xr:uid="{B4CD47EF-410F-4BC4-A691-B88DA0BD4504}"/>
    <cellStyle name="Normal 4 2 8" xfId="897" xr:uid="{00000000-0005-0000-0000-0000C0030000}"/>
    <cellStyle name="Normal 4 2 8 2" xfId="1542" xr:uid="{00000000-0005-0000-0000-0000C1030000}"/>
    <cellStyle name="Normal 4 2 8 2 2" xfId="3355" xr:uid="{E71115AA-B092-42F9-B040-157C29C18ED1}"/>
    <cellStyle name="Normal 4 2 8 3" xfId="2710" xr:uid="{5BA1938A-997C-410D-9AE4-EAA18F118300}"/>
    <cellStyle name="Normal 4 2 9" xfId="987" xr:uid="{00000000-0005-0000-0000-0000C2030000}"/>
    <cellStyle name="Normal 4 2 9 2" xfId="1632" xr:uid="{00000000-0005-0000-0000-0000C3030000}"/>
    <cellStyle name="Normal 4 2 9 2 2" xfId="3445" xr:uid="{95F6B669-ACBA-4DEF-8872-525432A17816}"/>
    <cellStyle name="Normal 4 2 9 3" xfId="2800" xr:uid="{0DF61856-4F4B-4A24-8F7C-50084B22DF8D}"/>
    <cellStyle name="Normal 4 3" xfId="65" xr:uid="{00000000-0005-0000-0000-0000C4030000}"/>
    <cellStyle name="Normal 4 3 10" xfId="1883" xr:uid="{9CA7E52C-105F-4773-8F7A-0BF1F083C90D}"/>
    <cellStyle name="Normal 4 3 2" xfId="114" xr:uid="{00000000-0005-0000-0000-0000C5030000}"/>
    <cellStyle name="Normal 4 3 2 2" xfId="207" xr:uid="{00000000-0005-0000-0000-0000C6030000}"/>
    <cellStyle name="Normal 4 3 2 2 2" xfId="339" xr:uid="{00000000-0005-0000-0000-0000C7030000}"/>
    <cellStyle name="Normal 4 3 2 2 2 2" xfId="714" xr:uid="{00000000-0005-0000-0000-0000C8030000}"/>
    <cellStyle name="Normal 4 3 2 2 2 2 2" xfId="2527" xr:uid="{9BA2503E-E06A-487D-8867-4EFD80BFA7EB}"/>
    <cellStyle name="Normal 4 3 2 2 2 3" xfId="1359" xr:uid="{00000000-0005-0000-0000-0000C9030000}"/>
    <cellStyle name="Normal 4 3 2 2 2 3 2" xfId="3172" xr:uid="{94F7780B-B523-4DE3-BC86-104DDF7B5FF7}"/>
    <cellStyle name="Normal 4 3 2 2 2 4" xfId="2152" xr:uid="{D5C558F2-F419-43CE-BBBD-3DBEB55B3967}"/>
    <cellStyle name="Normal 4 3 2 2 3" xfId="582" xr:uid="{00000000-0005-0000-0000-0000CA030000}"/>
    <cellStyle name="Normal 4 3 2 2 3 2" xfId="2395" xr:uid="{3D372A6A-9B72-4AD8-BEBA-712BBFBD9015}"/>
    <cellStyle name="Normal 4 3 2 2 4" xfId="1227" xr:uid="{00000000-0005-0000-0000-0000CB030000}"/>
    <cellStyle name="Normal 4 3 2 2 4 2" xfId="3040" xr:uid="{2085A54A-1DDF-480B-8EF2-098079B89044}"/>
    <cellStyle name="Normal 4 3 2 2 5" xfId="2020" xr:uid="{D7E7D36E-09D8-425D-9884-56FFEF97BC64}"/>
    <cellStyle name="Normal 4 3 2 3" xfId="338" xr:uid="{00000000-0005-0000-0000-0000CC030000}"/>
    <cellStyle name="Normal 4 3 2 3 2" xfId="713" xr:uid="{00000000-0005-0000-0000-0000CD030000}"/>
    <cellStyle name="Normal 4 3 2 3 2 2" xfId="2526" xr:uid="{F7C48B87-396E-4009-8C99-F7A7B6DB52AD}"/>
    <cellStyle name="Normal 4 3 2 3 3" xfId="1358" xr:uid="{00000000-0005-0000-0000-0000CE030000}"/>
    <cellStyle name="Normal 4 3 2 3 3 2" xfId="3171" xr:uid="{CB2BC479-C0EB-4659-98B6-3380D52CE38F}"/>
    <cellStyle name="Normal 4 3 2 3 4" xfId="2151" xr:uid="{6AA1E7FB-0B86-4471-9F22-90A83DCDD61D}"/>
    <cellStyle name="Normal 4 3 2 4" xfId="867" xr:uid="{00000000-0005-0000-0000-0000CF030000}"/>
    <cellStyle name="Normal 4 3 2 4 2" xfId="1512" xr:uid="{00000000-0005-0000-0000-0000D0030000}"/>
    <cellStyle name="Normal 4 3 2 4 2 2" xfId="3325" xr:uid="{DDB6B383-0306-415E-B5C1-4460F631E76D}"/>
    <cellStyle name="Normal 4 3 2 4 3" xfId="2680" xr:uid="{B002AC19-3E70-46FD-B5BE-0F97D3DC3A54}"/>
    <cellStyle name="Normal 4 3 2 5" xfId="957" xr:uid="{00000000-0005-0000-0000-0000D1030000}"/>
    <cellStyle name="Normal 4 3 2 5 2" xfId="1602" xr:uid="{00000000-0005-0000-0000-0000D2030000}"/>
    <cellStyle name="Normal 4 3 2 5 2 2" xfId="3415" xr:uid="{E1D903E2-7F99-4F6E-AC4C-536EEE8BA458}"/>
    <cellStyle name="Normal 4 3 2 5 3" xfId="2770" xr:uid="{E098D35D-5A3E-4D19-A304-E5B1F6B9B5C6}"/>
    <cellStyle name="Normal 4 3 2 6" xfId="1047" xr:uid="{00000000-0005-0000-0000-0000D3030000}"/>
    <cellStyle name="Normal 4 3 2 6 2" xfId="1692" xr:uid="{00000000-0005-0000-0000-0000D4030000}"/>
    <cellStyle name="Normal 4 3 2 6 2 2" xfId="3505" xr:uid="{12CA759B-38E7-4C9C-832A-1CF7EE874983}"/>
    <cellStyle name="Normal 4 3 2 6 3" xfId="2860" xr:uid="{F41FA635-F173-4BF8-9548-318FF2955CEA}"/>
    <cellStyle name="Normal 4 3 2 7" xfId="492" xr:uid="{00000000-0005-0000-0000-0000D5030000}"/>
    <cellStyle name="Normal 4 3 2 7 2" xfId="2305" xr:uid="{6AAA1F1F-5036-4338-9F58-9067B794DDF0}"/>
    <cellStyle name="Normal 4 3 2 8" xfId="1137" xr:uid="{00000000-0005-0000-0000-0000D6030000}"/>
    <cellStyle name="Normal 4 3 2 8 2" xfId="2950" xr:uid="{1F344E26-7986-4F3C-9081-5B5EF2A24788}"/>
    <cellStyle name="Normal 4 3 2 9" xfId="1929" xr:uid="{23E78BFC-F211-405E-8B87-B81F40BF338C}"/>
    <cellStyle name="Normal 4 3 3" xfId="162" xr:uid="{00000000-0005-0000-0000-0000D7030000}"/>
    <cellStyle name="Normal 4 3 3 2" xfId="340" xr:uid="{00000000-0005-0000-0000-0000D8030000}"/>
    <cellStyle name="Normal 4 3 3 2 2" xfId="715" xr:uid="{00000000-0005-0000-0000-0000D9030000}"/>
    <cellStyle name="Normal 4 3 3 2 2 2" xfId="2528" xr:uid="{96C24239-F689-4C03-9D6F-92520CDF41A6}"/>
    <cellStyle name="Normal 4 3 3 2 3" xfId="1360" xr:uid="{00000000-0005-0000-0000-0000DA030000}"/>
    <cellStyle name="Normal 4 3 3 2 3 2" xfId="3173" xr:uid="{B918F0DC-021B-410D-B41B-4371166AD06D}"/>
    <cellStyle name="Normal 4 3 3 2 4" xfId="2153" xr:uid="{64D4DE54-9F65-44E7-995B-64B6AB1F6D47}"/>
    <cellStyle name="Normal 4 3 3 3" xfId="537" xr:uid="{00000000-0005-0000-0000-0000DB030000}"/>
    <cellStyle name="Normal 4 3 3 3 2" xfId="2350" xr:uid="{85E01BC3-6EA6-47BE-8CDD-A02B0C5D2953}"/>
    <cellStyle name="Normal 4 3 3 4" xfId="1182" xr:uid="{00000000-0005-0000-0000-0000DC030000}"/>
    <cellStyle name="Normal 4 3 3 4 2" xfId="2995" xr:uid="{0568B5C4-D05F-42AD-B241-283A3DCDB571}"/>
    <cellStyle name="Normal 4 3 3 5" xfId="1975" xr:uid="{9EE5BBF6-8B03-4956-8B1B-0BF7AC3A154E}"/>
    <cellStyle name="Normal 4 3 4" xfId="337" xr:uid="{00000000-0005-0000-0000-0000DD030000}"/>
    <cellStyle name="Normal 4 3 4 2" xfId="712" xr:uid="{00000000-0005-0000-0000-0000DE030000}"/>
    <cellStyle name="Normal 4 3 4 2 2" xfId="2525" xr:uid="{732107BD-B439-4289-894C-E8C43C77805C}"/>
    <cellStyle name="Normal 4 3 4 3" xfId="1357" xr:uid="{00000000-0005-0000-0000-0000DF030000}"/>
    <cellStyle name="Normal 4 3 4 3 2" xfId="3170" xr:uid="{1ACE8257-18E6-4FBF-A799-9678480475B9}"/>
    <cellStyle name="Normal 4 3 4 4" xfId="2150" xr:uid="{EDA521E8-3897-45F2-82DB-6D05343F14CB}"/>
    <cellStyle name="Normal 4 3 5" xfId="822" xr:uid="{00000000-0005-0000-0000-0000E0030000}"/>
    <cellStyle name="Normal 4 3 5 2" xfId="1467" xr:uid="{00000000-0005-0000-0000-0000E1030000}"/>
    <cellStyle name="Normal 4 3 5 2 2" xfId="3280" xr:uid="{2B6C5408-2E3A-4259-AE05-5C4D5210274B}"/>
    <cellStyle name="Normal 4 3 5 3" xfId="2635" xr:uid="{52E63579-84A5-40A2-940C-76FD6AC0FA50}"/>
    <cellStyle name="Normal 4 3 6" xfId="912" xr:uid="{00000000-0005-0000-0000-0000E2030000}"/>
    <cellStyle name="Normal 4 3 6 2" xfId="1557" xr:uid="{00000000-0005-0000-0000-0000E3030000}"/>
    <cellStyle name="Normal 4 3 6 2 2" xfId="3370" xr:uid="{AD69F9D2-BAEC-4D39-92F9-444602C4B7D5}"/>
    <cellStyle name="Normal 4 3 6 3" xfId="2725" xr:uid="{D09DB64D-79AD-4F5A-A298-5E1DE281B46B}"/>
    <cellStyle name="Normal 4 3 7" xfId="1002" xr:uid="{00000000-0005-0000-0000-0000E4030000}"/>
    <cellStyle name="Normal 4 3 7 2" xfId="1647" xr:uid="{00000000-0005-0000-0000-0000E5030000}"/>
    <cellStyle name="Normal 4 3 7 2 2" xfId="3460" xr:uid="{C8D43912-0B10-4C55-87A3-71EEE177FF65}"/>
    <cellStyle name="Normal 4 3 7 3" xfId="2815" xr:uid="{8F956DF8-878F-40DE-9F29-1D79A28541C6}"/>
    <cellStyle name="Normal 4 3 8" xfId="447" xr:uid="{00000000-0005-0000-0000-0000E6030000}"/>
    <cellStyle name="Normal 4 3 8 2" xfId="2260" xr:uid="{B1E2DEB8-4B25-4A3A-87B2-EC44F4F4CD59}"/>
    <cellStyle name="Normal 4 3 9" xfId="1092" xr:uid="{00000000-0005-0000-0000-0000E7030000}"/>
    <cellStyle name="Normal 4 3 9 2" xfId="2905" xr:uid="{0077D2AC-516F-4947-A0C5-59C130E27DCD}"/>
    <cellStyle name="Normal 4 4" xfId="55" xr:uid="{00000000-0005-0000-0000-0000E8030000}"/>
    <cellStyle name="Normal 4 4 10" xfId="1873" xr:uid="{BBC628C8-CE2B-44EC-A526-CAE0A2DFFBE9}"/>
    <cellStyle name="Normal 4 4 2" xfId="104" xr:uid="{00000000-0005-0000-0000-0000E9030000}"/>
    <cellStyle name="Normal 4 4 2 2" xfId="197" xr:uid="{00000000-0005-0000-0000-0000EA030000}"/>
    <cellStyle name="Normal 4 4 2 2 2" xfId="343" xr:uid="{00000000-0005-0000-0000-0000EB030000}"/>
    <cellStyle name="Normal 4 4 2 2 2 2" xfId="718" xr:uid="{00000000-0005-0000-0000-0000EC030000}"/>
    <cellStyle name="Normal 4 4 2 2 2 2 2" xfId="2531" xr:uid="{4C4457BA-F2EC-455C-A7C5-8A335B705506}"/>
    <cellStyle name="Normal 4 4 2 2 2 3" xfId="1363" xr:uid="{00000000-0005-0000-0000-0000ED030000}"/>
    <cellStyle name="Normal 4 4 2 2 2 3 2" xfId="3176" xr:uid="{9D991548-AA42-497E-87D7-01488869E1D7}"/>
    <cellStyle name="Normal 4 4 2 2 2 4" xfId="2156" xr:uid="{1415A9CF-C93F-49E6-B6A6-12A33278EC25}"/>
    <cellStyle name="Normal 4 4 2 2 3" xfId="572" xr:uid="{00000000-0005-0000-0000-0000EE030000}"/>
    <cellStyle name="Normal 4 4 2 2 3 2" xfId="2385" xr:uid="{A11514B1-73B2-4C83-9063-477CE324E3A1}"/>
    <cellStyle name="Normal 4 4 2 2 4" xfId="1217" xr:uid="{00000000-0005-0000-0000-0000EF030000}"/>
    <cellStyle name="Normal 4 4 2 2 4 2" xfId="3030" xr:uid="{2DF59448-BC35-4F27-980C-0F5973EC060D}"/>
    <cellStyle name="Normal 4 4 2 2 5" xfId="2010" xr:uid="{430D79D7-7371-4651-B5F2-5DD36DD0346D}"/>
    <cellStyle name="Normal 4 4 2 3" xfId="342" xr:uid="{00000000-0005-0000-0000-0000F0030000}"/>
    <cellStyle name="Normal 4 4 2 3 2" xfId="717" xr:uid="{00000000-0005-0000-0000-0000F1030000}"/>
    <cellStyle name="Normal 4 4 2 3 2 2" xfId="2530" xr:uid="{07F36FDF-0D55-4E88-AC7B-4735794D7FED}"/>
    <cellStyle name="Normal 4 4 2 3 3" xfId="1362" xr:uid="{00000000-0005-0000-0000-0000F2030000}"/>
    <cellStyle name="Normal 4 4 2 3 3 2" xfId="3175" xr:uid="{69AB2C8C-C512-403E-8968-651A5DEC358B}"/>
    <cellStyle name="Normal 4 4 2 3 4" xfId="2155" xr:uid="{FFA97591-08A6-46C7-AF67-63468E8E8CF9}"/>
    <cellStyle name="Normal 4 4 2 4" xfId="857" xr:uid="{00000000-0005-0000-0000-0000F3030000}"/>
    <cellStyle name="Normal 4 4 2 4 2" xfId="1502" xr:uid="{00000000-0005-0000-0000-0000F4030000}"/>
    <cellStyle name="Normal 4 4 2 4 2 2" xfId="3315" xr:uid="{E9B4C841-0A49-41A6-BF01-4273F281E8DC}"/>
    <cellStyle name="Normal 4 4 2 4 3" xfId="2670" xr:uid="{600E2AE0-A207-4702-A4BD-4639FBCA8532}"/>
    <cellStyle name="Normal 4 4 2 5" xfId="947" xr:uid="{00000000-0005-0000-0000-0000F5030000}"/>
    <cellStyle name="Normal 4 4 2 5 2" xfId="1592" xr:uid="{00000000-0005-0000-0000-0000F6030000}"/>
    <cellStyle name="Normal 4 4 2 5 2 2" xfId="3405" xr:uid="{F01484F5-83F4-421D-AD0E-CE5B8BA77118}"/>
    <cellStyle name="Normal 4 4 2 5 3" xfId="2760" xr:uid="{F1B88914-594D-4DF1-9E07-53F160F5E9CD}"/>
    <cellStyle name="Normal 4 4 2 6" xfId="1037" xr:uid="{00000000-0005-0000-0000-0000F7030000}"/>
    <cellStyle name="Normal 4 4 2 6 2" xfId="1682" xr:uid="{00000000-0005-0000-0000-0000F8030000}"/>
    <cellStyle name="Normal 4 4 2 6 2 2" xfId="3495" xr:uid="{34A580A9-D7A3-42E1-A29B-E04A68EECAE4}"/>
    <cellStyle name="Normal 4 4 2 6 3" xfId="2850" xr:uid="{575C5498-5CF1-4B76-AB96-8E6AD4212D02}"/>
    <cellStyle name="Normal 4 4 2 7" xfId="482" xr:uid="{00000000-0005-0000-0000-0000F9030000}"/>
    <cellStyle name="Normal 4 4 2 7 2" xfId="2295" xr:uid="{BC52D429-6466-4B25-A5AF-5D9D7F3C7DE3}"/>
    <cellStyle name="Normal 4 4 2 8" xfId="1127" xr:uid="{00000000-0005-0000-0000-0000FA030000}"/>
    <cellStyle name="Normal 4 4 2 8 2" xfId="2940" xr:uid="{3019EE22-AFCA-487F-AD9B-D25579CE206E}"/>
    <cellStyle name="Normal 4 4 2 9" xfId="1919" xr:uid="{2614663E-0E92-438A-B2AF-28A65F720C95}"/>
    <cellStyle name="Normal 4 4 3" xfId="152" xr:uid="{00000000-0005-0000-0000-0000FB030000}"/>
    <cellStyle name="Normal 4 4 3 2" xfId="344" xr:uid="{00000000-0005-0000-0000-0000FC030000}"/>
    <cellStyle name="Normal 4 4 3 2 2" xfId="719" xr:uid="{00000000-0005-0000-0000-0000FD030000}"/>
    <cellStyle name="Normal 4 4 3 2 2 2" xfId="2532" xr:uid="{1FBBFC3D-255F-418F-B67F-DDB532AE3789}"/>
    <cellStyle name="Normal 4 4 3 2 3" xfId="1364" xr:uid="{00000000-0005-0000-0000-0000FE030000}"/>
    <cellStyle name="Normal 4 4 3 2 3 2" xfId="3177" xr:uid="{9CBAFFC1-A3C2-453A-A23C-648A5935C6D6}"/>
    <cellStyle name="Normal 4 4 3 2 4" xfId="2157" xr:uid="{45DC8462-52CB-427A-BB09-AECF33DCD025}"/>
    <cellStyle name="Normal 4 4 3 3" xfId="527" xr:uid="{00000000-0005-0000-0000-0000FF030000}"/>
    <cellStyle name="Normal 4 4 3 3 2" xfId="2340" xr:uid="{BDC84BDD-394E-4457-9B6A-4E7B77161D73}"/>
    <cellStyle name="Normal 4 4 3 4" xfId="1172" xr:uid="{00000000-0005-0000-0000-000000040000}"/>
    <cellStyle name="Normal 4 4 3 4 2" xfId="2985" xr:uid="{BE324DBD-0B75-463B-9BF3-7113C6E659B2}"/>
    <cellStyle name="Normal 4 4 3 5" xfId="1965" xr:uid="{FCD02BBD-CCEA-4521-AA09-0A01A1EB2A23}"/>
    <cellStyle name="Normal 4 4 4" xfId="341" xr:uid="{00000000-0005-0000-0000-000001040000}"/>
    <cellStyle name="Normal 4 4 4 2" xfId="716" xr:uid="{00000000-0005-0000-0000-000002040000}"/>
    <cellStyle name="Normal 4 4 4 2 2" xfId="2529" xr:uid="{DDD408B6-5FFC-4CDA-A8F3-24BA24858E6E}"/>
    <cellStyle name="Normal 4 4 4 3" xfId="1361" xr:uid="{00000000-0005-0000-0000-000003040000}"/>
    <cellStyle name="Normal 4 4 4 3 2" xfId="3174" xr:uid="{8F78B18D-4D9B-43C0-8904-FAE61CD5B365}"/>
    <cellStyle name="Normal 4 4 4 4" xfId="2154" xr:uid="{E11993BC-26D6-4F17-90BA-2898AC79FCC4}"/>
    <cellStyle name="Normal 4 4 5" xfId="812" xr:uid="{00000000-0005-0000-0000-000004040000}"/>
    <cellStyle name="Normal 4 4 5 2" xfId="1457" xr:uid="{00000000-0005-0000-0000-000005040000}"/>
    <cellStyle name="Normal 4 4 5 2 2" xfId="3270" xr:uid="{4F7D8832-4217-4C1A-A7EC-D6233FA19B64}"/>
    <cellStyle name="Normal 4 4 5 3" xfId="2625" xr:uid="{5272313D-2105-4DBA-810D-3B3BBC84683E}"/>
    <cellStyle name="Normal 4 4 6" xfId="902" xr:uid="{00000000-0005-0000-0000-000006040000}"/>
    <cellStyle name="Normal 4 4 6 2" xfId="1547" xr:uid="{00000000-0005-0000-0000-000007040000}"/>
    <cellStyle name="Normal 4 4 6 2 2" xfId="3360" xr:uid="{9F571864-40A0-4F97-A349-BB21EDB8B679}"/>
    <cellStyle name="Normal 4 4 6 3" xfId="2715" xr:uid="{C7659B20-9B23-44EF-AE25-DD1FBCAAE3C5}"/>
    <cellStyle name="Normal 4 4 7" xfId="992" xr:uid="{00000000-0005-0000-0000-000008040000}"/>
    <cellStyle name="Normal 4 4 7 2" xfId="1637" xr:uid="{00000000-0005-0000-0000-000009040000}"/>
    <cellStyle name="Normal 4 4 7 2 2" xfId="3450" xr:uid="{439F4A1C-8056-47C4-B359-4DBFD136FDA0}"/>
    <cellStyle name="Normal 4 4 7 3" xfId="2805" xr:uid="{A7952657-3EF0-4302-B955-B4EC7C8B19F4}"/>
    <cellStyle name="Normal 4 4 8" xfId="437" xr:uid="{00000000-0005-0000-0000-00000A040000}"/>
    <cellStyle name="Normal 4 4 8 2" xfId="2250" xr:uid="{065E1786-9674-43E8-93FE-FD4121610E54}"/>
    <cellStyle name="Normal 4 4 9" xfId="1082" xr:uid="{00000000-0005-0000-0000-00000B040000}"/>
    <cellStyle name="Normal 4 4 9 2" xfId="2895" xr:uid="{A8E41187-3026-4F8D-9DF3-6B96BAE0AD41}"/>
    <cellStyle name="Normal 4 5" xfId="73" xr:uid="{00000000-0005-0000-0000-00000C040000}"/>
    <cellStyle name="Normal 4 5 10" xfId="1890" xr:uid="{33ECDA09-5FA4-4C14-9606-83577ACA0C66}"/>
    <cellStyle name="Normal 4 5 2" xfId="121" xr:uid="{00000000-0005-0000-0000-00000D040000}"/>
    <cellStyle name="Normal 4 5 2 2" xfId="213" xr:uid="{00000000-0005-0000-0000-00000E040000}"/>
    <cellStyle name="Normal 4 5 2 2 2" xfId="347" xr:uid="{00000000-0005-0000-0000-00000F040000}"/>
    <cellStyle name="Normal 4 5 2 2 2 2" xfId="722" xr:uid="{00000000-0005-0000-0000-000010040000}"/>
    <cellStyle name="Normal 4 5 2 2 2 2 2" xfId="2535" xr:uid="{53848C3C-2865-4F89-9C8C-ECD83BFE507F}"/>
    <cellStyle name="Normal 4 5 2 2 2 3" xfId="1367" xr:uid="{00000000-0005-0000-0000-000011040000}"/>
    <cellStyle name="Normal 4 5 2 2 2 3 2" xfId="3180" xr:uid="{34EB6ECB-6853-482A-96D8-5630DA58887B}"/>
    <cellStyle name="Normal 4 5 2 2 2 4" xfId="2160" xr:uid="{D8A2BF1D-7AF2-4D5A-9680-2201E3E5D541}"/>
    <cellStyle name="Normal 4 5 2 2 3" xfId="588" xr:uid="{00000000-0005-0000-0000-000012040000}"/>
    <cellStyle name="Normal 4 5 2 2 3 2" xfId="2401" xr:uid="{70341EBE-9639-4758-8DEE-098298212479}"/>
    <cellStyle name="Normal 4 5 2 2 4" xfId="1233" xr:uid="{00000000-0005-0000-0000-000013040000}"/>
    <cellStyle name="Normal 4 5 2 2 4 2" xfId="3046" xr:uid="{32AB498E-AC7B-4923-AAB1-AE928FAC6929}"/>
    <cellStyle name="Normal 4 5 2 2 5" xfId="2026" xr:uid="{C3FB23A8-522C-4885-9AE2-ADD2931D455F}"/>
    <cellStyle name="Normal 4 5 2 3" xfId="346" xr:uid="{00000000-0005-0000-0000-000014040000}"/>
    <cellStyle name="Normal 4 5 2 3 2" xfId="721" xr:uid="{00000000-0005-0000-0000-000015040000}"/>
    <cellStyle name="Normal 4 5 2 3 2 2" xfId="2534" xr:uid="{F620FA77-5526-40F5-9532-4010D74616E4}"/>
    <cellStyle name="Normal 4 5 2 3 3" xfId="1366" xr:uid="{00000000-0005-0000-0000-000016040000}"/>
    <cellStyle name="Normal 4 5 2 3 3 2" xfId="3179" xr:uid="{1A4D2F3C-EA4C-4767-B636-D4BEFAD052CF}"/>
    <cellStyle name="Normal 4 5 2 3 4" xfId="2159" xr:uid="{5A427A75-9AAA-479A-B283-0F9EDB0B352C}"/>
    <cellStyle name="Normal 4 5 2 4" xfId="873" xr:uid="{00000000-0005-0000-0000-000017040000}"/>
    <cellStyle name="Normal 4 5 2 4 2" xfId="1518" xr:uid="{00000000-0005-0000-0000-000018040000}"/>
    <cellStyle name="Normal 4 5 2 4 2 2" xfId="3331" xr:uid="{815781AC-0537-42B8-ADDC-CE880F28F619}"/>
    <cellStyle name="Normal 4 5 2 4 3" xfId="2686" xr:uid="{2191EF44-92B0-4C19-A356-A3782B5D5B99}"/>
    <cellStyle name="Normal 4 5 2 5" xfId="963" xr:uid="{00000000-0005-0000-0000-000019040000}"/>
    <cellStyle name="Normal 4 5 2 5 2" xfId="1608" xr:uid="{00000000-0005-0000-0000-00001A040000}"/>
    <cellStyle name="Normal 4 5 2 5 2 2" xfId="3421" xr:uid="{337CDD7E-E21A-4765-931D-565F25F17529}"/>
    <cellStyle name="Normal 4 5 2 5 3" xfId="2776" xr:uid="{F7E458E0-9F3C-430D-9B0E-29CE54E82713}"/>
    <cellStyle name="Normal 4 5 2 6" xfId="1053" xr:uid="{00000000-0005-0000-0000-00001B040000}"/>
    <cellStyle name="Normal 4 5 2 6 2" xfId="1698" xr:uid="{00000000-0005-0000-0000-00001C040000}"/>
    <cellStyle name="Normal 4 5 2 6 2 2" xfId="3511" xr:uid="{056AB33D-E070-4EFD-B836-2BF809CA9F5A}"/>
    <cellStyle name="Normal 4 5 2 6 3" xfId="2866" xr:uid="{CFCE6616-4129-48E8-9A8D-DAD9033D485D}"/>
    <cellStyle name="Normal 4 5 2 7" xfId="498" xr:uid="{00000000-0005-0000-0000-00001D040000}"/>
    <cellStyle name="Normal 4 5 2 7 2" xfId="2311" xr:uid="{CB88DFB1-7E3E-4698-B47E-DE6EB9228A5D}"/>
    <cellStyle name="Normal 4 5 2 8" xfId="1143" xr:uid="{00000000-0005-0000-0000-00001E040000}"/>
    <cellStyle name="Normal 4 5 2 8 2" xfId="2956" xr:uid="{361D25F0-3EC5-4A96-B137-B1D11BF2A6C5}"/>
    <cellStyle name="Normal 4 5 2 9" xfId="1936" xr:uid="{F07FBCD5-8E01-4E39-9805-920388700563}"/>
    <cellStyle name="Normal 4 5 3" xfId="168" xr:uid="{00000000-0005-0000-0000-00001F040000}"/>
    <cellStyle name="Normal 4 5 3 2" xfId="348" xr:uid="{00000000-0005-0000-0000-000020040000}"/>
    <cellStyle name="Normal 4 5 3 2 2" xfId="723" xr:uid="{00000000-0005-0000-0000-000021040000}"/>
    <cellStyle name="Normal 4 5 3 2 2 2" xfId="2536" xr:uid="{F51B8D76-31D0-4D20-8D81-1BDDE71CF989}"/>
    <cellStyle name="Normal 4 5 3 2 3" xfId="1368" xr:uid="{00000000-0005-0000-0000-000022040000}"/>
    <cellStyle name="Normal 4 5 3 2 3 2" xfId="3181" xr:uid="{8DFE0083-2FE2-4060-AA6A-3893FAD26C63}"/>
    <cellStyle name="Normal 4 5 3 2 4" xfId="2161" xr:uid="{868BAC96-22B6-4492-ADAE-E61002048C72}"/>
    <cellStyle name="Normal 4 5 3 3" xfId="543" xr:uid="{00000000-0005-0000-0000-000023040000}"/>
    <cellStyle name="Normal 4 5 3 3 2" xfId="2356" xr:uid="{480EFB12-A9DD-4632-AAC7-5A182A4544E7}"/>
    <cellStyle name="Normal 4 5 3 4" xfId="1188" xr:uid="{00000000-0005-0000-0000-000024040000}"/>
    <cellStyle name="Normal 4 5 3 4 2" xfId="3001" xr:uid="{9589490D-A121-46F7-9AED-A62F0DDFACA1}"/>
    <cellStyle name="Normal 4 5 3 5" xfId="1981" xr:uid="{70DFFAAB-1DA6-4779-8CD2-EA13DA27A8DA}"/>
    <cellStyle name="Normal 4 5 4" xfId="345" xr:uid="{00000000-0005-0000-0000-000025040000}"/>
    <cellStyle name="Normal 4 5 4 2" xfId="720" xr:uid="{00000000-0005-0000-0000-000026040000}"/>
    <cellStyle name="Normal 4 5 4 2 2" xfId="2533" xr:uid="{8A0AE683-1516-42F0-AFA6-8D6BE2AF61D0}"/>
    <cellStyle name="Normal 4 5 4 3" xfId="1365" xr:uid="{00000000-0005-0000-0000-000027040000}"/>
    <cellStyle name="Normal 4 5 4 3 2" xfId="3178" xr:uid="{FBF70FA7-16D1-4CFB-8E1A-710B34FD7A2F}"/>
    <cellStyle name="Normal 4 5 4 4" xfId="2158" xr:uid="{BA0A9CF2-B634-46AB-9B17-66E22EC4751B}"/>
    <cellStyle name="Normal 4 5 5" xfId="828" xr:uid="{00000000-0005-0000-0000-000028040000}"/>
    <cellStyle name="Normal 4 5 5 2" xfId="1473" xr:uid="{00000000-0005-0000-0000-000029040000}"/>
    <cellStyle name="Normal 4 5 5 2 2" xfId="3286" xr:uid="{EF69D1C2-E70E-4C2C-903D-99DAC4DE2657}"/>
    <cellStyle name="Normal 4 5 5 3" xfId="2641" xr:uid="{E9150D22-054B-460F-9276-87CFA88C16DB}"/>
    <cellStyle name="Normal 4 5 6" xfId="918" xr:uid="{00000000-0005-0000-0000-00002A040000}"/>
    <cellStyle name="Normal 4 5 6 2" xfId="1563" xr:uid="{00000000-0005-0000-0000-00002B040000}"/>
    <cellStyle name="Normal 4 5 6 2 2" xfId="3376" xr:uid="{3654F84D-ABA6-4E1B-B31B-206DFEF9EAB7}"/>
    <cellStyle name="Normal 4 5 6 3" xfId="2731" xr:uid="{941D2B81-B668-4962-999C-39055D46537A}"/>
    <cellStyle name="Normal 4 5 7" xfId="1008" xr:uid="{00000000-0005-0000-0000-00002C040000}"/>
    <cellStyle name="Normal 4 5 7 2" xfId="1653" xr:uid="{00000000-0005-0000-0000-00002D040000}"/>
    <cellStyle name="Normal 4 5 7 2 2" xfId="3466" xr:uid="{4FFFAA51-5F19-4576-A8BF-CD9262C2FFE8}"/>
    <cellStyle name="Normal 4 5 7 3" xfId="2821" xr:uid="{D51E1F1E-104F-41F0-A012-1083F35E10F3}"/>
    <cellStyle name="Normal 4 5 8" xfId="453" xr:uid="{00000000-0005-0000-0000-00002E040000}"/>
    <cellStyle name="Normal 4 5 8 2" xfId="2266" xr:uid="{59EF2301-9D92-4B06-AE7C-92F276AA61EF}"/>
    <cellStyle name="Normal 4 5 9" xfId="1098" xr:uid="{00000000-0005-0000-0000-00002F040000}"/>
    <cellStyle name="Normal 4 5 9 2" xfId="2911" xr:uid="{3DE424A0-5D3C-49A2-A491-01ADD9B1DD6F}"/>
    <cellStyle name="Normal 4 6" xfId="78" xr:uid="{00000000-0005-0000-0000-000030040000}"/>
    <cellStyle name="Normal 4 6 10" xfId="1894" xr:uid="{2AA06CC8-31AB-4C4D-9693-4865F88F667C}"/>
    <cellStyle name="Normal 4 6 2" xfId="126" xr:uid="{00000000-0005-0000-0000-000031040000}"/>
    <cellStyle name="Normal 4 6 2 2" xfId="217" xr:uid="{00000000-0005-0000-0000-000032040000}"/>
    <cellStyle name="Normal 4 6 2 2 2" xfId="351" xr:uid="{00000000-0005-0000-0000-000033040000}"/>
    <cellStyle name="Normal 4 6 2 2 2 2" xfId="726" xr:uid="{00000000-0005-0000-0000-000034040000}"/>
    <cellStyle name="Normal 4 6 2 2 2 2 2" xfId="2539" xr:uid="{813B4384-44A9-4BC1-B3B9-11F419F6AA80}"/>
    <cellStyle name="Normal 4 6 2 2 2 3" xfId="1371" xr:uid="{00000000-0005-0000-0000-000035040000}"/>
    <cellStyle name="Normal 4 6 2 2 2 3 2" xfId="3184" xr:uid="{E6B8C217-6D76-4D31-8F40-F2ABF1EB0C2E}"/>
    <cellStyle name="Normal 4 6 2 2 2 4" xfId="2164" xr:uid="{EB801B4A-9B52-4F61-81C5-A839DD1DBBA8}"/>
    <cellStyle name="Normal 4 6 2 2 3" xfId="592" xr:uid="{00000000-0005-0000-0000-000036040000}"/>
    <cellStyle name="Normal 4 6 2 2 3 2" xfId="2405" xr:uid="{9BDF1B78-4B43-41D6-B49B-A211F2AE8CEC}"/>
    <cellStyle name="Normal 4 6 2 2 4" xfId="1237" xr:uid="{00000000-0005-0000-0000-000037040000}"/>
    <cellStyle name="Normal 4 6 2 2 4 2" xfId="3050" xr:uid="{07D476D4-E454-4EA8-98A0-27574E4F1DAD}"/>
    <cellStyle name="Normal 4 6 2 2 5" xfId="2030" xr:uid="{C0E05AA3-B429-4AE2-A72C-8232598E5013}"/>
    <cellStyle name="Normal 4 6 2 3" xfId="350" xr:uid="{00000000-0005-0000-0000-000038040000}"/>
    <cellStyle name="Normal 4 6 2 3 2" xfId="725" xr:uid="{00000000-0005-0000-0000-000039040000}"/>
    <cellStyle name="Normal 4 6 2 3 2 2" xfId="2538" xr:uid="{7FF96777-4E0D-43C2-8F85-57004688590E}"/>
    <cellStyle name="Normal 4 6 2 3 3" xfId="1370" xr:uid="{00000000-0005-0000-0000-00003A040000}"/>
    <cellStyle name="Normal 4 6 2 3 3 2" xfId="3183" xr:uid="{489FBCAE-80D9-419C-AE3B-2394CA973C9F}"/>
    <cellStyle name="Normal 4 6 2 3 4" xfId="2163" xr:uid="{EDA846D6-88C2-4487-B69B-5FA8A9C85248}"/>
    <cellStyle name="Normal 4 6 2 4" xfId="877" xr:uid="{00000000-0005-0000-0000-00003B040000}"/>
    <cellStyle name="Normal 4 6 2 4 2" xfId="1522" xr:uid="{00000000-0005-0000-0000-00003C040000}"/>
    <cellStyle name="Normal 4 6 2 4 2 2" xfId="3335" xr:uid="{82C22274-5C57-4305-BD9E-ACD5AF2E4FFF}"/>
    <cellStyle name="Normal 4 6 2 4 3" xfId="2690" xr:uid="{FF42C9FC-040A-4F50-835D-F6343C571F27}"/>
    <cellStyle name="Normal 4 6 2 5" xfId="967" xr:uid="{00000000-0005-0000-0000-00003D040000}"/>
    <cellStyle name="Normal 4 6 2 5 2" xfId="1612" xr:uid="{00000000-0005-0000-0000-00003E040000}"/>
    <cellStyle name="Normal 4 6 2 5 2 2" xfId="3425" xr:uid="{96EC64E4-FD92-4392-8F9F-C27774B23B04}"/>
    <cellStyle name="Normal 4 6 2 5 3" xfId="2780" xr:uid="{5DFDF5AB-0698-4012-B366-4AACC4818357}"/>
    <cellStyle name="Normal 4 6 2 6" xfId="1057" xr:uid="{00000000-0005-0000-0000-00003F040000}"/>
    <cellStyle name="Normal 4 6 2 6 2" xfId="1702" xr:uid="{00000000-0005-0000-0000-000040040000}"/>
    <cellStyle name="Normal 4 6 2 6 2 2" xfId="3515" xr:uid="{A2E543E6-3ED2-49FA-9815-75DE08C4333B}"/>
    <cellStyle name="Normal 4 6 2 6 3" xfId="2870" xr:uid="{8C5F82FE-186E-46E4-8F0E-39C58FCF59BB}"/>
    <cellStyle name="Normal 4 6 2 7" xfId="502" xr:uid="{00000000-0005-0000-0000-000041040000}"/>
    <cellStyle name="Normal 4 6 2 7 2" xfId="2315" xr:uid="{F2C36CBE-75E0-4D29-8DD7-CB2DB0E87AA3}"/>
    <cellStyle name="Normal 4 6 2 8" xfId="1147" xr:uid="{00000000-0005-0000-0000-000042040000}"/>
    <cellStyle name="Normal 4 6 2 8 2" xfId="2960" xr:uid="{EE5044D2-8001-41A3-8FBA-38D840CF761E}"/>
    <cellStyle name="Normal 4 6 2 9" xfId="1940" xr:uid="{4C79131E-B4E6-452A-84AE-5822CB400AE1}"/>
    <cellStyle name="Normal 4 6 3" xfId="172" xr:uid="{00000000-0005-0000-0000-000043040000}"/>
    <cellStyle name="Normal 4 6 3 2" xfId="352" xr:uid="{00000000-0005-0000-0000-000044040000}"/>
    <cellStyle name="Normal 4 6 3 2 2" xfId="727" xr:uid="{00000000-0005-0000-0000-000045040000}"/>
    <cellStyle name="Normal 4 6 3 2 2 2" xfId="2540" xr:uid="{6809D8B3-0D48-459E-BD4B-B838ED124E5F}"/>
    <cellStyle name="Normal 4 6 3 2 3" xfId="1372" xr:uid="{00000000-0005-0000-0000-000046040000}"/>
    <cellStyle name="Normal 4 6 3 2 3 2" xfId="3185" xr:uid="{1E5DC2F1-9206-4462-AC9D-1C45EA64E335}"/>
    <cellStyle name="Normal 4 6 3 2 4" xfId="2165" xr:uid="{A81DBFCD-4B36-4F9F-90A1-C1E17CF0AAC2}"/>
    <cellStyle name="Normal 4 6 3 3" xfId="547" xr:uid="{00000000-0005-0000-0000-000047040000}"/>
    <cellStyle name="Normal 4 6 3 3 2" xfId="2360" xr:uid="{06250007-5FAA-437E-BB21-4ECA04A40D55}"/>
    <cellStyle name="Normal 4 6 3 4" xfId="1192" xr:uid="{00000000-0005-0000-0000-000048040000}"/>
    <cellStyle name="Normal 4 6 3 4 2" xfId="3005" xr:uid="{27C768DE-00A0-42CD-9B70-F8FFD490751A}"/>
    <cellStyle name="Normal 4 6 3 5" xfId="1985" xr:uid="{0F31C1EA-88FD-41F9-AFC5-61818E518604}"/>
    <cellStyle name="Normal 4 6 4" xfId="349" xr:uid="{00000000-0005-0000-0000-000049040000}"/>
    <cellStyle name="Normal 4 6 4 2" xfId="724" xr:uid="{00000000-0005-0000-0000-00004A040000}"/>
    <cellStyle name="Normal 4 6 4 2 2" xfId="2537" xr:uid="{B01FCD6E-625E-4104-9F34-92C9333E6739}"/>
    <cellStyle name="Normal 4 6 4 3" xfId="1369" xr:uid="{00000000-0005-0000-0000-00004B040000}"/>
    <cellStyle name="Normal 4 6 4 3 2" xfId="3182" xr:uid="{96711F20-646A-4E1A-BCC8-AA5DC9446012}"/>
    <cellStyle name="Normal 4 6 4 4" xfId="2162" xr:uid="{43E0C339-A951-4327-B99F-B801770661D8}"/>
    <cellStyle name="Normal 4 6 5" xfId="832" xr:uid="{00000000-0005-0000-0000-00004C040000}"/>
    <cellStyle name="Normal 4 6 5 2" xfId="1477" xr:uid="{00000000-0005-0000-0000-00004D040000}"/>
    <cellStyle name="Normal 4 6 5 2 2" xfId="3290" xr:uid="{05D115F0-EB45-41C3-849D-6432A4291E46}"/>
    <cellStyle name="Normal 4 6 5 3" xfId="2645" xr:uid="{4BA094F1-83FE-4358-9AE8-26C91F2C6B35}"/>
    <cellStyle name="Normal 4 6 6" xfId="922" xr:uid="{00000000-0005-0000-0000-00004E040000}"/>
    <cellStyle name="Normal 4 6 6 2" xfId="1567" xr:uid="{00000000-0005-0000-0000-00004F040000}"/>
    <cellStyle name="Normal 4 6 6 2 2" xfId="3380" xr:uid="{638FE70B-52D6-41A2-94F2-30DE2EF755D0}"/>
    <cellStyle name="Normal 4 6 6 3" xfId="2735" xr:uid="{0B7059CB-D590-4E74-87C9-4AAFBBEB0F72}"/>
    <cellStyle name="Normal 4 6 7" xfId="1012" xr:uid="{00000000-0005-0000-0000-000050040000}"/>
    <cellStyle name="Normal 4 6 7 2" xfId="1657" xr:uid="{00000000-0005-0000-0000-000051040000}"/>
    <cellStyle name="Normal 4 6 7 2 2" xfId="3470" xr:uid="{81D6A3FC-2076-48ED-BA1D-2FDEE52EEA2D}"/>
    <cellStyle name="Normal 4 6 7 3" xfId="2825" xr:uid="{18C725D2-46B5-4140-B3A1-DB92AF78E83F}"/>
    <cellStyle name="Normal 4 6 8" xfId="457" xr:uid="{00000000-0005-0000-0000-000052040000}"/>
    <cellStyle name="Normal 4 6 8 2" xfId="2270" xr:uid="{FAF5CDCD-F7D3-4007-85A1-5184149EB28E}"/>
    <cellStyle name="Normal 4 6 9" xfId="1102" xr:uid="{00000000-0005-0000-0000-000053040000}"/>
    <cellStyle name="Normal 4 6 9 2" xfId="2915" xr:uid="{799051C9-2075-4A8C-8293-69FBEA7B1BF5}"/>
    <cellStyle name="Normal 4 7" xfId="83" xr:uid="{00000000-0005-0000-0000-000054040000}"/>
    <cellStyle name="Normal 4 7 10" xfId="1899" xr:uid="{32746D85-2E93-454C-9C40-F13B0C7D6B31}"/>
    <cellStyle name="Normal 4 7 2" xfId="131" xr:uid="{00000000-0005-0000-0000-000055040000}"/>
    <cellStyle name="Normal 4 7 2 2" xfId="222" xr:uid="{00000000-0005-0000-0000-000056040000}"/>
    <cellStyle name="Normal 4 7 2 2 2" xfId="355" xr:uid="{00000000-0005-0000-0000-000057040000}"/>
    <cellStyle name="Normal 4 7 2 2 2 2" xfId="730" xr:uid="{00000000-0005-0000-0000-000058040000}"/>
    <cellStyle name="Normal 4 7 2 2 2 2 2" xfId="2543" xr:uid="{FAC8AF66-82CB-476A-B12D-E9076956F3C5}"/>
    <cellStyle name="Normal 4 7 2 2 2 3" xfId="1375" xr:uid="{00000000-0005-0000-0000-000059040000}"/>
    <cellStyle name="Normal 4 7 2 2 2 3 2" xfId="3188" xr:uid="{9BBDA201-0E1D-475B-A6F0-DF3DE67B8CA6}"/>
    <cellStyle name="Normal 4 7 2 2 2 4" xfId="2168" xr:uid="{64D3A7AF-8395-482D-A427-9192E6169D0B}"/>
    <cellStyle name="Normal 4 7 2 2 3" xfId="597" xr:uid="{00000000-0005-0000-0000-00005A040000}"/>
    <cellStyle name="Normal 4 7 2 2 3 2" xfId="2410" xr:uid="{F0073C23-FDF0-4D1B-BBAB-B5716EA6B172}"/>
    <cellStyle name="Normal 4 7 2 2 4" xfId="1242" xr:uid="{00000000-0005-0000-0000-00005B040000}"/>
    <cellStyle name="Normal 4 7 2 2 4 2" xfId="3055" xr:uid="{3A94CA51-6BF2-4550-A917-883A939BDE99}"/>
    <cellStyle name="Normal 4 7 2 2 5" xfId="2035" xr:uid="{3F038EAE-BDAD-428B-9A79-B276C5C8BAD9}"/>
    <cellStyle name="Normal 4 7 2 3" xfId="354" xr:uid="{00000000-0005-0000-0000-00005C040000}"/>
    <cellStyle name="Normal 4 7 2 3 2" xfId="729" xr:uid="{00000000-0005-0000-0000-00005D040000}"/>
    <cellStyle name="Normal 4 7 2 3 2 2" xfId="2542" xr:uid="{E4EE6FB9-D639-4538-BAEC-3C2CE62E5B41}"/>
    <cellStyle name="Normal 4 7 2 3 3" xfId="1374" xr:uid="{00000000-0005-0000-0000-00005E040000}"/>
    <cellStyle name="Normal 4 7 2 3 3 2" xfId="3187" xr:uid="{D50F738D-D79E-465D-BD3D-B2B7C94A7B81}"/>
    <cellStyle name="Normal 4 7 2 3 4" xfId="2167" xr:uid="{65F04D3A-FA37-412F-AD78-700B1B063932}"/>
    <cellStyle name="Normal 4 7 2 4" xfId="882" xr:uid="{00000000-0005-0000-0000-00005F040000}"/>
    <cellStyle name="Normal 4 7 2 4 2" xfId="1527" xr:uid="{00000000-0005-0000-0000-000060040000}"/>
    <cellStyle name="Normal 4 7 2 4 2 2" xfId="3340" xr:uid="{538C90E6-4D97-48E4-93B9-9EC5E8EB183C}"/>
    <cellStyle name="Normal 4 7 2 4 3" xfId="2695" xr:uid="{0BAD0CF2-9A67-4778-B6E7-90DD26C0F89B}"/>
    <cellStyle name="Normal 4 7 2 5" xfId="972" xr:uid="{00000000-0005-0000-0000-000061040000}"/>
    <cellStyle name="Normal 4 7 2 5 2" xfId="1617" xr:uid="{00000000-0005-0000-0000-000062040000}"/>
    <cellStyle name="Normal 4 7 2 5 2 2" xfId="3430" xr:uid="{48F87DBB-2691-461A-8299-66F9F908277D}"/>
    <cellStyle name="Normal 4 7 2 5 3" xfId="2785" xr:uid="{43BF66F4-661A-4B60-9FE7-516B9A2B608D}"/>
    <cellStyle name="Normal 4 7 2 6" xfId="1062" xr:uid="{00000000-0005-0000-0000-000063040000}"/>
    <cellStyle name="Normal 4 7 2 6 2" xfId="1707" xr:uid="{00000000-0005-0000-0000-000064040000}"/>
    <cellStyle name="Normal 4 7 2 6 2 2" xfId="3520" xr:uid="{C025D1D4-52E9-4FF8-BD03-1AA5DF571A67}"/>
    <cellStyle name="Normal 4 7 2 6 3" xfId="2875" xr:uid="{A77CF05F-AE8A-4BD2-8031-02109DCA354C}"/>
    <cellStyle name="Normal 4 7 2 7" xfId="507" xr:uid="{00000000-0005-0000-0000-000065040000}"/>
    <cellStyle name="Normal 4 7 2 7 2" xfId="2320" xr:uid="{81A68D8C-C7F1-4F82-8512-88B58DF16483}"/>
    <cellStyle name="Normal 4 7 2 8" xfId="1152" xr:uid="{00000000-0005-0000-0000-000066040000}"/>
    <cellStyle name="Normal 4 7 2 8 2" xfId="2965" xr:uid="{DDE1C2A6-061B-4F90-A80B-6ED3BF608015}"/>
    <cellStyle name="Normal 4 7 2 9" xfId="1945" xr:uid="{BEED4FA1-9D3D-4B7C-BE6B-722E83B0917E}"/>
    <cellStyle name="Normal 4 7 3" xfId="177" xr:uid="{00000000-0005-0000-0000-000067040000}"/>
    <cellStyle name="Normal 4 7 3 2" xfId="356" xr:uid="{00000000-0005-0000-0000-000068040000}"/>
    <cellStyle name="Normal 4 7 3 2 2" xfId="731" xr:uid="{00000000-0005-0000-0000-000069040000}"/>
    <cellStyle name="Normal 4 7 3 2 2 2" xfId="2544" xr:uid="{5A50EA86-7455-437A-BB6A-F276FEAB3DFE}"/>
    <cellStyle name="Normal 4 7 3 2 3" xfId="1376" xr:uid="{00000000-0005-0000-0000-00006A040000}"/>
    <cellStyle name="Normal 4 7 3 2 3 2" xfId="3189" xr:uid="{9E81BCD0-1C4C-46D5-B232-27221579EDB1}"/>
    <cellStyle name="Normal 4 7 3 2 4" xfId="2169" xr:uid="{BA0BCC35-107D-4CF2-A9CA-33A7BD4E8C05}"/>
    <cellStyle name="Normal 4 7 3 3" xfId="552" xr:uid="{00000000-0005-0000-0000-00006B040000}"/>
    <cellStyle name="Normal 4 7 3 3 2" xfId="2365" xr:uid="{042630EC-BF0F-43C8-AB6E-1F18DAABA7C3}"/>
    <cellStyle name="Normal 4 7 3 4" xfId="1197" xr:uid="{00000000-0005-0000-0000-00006C040000}"/>
    <cellStyle name="Normal 4 7 3 4 2" xfId="3010" xr:uid="{88E2AE86-BEB8-462A-92A5-1BD9AB7A3C7B}"/>
    <cellStyle name="Normal 4 7 3 5" xfId="1990" xr:uid="{E67FC1F0-3A4F-49C4-B5C8-34169B0B3EF7}"/>
    <cellStyle name="Normal 4 7 4" xfId="353" xr:uid="{00000000-0005-0000-0000-00006D040000}"/>
    <cellStyle name="Normal 4 7 4 2" xfId="728" xr:uid="{00000000-0005-0000-0000-00006E040000}"/>
    <cellStyle name="Normal 4 7 4 2 2" xfId="2541" xr:uid="{BFD7C928-6D0B-466C-B603-CE13A35A328F}"/>
    <cellStyle name="Normal 4 7 4 3" xfId="1373" xr:uid="{00000000-0005-0000-0000-00006F040000}"/>
    <cellStyle name="Normal 4 7 4 3 2" xfId="3186" xr:uid="{30F03CAB-DEE8-49D9-8A6B-5828B982FAEE}"/>
    <cellStyle name="Normal 4 7 4 4" xfId="2166" xr:uid="{74328463-D305-4BF6-B0DC-714B2B5BA558}"/>
    <cellStyle name="Normal 4 7 5" xfId="837" xr:uid="{00000000-0005-0000-0000-000070040000}"/>
    <cellStyle name="Normal 4 7 5 2" xfId="1482" xr:uid="{00000000-0005-0000-0000-000071040000}"/>
    <cellStyle name="Normal 4 7 5 2 2" xfId="3295" xr:uid="{44FF6330-EBD6-4AC8-B4C5-1406D42C43FF}"/>
    <cellStyle name="Normal 4 7 5 3" xfId="2650" xr:uid="{C05DAF28-9DF0-4BE8-A58F-4CED6D3842C2}"/>
    <cellStyle name="Normal 4 7 6" xfId="927" xr:uid="{00000000-0005-0000-0000-000072040000}"/>
    <cellStyle name="Normal 4 7 6 2" xfId="1572" xr:uid="{00000000-0005-0000-0000-000073040000}"/>
    <cellStyle name="Normal 4 7 6 2 2" xfId="3385" xr:uid="{68D2591D-E5ED-4A15-A901-E4280250459A}"/>
    <cellStyle name="Normal 4 7 6 3" xfId="2740" xr:uid="{C2EE56F6-2798-43D6-9F92-92AF947867E7}"/>
    <cellStyle name="Normal 4 7 7" xfId="1017" xr:uid="{00000000-0005-0000-0000-000074040000}"/>
    <cellStyle name="Normal 4 7 7 2" xfId="1662" xr:uid="{00000000-0005-0000-0000-000075040000}"/>
    <cellStyle name="Normal 4 7 7 2 2" xfId="3475" xr:uid="{88A5A117-6A95-4A82-B72A-54E83E7A55A7}"/>
    <cellStyle name="Normal 4 7 7 3" xfId="2830" xr:uid="{08225424-4776-43FD-84AB-06ECB4021CAE}"/>
    <cellStyle name="Normal 4 7 8" xfId="462" xr:uid="{00000000-0005-0000-0000-000076040000}"/>
    <cellStyle name="Normal 4 7 8 2" xfId="2275" xr:uid="{F3251E29-AF0F-44FB-B5DF-07E9D2C90ACB}"/>
    <cellStyle name="Normal 4 7 9" xfId="1107" xr:uid="{00000000-0005-0000-0000-000077040000}"/>
    <cellStyle name="Normal 4 7 9 2" xfId="2920" xr:uid="{58A05604-85B3-4D4A-87A2-55389E743E7A}"/>
    <cellStyle name="Normal 4 8" xfId="87" xr:uid="{00000000-0005-0000-0000-000078040000}"/>
    <cellStyle name="Normal 4 8 10" xfId="1903" xr:uid="{DADD4C98-E966-42AA-BF7C-DFAA7777CB4B}"/>
    <cellStyle name="Normal 4 8 2" xfId="135" xr:uid="{00000000-0005-0000-0000-000079040000}"/>
    <cellStyle name="Normal 4 8 2 2" xfId="226" xr:uid="{00000000-0005-0000-0000-00007A040000}"/>
    <cellStyle name="Normal 4 8 2 2 2" xfId="359" xr:uid="{00000000-0005-0000-0000-00007B040000}"/>
    <cellStyle name="Normal 4 8 2 2 2 2" xfId="734" xr:uid="{00000000-0005-0000-0000-00007C040000}"/>
    <cellStyle name="Normal 4 8 2 2 2 2 2" xfId="2547" xr:uid="{35AA1AE4-A212-4542-BF44-CD8D734C4462}"/>
    <cellStyle name="Normal 4 8 2 2 2 3" xfId="1379" xr:uid="{00000000-0005-0000-0000-00007D040000}"/>
    <cellStyle name="Normal 4 8 2 2 2 3 2" xfId="3192" xr:uid="{E62BFF7A-B99C-40D3-8B24-5B8FE6530A3F}"/>
    <cellStyle name="Normal 4 8 2 2 2 4" xfId="2172" xr:uid="{2159A7C1-35F2-4690-B372-CAB7779A7618}"/>
    <cellStyle name="Normal 4 8 2 2 3" xfId="601" xr:uid="{00000000-0005-0000-0000-00007E040000}"/>
    <cellStyle name="Normal 4 8 2 2 3 2" xfId="2414" xr:uid="{6ACF5ED5-5F69-40FA-B5E6-82E9679E2582}"/>
    <cellStyle name="Normal 4 8 2 2 4" xfId="1246" xr:uid="{00000000-0005-0000-0000-00007F040000}"/>
    <cellStyle name="Normal 4 8 2 2 4 2" xfId="3059" xr:uid="{3516656C-30D2-43CA-B1F9-FF254A471F25}"/>
    <cellStyle name="Normal 4 8 2 2 5" xfId="2039" xr:uid="{EE9CB71B-4D74-4735-A439-392DC0CE346C}"/>
    <cellStyle name="Normal 4 8 2 3" xfId="358" xr:uid="{00000000-0005-0000-0000-000080040000}"/>
    <cellStyle name="Normal 4 8 2 3 2" xfId="733" xr:uid="{00000000-0005-0000-0000-000081040000}"/>
    <cellStyle name="Normal 4 8 2 3 2 2" xfId="2546" xr:uid="{A401FB42-983E-4561-AB56-194B70896E24}"/>
    <cellStyle name="Normal 4 8 2 3 3" xfId="1378" xr:uid="{00000000-0005-0000-0000-000082040000}"/>
    <cellStyle name="Normal 4 8 2 3 3 2" xfId="3191" xr:uid="{7FE8A274-B662-4AD5-B369-5EFC81B0E6EC}"/>
    <cellStyle name="Normal 4 8 2 3 4" xfId="2171" xr:uid="{3D62B6D6-3F5D-45DF-93AB-E30A956B5B88}"/>
    <cellStyle name="Normal 4 8 2 4" xfId="886" xr:uid="{00000000-0005-0000-0000-000083040000}"/>
    <cellStyle name="Normal 4 8 2 4 2" xfId="1531" xr:uid="{00000000-0005-0000-0000-000084040000}"/>
    <cellStyle name="Normal 4 8 2 4 2 2" xfId="3344" xr:uid="{05C30CA6-8A93-43FF-ACBB-87B57C09AF9E}"/>
    <cellStyle name="Normal 4 8 2 4 3" xfId="2699" xr:uid="{42D209A8-47DF-4A29-B170-CAB2C505D456}"/>
    <cellStyle name="Normal 4 8 2 5" xfId="976" xr:uid="{00000000-0005-0000-0000-000085040000}"/>
    <cellStyle name="Normal 4 8 2 5 2" xfId="1621" xr:uid="{00000000-0005-0000-0000-000086040000}"/>
    <cellStyle name="Normal 4 8 2 5 2 2" xfId="3434" xr:uid="{AB2E22EC-6A85-4A42-93D1-4A81056C2CFD}"/>
    <cellStyle name="Normal 4 8 2 5 3" xfId="2789" xr:uid="{F55F1566-B593-422E-9825-9DBB5E2B87A7}"/>
    <cellStyle name="Normal 4 8 2 6" xfId="1066" xr:uid="{00000000-0005-0000-0000-000087040000}"/>
    <cellStyle name="Normal 4 8 2 6 2" xfId="1711" xr:uid="{00000000-0005-0000-0000-000088040000}"/>
    <cellStyle name="Normal 4 8 2 6 2 2" xfId="3524" xr:uid="{3D59763D-E6A7-4566-A1A8-E3A0A7D1E468}"/>
    <cellStyle name="Normal 4 8 2 6 3" xfId="2879" xr:uid="{D1553871-1FC5-4A79-834C-2832F2121286}"/>
    <cellStyle name="Normal 4 8 2 7" xfId="511" xr:uid="{00000000-0005-0000-0000-000089040000}"/>
    <cellStyle name="Normal 4 8 2 7 2" xfId="2324" xr:uid="{8E0271CA-BB04-4EF4-BAF3-1C0006405C0F}"/>
    <cellStyle name="Normal 4 8 2 8" xfId="1156" xr:uid="{00000000-0005-0000-0000-00008A040000}"/>
    <cellStyle name="Normal 4 8 2 8 2" xfId="2969" xr:uid="{A82864B0-9352-49D8-A06B-E160E0E1E102}"/>
    <cellStyle name="Normal 4 8 2 9" xfId="1949" xr:uid="{8868132D-A8B0-4FA5-B828-271C0668D8AB}"/>
    <cellStyle name="Normal 4 8 3" xfId="181" xr:uid="{00000000-0005-0000-0000-00008B040000}"/>
    <cellStyle name="Normal 4 8 3 2" xfId="360" xr:uid="{00000000-0005-0000-0000-00008C040000}"/>
    <cellStyle name="Normal 4 8 3 2 2" xfId="735" xr:uid="{00000000-0005-0000-0000-00008D040000}"/>
    <cellStyle name="Normal 4 8 3 2 2 2" xfId="2548" xr:uid="{93E6DE54-085D-4176-9390-B84F30B007D5}"/>
    <cellStyle name="Normal 4 8 3 2 3" xfId="1380" xr:uid="{00000000-0005-0000-0000-00008E040000}"/>
    <cellStyle name="Normal 4 8 3 2 3 2" xfId="3193" xr:uid="{42ABCE13-E279-48BA-9FBE-57EACE8BD705}"/>
    <cellStyle name="Normal 4 8 3 2 4" xfId="2173" xr:uid="{1F147004-5914-44BE-8923-FD7B15F2DAB9}"/>
    <cellStyle name="Normal 4 8 3 3" xfId="556" xr:uid="{00000000-0005-0000-0000-00008F040000}"/>
    <cellStyle name="Normal 4 8 3 3 2" xfId="2369" xr:uid="{97FB0238-7BE2-4A7E-BCB6-7C38C6388F8E}"/>
    <cellStyle name="Normal 4 8 3 4" xfId="1201" xr:uid="{00000000-0005-0000-0000-000090040000}"/>
    <cellStyle name="Normal 4 8 3 4 2" xfId="3014" xr:uid="{3256D46C-0494-45B6-9EF8-4ADA62B0B6D8}"/>
    <cellStyle name="Normal 4 8 3 5" xfId="1994" xr:uid="{552D6780-9477-4135-AC54-89CBC90F9908}"/>
    <cellStyle name="Normal 4 8 4" xfId="357" xr:uid="{00000000-0005-0000-0000-000091040000}"/>
    <cellStyle name="Normal 4 8 4 2" xfId="732" xr:uid="{00000000-0005-0000-0000-000092040000}"/>
    <cellStyle name="Normal 4 8 4 2 2" xfId="2545" xr:uid="{BCA55B20-D15D-43F3-A867-877DB48C6A92}"/>
    <cellStyle name="Normal 4 8 4 3" xfId="1377" xr:uid="{00000000-0005-0000-0000-000093040000}"/>
    <cellStyle name="Normal 4 8 4 3 2" xfId="3190" xr:uid="{0CBC17B0-4F6F-4D9A-A8B8-F15607674B19}"/>
    <cellStyle name="Normal 4 8 4 4" xfId="2170" xr:uid="{7CDAEAB2-6E3E-4175-8CF7-991DF15D89E3}"/>
    <cellStyle name="Normal 4 8 5" xfId="841" xr:uid="{00000000-0005-0000-0000-000094040000}"/>
    <cellStyle name="Normal 4 8 5 2" xfId="1486" xr:uid="{00000000-0005-0000-0000-000095040000}"/>
    <cellStyle name="Normal 4 8 5 2 2" xfId="3299" xr:uid="{38F8F872-DF12-4DE9-BCF2-1541C1ABAA42}"/>
    <cellStyle name="Normal 4 8 5 3" xfId="2654" xr:uid="{C0AA94F1-234E-4935-B38E-2F038C237FB1}"/>
    <cellStyle name="Normal 4 8 6" xfId="931" xr:uid="{00000000-0005-0000-0000-000096040000}"/>
    <cellStyle name="Normal 4 8 6 2" xfId="1576" xr:uid="{00000000-0005-0000-0000-000097040000}"/>
    <cellStyle name="Normal 4 8 6 2 2" xfId="3389" xr:uid="{AD88E107-8339-4418-BEBF-FFAB3A011072}"/>
    <cellStyle name="Normal 4 8 6 3" xfId="2744" xr:uid="{01711C83-DC19-412A-A344-AC0D7EBAA05E}"/>
    <cellStyle name="Normal 4 8 7" xfId="1021" xr:uid="{00000000-0005-0000-0000-000098040000}"/>
    <cellStyle name="Normal 4 8 7 2" xfId="1666" xr:uid="{00000000-0005-0000-0000-000099040000}"/>
    <cellStyle name="Normal 4 8 7 2 2" xfId="3479" xr:uid="{81E0D778-AAAF-42E8-B230-8CE7439B9576}"/>
    <cellStyle name="Normal 4 8 7 3" xfId="2834" xr:uid="{FFFA8CFA-1035-4E8F-B3A0-5700574F2C1E}"/>
    <cellStyle name="Normal 4 8 8" xfId="466" xr:uid="{00000000-0005-0000-0000-00009A040000}"/>
    <cellStyle name="Normal 4 8 8 2" xfId="2279" xr:uid="{20D5FCCC-92BB-4C15-BFC5-0EBFF64307F0}"/>
    <cellStyle name="Normal 4 8 9" xfId="1111" xr:uid="{00000000-0005-0000-0000-00009B040000}"/>
    <cellStyle name="Normal 4 8 9 2" xfId="2924" xr:uid="{88ACB311-414A-46E7-A546-9E041DBE513D}"/>
    <cellStyle name="Normal 4 9" xfId="91" xr:uid="{00000000-0005-0000-0000-00009C040000}"/>
    <cellStyle name="Normal 4 9 10" xfId="1907" xr:uid="{EA8D36BB-ED44-45FE-9067-16DB32D72665}"/>
    <cellStyle name="Normal 4 9 2" xfId="139" xr:uid="{00000000-0005-0000-0000-00009D040000}"/>
    <cellStyle name="Normal 4 9 2 2" xfId="230" xr:uid="{00000000-0005-0000-0000-00009E040000}"/>
    <cellStyle name="Normal 4 9 2 2 2" xfId="363" xr:uid="{00000000-0005-0000-0000-00009F040000}"/>
    <cellStyle name="Normal 4 9 2 2 2 2" xfId="738" xr:uid="{00000000-0005-0000-0000-0000A0040000}"/>
    <cellStyle name="Normal 4 9 2 2 2 2 2" xfId="2551" xr:uid="{7F400D44-688C-4A71-A57C-0A9C10154CDB}"/>
    <cellStyle name="Normal 4 9 2 2 2 3" xfId="1383" xr:uid="{00000000-0005-0000-0000-0000A1040000}"/>
    <cellStyle name="Normal 4 9 2 2 2 3 2" xfId="3196" xr:uid="{2BD806E1-6C70-48E8-B044-96AAA689EC14}"/>
    <cellStyle name="Normal 4 9 2 2 2 4" xfId="2176" xr:uid="{5EEC8130-F3EC-42DB-AED8-ECBC1CE772C3}"/>
    <cellStyle name="Normal 4 9 2 2 3" xfId="605" xr:uid="{00000000-0005-0000-0000-0000A2040000}"/>
    <cellStyle name="Normal 4 9 2 2 3 2" xfId="2418" xr:uid="{EB17F3C7-FF88-471F-B3C0-89AD9238FC91}"/>
    <cellStyle name="Normal 4 9 2 2 4" xfId="1250" xr:uid="{00000000-0005-0000-0000-0000A3040000}"/>
    <cellStyle name="Normal 4 9 2 2 4 2" xfId="3063" xr:uid="{A0B2B2D2-5B29-4719-8F90-82A211E670AA}"/>
    <cellStyle name="Normal 4 9 2 2 5" xfId="2043" xr:uid="{313663CE-627B-420C-B541-F2F43511E6E0}"/>
    <cellStyle name="Normal 4 9 2 3" xfId="362" xr:uid="{00000000-0005-0000-0000-0000A4040000}"/>
    <cellStyle name="Normal 4 9 2 3 2" xfId="737" xr:uid="{00000000-0005-0000-0000-0000A5040000}"/>
    <cellStyle name="Normal 4 9 2 3 2 2" xfId="2550" xr:uid="{C4AF990B-250C-4BB9-AEAE-AA482A5E35CB}"/>
    <cellStyle name="Normal 4 9 2 3 3" xfId="1382" xr:uid="{00000000-0005-0000-0000-0000A6040000}"/>
    <cellStyle name="Normal 4 9 2 3 3 2" xfId="3195" xr:uid="{4D32A7D2-60CA-4BE7-80EF-55F622E23BB1}"/>
    <cellStyle name="Normal 4 9 2 3 4" xfId="2175" xr:uid="{A99825E8-033F-4F27-A1FF-CB6FEAA3FAA9}"/>
    <cellStyle name="Normal 4 9 2 4" xfId="890" xr:uid="{00000000-0005-0000-0000-0000A7040000}"/>
    <cellStyle name="Normal 4 9 2 4 2" xfId="1535" xr:uid="{00000000-0005-0000-0000-0000A8040000}"/>
    <cellStyle name="Normal 4 9 2 4 2 2" xfId="3348" xr:uid="{975ABDC1-DD50-4AA8-92C2-71DC458E9630}"/>
    <cellStyle name="Normal 4 9 2 4 3" xfId="2703" xr:uid="{D8F172EC-A269-430F-866F-FB8868ABF53B}"/>
    <cellStyle name="Normal 4 9 2 5" xfId="980" xr:uid="{00000000-0005-0000-0000-0000A9040000}"/>
    <cellStyle name="Normal 4 9 2 5 2" xfId="1625" xr:uid="{00000000-0005-0000-0000-0000AA040000}"/>
    <cellStyle name="Normal 4 9 2 5 2 2" xfId="3438" xr:uid="{DC5A2E58-07FF-424E-BC3A-47E3426056AF}"/>
    <cellStyle name="Normal 4 9 2 5 3" xfId="2793" xr:uid="{73720769-3B53-44EF-8286-6CDF68151BB9}"/>
    <cellStyle name="Normal 4 9 2 6" xfId="1070" xr:uid="{00000000-0005-0000-0000-0000AB040000}"/>
    <cellStyle name="Normal 4 9 2 6 2" xfId="1715" xr:uid="{00000000-0005-0000-0000-0000AC040000}"/>
    <cellStyle name="Normal 4 9 2 6 2 2" xfId="3528" xr:uid="{8F05B959-C2BD-43E2-AA43-1F34260B7EE4}"/>
    <cellStyle name="Normal 4 9 2 6 3" xfId="2883" xr:uid="{BE3FEA3B-848B-4748-8AAB-596A687EE4A2}"/>
    <cellStyle name="Normal 4 9 2 7" xfId="515" xr:uid="{00000000-0005-0000-0000-0000AD040000}"/>
    <cellStyle name="Normal 4 9 2 7 2" xfId="2328" xr:uid="{501B82B2-93BE-473F-ADD4-3447CD315BE9}"/>
    <cellStyle name="Normal 4 9 2 8" xfId="1160" xr:uid="{00000000-0005-0000-0000-0000AE040000}"/>
    <cellStyle name="Normal 4 9 2 8 2" xfId="2973" xr:uid="{0C52F689-F0CD-46FA-8A5E-FA24164F0E48}"/>
    <cellStyle name="Normal 4 9 2 9" xfId="1953" xr:uid="{B0D9AC45-BA55-4861-BDB5-8E5A47A33E66}"/>
    <cellStyle name="Normal 4 9 3" xfId="185" xr:uid="{00000000-0005-0000-0000-0000AF040000}"/>
    <cellStyle name="Normal 4 9 3 2" xfId="364" xr:uid="{00000000-0005-0000-0000-0000B0040000}"/>
    <cellStyle name="Normal 4 9 3 2 2" xfId="739" xr:uid="{00000000-0005-0000-0000-0000B1040000}"/>
    <cellStyle name="Normal 4 9 3 2 2 2" xfId="2552" xr:uid="{F82592DC-1DD8-40B9-8896-2167CB068EF0}"/>
    <cellStyle name="Normal 4 9 3 2 3" xfId="1384" xr:uid="{00000000-0005-0000-0000-0000B2040000}"/>
    <cellStyle name="Normal 4 9 3 2 3 2" xfId="3197" xr:uid="{CF837B02-BAA1-46AD-89E5-33504868B1E3}"/>
    <cellStyle name="Normal 4 9 3 2 4" xfId="2177" xr:uid="{0DB5721A-66CD-4DF3-81DC-5686DA65D578}"/>
    <cellStyle name="Normal 4 9 3 3" xfId="560" xr:uid="{00000000-0005-0000-0000-0000B3040000}"/>
    <cellStyle name="Normal 4 9 3 3 2" xfId="2373" xr:uid="{F8512D65-CC17-4E2D-A28A-9BFA97CA3B0A}"/>
    <cellStyle name="Normal 4 9 3 4" xfId="1205" xr:uid="{00000000-0005-0000-0000-0000B4040000}"/>
    <cellStyle name="Normal 4 9 3 4 2" xfId="3018" xr:uid="{90009BD5-E7A5-4A45-B671-21F1DCC54D60}"/>
    <cellStyle name="Normal 4 9 3 5" xfId="1998" xr:uid="{BDAC773D-2461-481D-8F40-E3EB620E2368}"/>
    <cellStyle name="Normal 4 9 4" xfId="361" xr:uid="{00000000-0005-0000-0000-0000B5040000}"/>
    <cellStyle name="Normal 4 9 4 2" xfId="736" xr:uid="{00000000-0005-0000-0000-0000B6040000}"/>
    <cellStyle name="Normal 4 9 4 2 2" xfId="2549" xr:uid="{8DBD1E3B-4FCB-48D0-A3AB-D7CE62E7C86A}"/>
    <cellStyle name="Normal 4 9 4 3" xfId="1381" xr:uid="{00000000-0005-0000-0000-0000B7040000}"/>
    <cellStyle name="Normal 4 9 4 3 2" xfId="3194" xr:uid="{B9C848DF-24B1-4FA1-8FD4-6840FA4F9DC9}"/>
    <cellStyle name="Normal 4 9 4 4" xfId="2174" xr:uid="{2E1FB551-30CA-456B-A5FF-F3FF80627D22}"/>
    <cellStyle name="Normal 4 9 5" xfId="845" xr:uid="{00000000-0005-0000-0000-0000B8040000}"/>
    <cellStyle name="Normal 4 9 5 2" xfId="1490" xr:uid="{00000000-0005-0000-0000-0000B9040000}"/>
    <cellStyle name="Normal 4 9 5 2 2" xfId="3303" xr:uid="{68F13F5A-4B77-43DE-8B89-9A741404E708}"/>
    <cellStyle name="Normal 4 9 5 3" xfId="2658" xr:uid="{41560125-EC70-47F3-A22F-8A99ABA238A7}"/>
    <cellStyle name="Normal 4 9 6" xfId="935" xr:uid="{00000000-0005-0000-0000-0000BA040000}"/>
    <cellStyle name="Normal 4 9 6 2" xfId="1580" xr:uid="{00000000-0005-0000-0000-0000BB040000}"/>
    <cellStyle name="Normal 4 9 6 2 2" xfId="3393" xr:uid="{39AEA735-AC49-4117-909C-70CA19067950}"/>
    <cellStyle name="Normal 4 9 6 3" xfId="2748" xr:uid="{4250BA5A-6751-494B-9EBB-71E365826BD7}"/>
    <cellStyle name="Normal 4 9 7" xfId="1025" xr:uid="{00000000-0005-0000-0000-0000BC040000}"/>
    <cellStyle name="Normal 4 9 7 2" xfId="1670" xr:uid="{00000000-0005-0000-0000-0000BD040000}"/>
    <cellStyle name="Normal 4 9 7 2 2" xfId="3483" xr:uid="{E774D195-1FC7-4E61-A881-AE77376D78F7}"/>
    <cellStyle name="Normal 4 9 7 3" xfId="2838" xr:uid="{8901B2F6-A01C-4DE9-9E4C-EE6EBB728932}"/>
    <cellStyle name="Normal 4 9 8" xfId="470" xr:uid="{00000000-0005-0000-0000-0000BE040000}"/>
    <cellStyle name="Normal 4 9 8 2" xfId="2283" xr:uid="{F19DA7FD-F9E4-48B3-A9D9-F2509670DE8B}"/>
    <cellStyle name="Normal 4 9 9" xfId="1115" xr:uid="{00000000-0005-0000-0000-0000BF040000}"/>
    <cellStyle name="Normal 4 9 9 2" xfId="2928" xr:uid="{A2122687-018D-46B9-B329-4D2468D33247}"/>
    <cellStyle name="Normal 5" xfId="34" xr:uid="{00000000-0005-0000-0000-0000C0040000}"/>
    <cellStyle name="Normal 5 2" xfId="35" xr:uid="{00000000-0005-0000-0000-0000C1040000}"/>
    <cellStyle name="Normal 6" xfId="36" xr:uid="{00000000-0005-0000-0000-0000C2040000}"/>
    <cellStyle name="Normal 6 2" xfId="37" xr:uid="{00000000-0005-0000-0000-0000C3040000}"/>
    <cellStyle name="Normal 7" xfId="4" xr:uid="{00000000-0005-0000-0000-0000C4040000}"/>
    <cellStyle name="Normal 8" xfId="80" xr:uid="{00000000-0005-0000-0000-0000C5040000}"/>
    <cellStyle name="Normal 8 10" xfId="1896" xr:uid="{A45033EE-4200-427A-A74B-109A3DD512BE}"/>
    <cellStyle name="Normal 8 2" xfId="128" xr:uid="{00000000-0005-0000-0000-0000C6040000}"/>
    <cellStyle name="Normal 8 2 2" xfId="219" xr:uid="{00000000-0005-0000-0000-0000C7040000}"/>
    <cellStyle name="Normal 8 2 2 2" xfId="367" xr:uid="{00000000-0005-0000-0000-0000C8040000}"/>
    <cellStyle name="Normal 8 2 2 2 2" xfId="742" xr:uid="{00000000-0005-0000-0000-0000C9040000}"/>
    <cellStyle name="Normal 8 2 2 2 2 2" xfId="2555" xr:uid="{C8E2219D-E134-4038-8B4A-7DAE71DA7182}"/>
    <cellStyle name="Normal 8 2 2 2 3" xfId="1387" xr:uid="{00000000-0005-0000-0000-0000CA040000}"/>
    <cellStyle name="Normal 8 2 2 2 3 2" xfId="3200" xr:uid="{73C2F0CA-B0F2-4BC9-808D-5675BE6BE53E}"/>
    <cellStyle name="Normal 8 2 2 2 4" xfId="2180" xr:uid="{47FBB298-9D9B-4013-BC0D-246B88FEEA76}"/>
    <cellStyle name="Normal 8 2 2 3" xfId="594" xr:uid="{00000000-0005-0000-0000-0000CB040000}"/>
    <cellStyle name="Normal 8 2 2 3 2" xfId="2407" xr:uid="{EC38A42E-3BB5-44DA-BDCF-6FEE425D448B}"/>
    <cellStyle name="Normal 8 2 2 4" xfId="1239" xr:uid="{00000000-0005-0000-0000-0000CC040000}"/>
    <cellStyle name="Normal 8 2 2 4 2" xfId="3052" xr:uid="{80653206-E051-4665-B814-7BB5AD627E15}"/>
    <cellStyle name="Normal 8 2 2 5" xfId="2032" xr:uid="{2C17F81C-1FC4-4B51-A2FB-BAB985F5445E}"/>
    <cellStyle name="Normal 8 2 3" xfId="366" xr:uid="{00000000-0005-0000-0000-0000CD040000}"/>
    <cellStyle name="Normal 8 2 3 2" xfId="741" xr:uid="{00000000-0005-0000-0000-0000CE040000}"/>
    <cellStyle name="Normal 8 2 3 2 2" xfId="2554" xr:uid="{F1DA7ECD-92E2-4E8B-A380-21EC12BAEA84}"/>
    <cellStyle name="Normal 8 2 3 3" xfId="1386" xr:uid="{00000000-0005-0000-0000-0000CF040000}"/>
    <cellStyle name="Normal 8 2 3 3 2" xfId="3199" xr:uid="{82A08324-6E60-4435-83DD-E28808C2D1C0}"/>
    <cellStyle name="Normal 8 2 3 4" xfId="2179" xr:uid="{C1C96180-62FA-40B5-8918-9CA1F2D136D8}"/>
    <cellStyle name="Normal 8 2 4" xfId="879" xr:uid="{00000000-0005-0000-0000-0000D0040000}"/>
    <cellStyle name="Normal 8 2 4 2" xfId="1524" xr:uid="{00000000-0005-0000-0000-0000D1040000}"/>
    <cellStyle name="Normal 8 2 4 2 2" xfId="3337" xr:uid="{E970363F-7DAC-4276-9118-4789CBBF3420}"/>
    <cellStyle name="Normal 8 2 4 3" xfId="2692" xr:uid="{274E18B5-38BB-4941-8D0F-08C8A435FBE2}"/>
    <cellStyle name="Normal 8 2 5" xfId="969" xr:uid="{00000000-0005-0000-0000-0000D2040000}"/>
    <cellStyle name="Normal 8 2 5 2" xfId="1614" xr:uid="{00000000-0005-0000-0000-0000D3040000}"/>
    <cellStyle name="Normal 8 2 5 2 2" xfId="3427" xr:uid="{928501CA-05E4-450E-804E-9DCB498AB546}"/>
    <cellStyle name="Normal 8 2 5 3" xfId="2782" xr:uid="{5ABF9A07-5CC5-4D18-8410-7D6B916EDA83}"/>
    <cellStyle name="Normal 8 2 6" xfId="1059" xr:uid="{00000000-0005-0000-0000-0000D4040000}"/>
    <cellStyle name="Normal 8 2 6 2" xfId="1704" xr:uid="{00000000-0005-0000-0000-0000D5040000}"/>
    <cellStyle name="Normal 8 2 6 2 2" xfId="3517" xr:uid="{8BAFC36E-54A7-45CB-8148-FFEBA6B73482}"/>
    <cellStyle name="Normal 8 2 6 3" xfId="2872" xr:uid="{BA1BD1CF-1163-4C61-8393-DC2568F468C7}"/>
    <cellStyle name="Normal 8 2 7" xfId="504" xr:uid="{00000000-0005-0000-0000-0000D6040000}"/>
    <cellStyle name="Normal 8 2 7 2" xfId="2317" xr:uid="{D131CEAE-F6CD-447B-B5FD-5E13DB2441F1}"/>
    <cellStyle name="Normal 8 2 8" xfId="1149" xr:uid="{00000000-0005-0000-0000-0000D7040000}"/>
    <cellStyle name="Normal 8 2 8 2" xfId="2962" xr:uid="{90E54E9B-A150-4E19-9B44-9D98B1DD8B55}"/>
    <cellStyle name="Normal 8 2 9" xfId="1942" xr:uid="{19452CA9-707F-43B4-A49F-28314C20EACB}"/>
    <cellStyle name="Normal 8 3" xfId="174" xr:uid="{00000000-0005-0000-0000-0000D8040000}"/>
    <cellStyle name="Normal 8 3 2" xfId="368" xr:uid="{00000000-0005-0000-0000-0000D9040000}"/>
    <cellStyle name="Normal 8 3 2 2" xfId="743" xr:uid="{00000000-0005-0000-0000-0000DA040000}"/>
    <cellStyle name="Normal 8 3 2 2 2" xfId="2556" xr:uid="{38B0C5AD-17CC-484F-9011-7E21BFB88721}"/>
    <cellStyle name="Normal 8 3 2 3" xfId="1388" xr:uid="{00000000-0005-0000-0000-0000DB040000}"/>
    <cellStyle name="Normal 8 3 2 3 2" xfId="3201" xr:uid="{1A0F9B9D-73A2-4F42-8CF2-33EC6B2B5766}"/>
    <cellStyle name="Normal 8 3 2 4" xfId="2181" xr:uid="{F55709EC-1674-43FD-A180-E230FF520FC8}"/>
    <cellStyle name="Normal 8 3 3" xfId="549" xr:uid="{00000000-0005-0000-0000-0000DC040000}"/>
    <cellStyle name="Normal 8 3 3 2" xfId="2362" xr:uid="{34BDE7C7-D4F5-4A2B-88EB-364069F63E44}"/>
    <cellStyle name="Normal 8 3 4" xfId="1194" xr:uid="{00000000-0005-0000-0000-0000DD040000}"/>
    <cellStyle name="Normal 8 3 4 2" xfId="3007" xr:uid="{BCE23FD0-C27F-43C2-9603-B3778394729A}"/>
    <cellStyle name="Normal 8 3 5" xfId="1987" xr:uid="{5D0F41C9-5208-4C18-80A7-67096755DB94}"/>
    <cellStyle name="Normal 8 4" xfId="365" xr:uid="{00000000-0005-0000-0000-0000DE040000}"/>
    <cellStyle name="Normal 8 4 2" xfId="740" xr:uid="{00000000-0005-0000-0000-0000DF040000}"/>
    <cellStyle name="Normal 8 4 2 2" xfId="2553" xr:uid="{6541A340-AF88-4F40-9F27-64E9C4A6C881}"/>
    <cellStyle name="Normal 8 4 3" xfId="1385" xr:uid="{00000000-0005-0000-0000-0000E0040000}"/>
    <cellStyle name="Normal 8 4 3 2" xfId="3198" xr:uid="{62275C77-EDC1-4FA5-A9BE-6FF84D2FA153}"/>
    <cellStyle name="Normal 8 4 4" xfId="2178" xr:uid="{9EEFCF3E-600F-4152-8D7F-3A93992E8F16}"/>
    <cellStyle name="Normal 8 5" xfId="834" xr:uid="{00000000-0005-0000-0000-0000E1040000}"/>
    <cellStyle name="Normal 8 5 2" xfId="1479" xr:uid="{00000000-0005-0000-0000-0000E2040000}"/>
    <cellStyle name="Normal 8 5 2 2" xfId="3292" xr:uid="{D2C65E29-234F-4905-B658-EF4A93294051}"/>
    <cellStyle name="Normal 8 5 3" xfId="2647" xr:uid="{2892F1E8-8E5C-43EB-B132-2C5379984C8A}"/>
    <cellStyle name="Normal 8 6" xfId="924" xr:uid="{00000000-0005-0000-0000-0000E3040000}"/>
    <cellStyle name="Normal 8 6 2" xfId="1569" xr:uid="{00000000-0005-0000-0000-0000E4040000}"/>
    <cellStyle name="Normal 8 6 2 2" xfId="3382" xr:uid="{6EF7FD4A-BF7C-4624-9E4E-1B75CBC2EAB8}"/>
    <cellStyle name="Normal 8 6 3" xfId="2737" xr:uid="{DB239C3E-34F0-4A27-AB40-28AD80D4A794}"/>
    <cellStyle name="Normal 8 7" xfId="1014" xr:uid="{00000000-0005-0000-0000-0000E5040000}"/>
    <cellStyle name="Normal 8 7 2" xfId="1659" xr:uid="{00000000-0005-0000-0000-0000E6040000}"/>
    <cellStyle name="Normal 8 7 2 2" xfId="3472" xr:uid="{B2DFF77E-D978-4DB4-99CF-BD561CE1EE22}"/>
    <cellStyle name="Normal 8 7 3" xfId="2827" xr:uid="{4EC5C52F-1CE2-4B49-BB0C-184AC320C276}"/>
    <cellStyle name="Normal 8 8" xfId="459" xr:uid="{00000000-0005-0000-0000-0000E7040000}"/>
    <cellStyle name="Normal 8 8 2" xfId="2272" xr:uid="{15DA4ED6-B7FC-43DD-BE61-FF10FF741EA5}"/>
    <cellStyle name="Normal 8 9" xfId="1104" xr:uid="{00000000-0005-0000-0000-0000E8040000}"/>
    <cellStyle name="Normal 8 9 2" xfId="2917" xr:uid="{D365DF72-BA71-413B-9B9F-8F2659B60ABC}"/>
    <cellStyle name="Normal 9" xfId="232" xr:uid="{00000000-0005-0000-0000-0000E9040000}"/>
    <cellStyle name="Normal 9 2" xfId="369" xr:uid="{00000000-0005-0000-0000-0000EA040000}"/>
    <cellStyle name="Normal 9 2 2" xfId="744" xr:uid="{00000000-0005-0000-0000-0000EB040000}"/>
    <cellStyle name="Normal 9 2 2 2" xfId="2557" xr:uid="{D8C5E7CC-2426-454C-B07C-BC792CE13218}"/>
    <cellStyle name="Normal 9 2 3" xfId="1389" xr:uid="{00000000-0005-0000-0000-0000EC040000}"/>
    <cellStyle name="Normal 9 2 3 2" xfId="3202" xr:uid="{5BE4DE66-7242-4831-A672-3A3AC8B2BD18}"/>
    <cellStyle name="Normal 9 2 4" xfId="2182" xr:uid="{5E191C22-4F81-4AFD-8E53-C54EEBFEE1A3}"/>
    <cellStyle name="Normal 9 3" xfId="607" xr:uid="{00000000-0005-0000-0000-0000ED040000}"/>
    <cellStyle name="Normal 9 3 2" xfId="2420" xr:uid="{8BE19BCB-E7A3-404A-B12D-39D90ADD4311}"/>
    <cellStyle name="Normal 9 4" xfId="1252" xr:uid="{00000000-0005-0000-0000-0000EE040000}"/>
    <cellStyle name="Normal 9 4 2" xfId="3065" xr:uid="{84F55717-1EAA-41AC-80C1-B2207D4585F9}"/>
    <cellStyle name="Normal 9 5" xfId="2045" xr:uid="{2974E8FF-805B-472B-9405-EF7A28FF404A}"/>
    <cellStyle name="Normal_Sheet1" xfId="141" xr:uid="{00000000-0005-0000-0000-0000EF040000}"/>
    <cellStyle name="Normal_Table 4.2" xfId="69" xr:uid="{00000000-0005-0000-0000-0000F1040000}"/>
    <cellStyle name="Percent" xfId="2" builtinId="5"/>
    <cellStyle name="Percent 2" xfId="3" xr:uid="{00000000-0005-0000-0000-0000F3040000}"/>
    <cellStyle name="Percent 2 2" xfId="38" xr:uid="{00000000-0005-0000-0000-0000F4040000}"/>
    <cellStyle name="Percent 3" xfId="39" xr:uid="{00000000-0005-0000-0000-0000F5040000}"/>
    <cellStyle name="Percent 3 2" xfId="40" xr:uid="{00000000-0005-0000-0000-0000F6040000}"/>
    <cellStyle name="Percent 3 2 2" xfId="41" xr:uid="{00000000-0005-0000-0000-0000F7040000}"/>
    <cellStyle name="Percent 3 3" xfId="42" xr:uid="{00000000-0005-0000-0000-0000F8040000}"/>
    <cellStyle name="Percent 3 3 2" xfId="43" xr:uid="{00000000-0005-0000-0000-0000F9040000}"/>
    <cellStyle name="Percent 3 4" xfId="44" xr:uid="{00000000-0005-0000-0000-0000FA040000}"/>
    <cellStyle name="Percent 4" xfId="45" xr:uid="{00000000-0005-0000-0000-0000FB040000}"/>
    <cellStyle name="Percent 4 2" xfId="46" xr:uid="{00000000-0005-0000-0000-0000FC040000}"/>
    <cellStyle name="Percent 5" xfId="47" xr:uid="{00000000-0005-0000-0000-0000FD040000}"/>
    <cellStyle name="Percent 5 2" xfId="48" xr:uid="{00000000-0005-0000-0000-0000FE040000}"/>
    <cellStyle name="Percent 6" xfId="49" xr:uid="{00000000-0005-0000-0000-0000FF040000}"/>
    <cellStyle name="Percent 6 2" xfId="50" xr:uid="{00000000-0005-0000-0000-000000050000}"/>
    <cellStyle name="Percent 7" xfId="51" xr:uid="{00000000-0005-0000-0000-000001050000}"/>
    <cellStyle name="Percent 7 10" xfId="100" xr:uid="{00000000-0005-0000-0000-000002050000}"/>
    <cellStyle name="Percent 7 10 2" xfId="193" xr:uid="{00000000-0005-0000-0000-000003050000}"/>
    <cellStyle name="Percent 7 10 2 2" xfId="372" xr:uid="{00000000-0005-0000-0000-000004050000}"/>
    <cellStyle name="Percent 7 10 2 2 2" xfId="747" xr:uid="{00000000-0005-0000-0000-000005050000}"/>
    <cellStyle name="Percent 7 10 2 2 2 2" xfId="2560" xr:uid="{5E7AADAD-DD6E-4623-8327-9BB0DCDAFBFD}"/>
    <cellStyle name="Percent 7 10 2 2 3" xfId="1392" xr:uid="{00000000-0005-0000-0000-000006050000}"/>
    <cellStyle name="Percent 7 10 2 2 3 2" xfId="3205" xr:uid="{98B46B67-2E1D-4132-96E1-995901C96C21}"/>
    <cellStyle name="Percent 7 10 2 2 4" xfId="2185" xr:uid="{AFD4DED0-D688-4A95-AD35-8C21741F2764}"/>
    <cellStyle name="Percent 7 10 2 3" xfId="568" xr:uid="{00000000-0005-0000-0000-000007050000}"/>
    <cellStyle name="Percent 7 10 2 3 2" xfId="2381" xr:uid="{A72624E8-5364-490E-A0A5-7F04AC53FE17}"/>
    <cellStyle name="Percent 7 10 2 4" xfId="1213" xr:uid="{00000000-0005-0000-0000-000008050000}"/>
    <cellStyle name="Percent 7 10 2 4 2" xfId="3026" xr:uid="{72375693-41D3-479C-AE16-A17F3ACCB96F}"/>
    <cellStyle name="Percent 7 10 2 5" xfId="2006" xr:uid="{28034B70-CF30-4293-8534-2C3E67E204D0}"/>
    <cellStyle name="Percent 7 10 3" xfId="371" xr:uid="{00000000-0005-0000-0000-000009050000}"/>
    <cellStyle name="Percent 7 10 3 2" xfId="746" xr:uid="{00000000-0005-0000-0000-00000A050000}"/>
    <cellStyle name="Percent 7 10 3 2 2" xfId="2559" xr:uid="{849103EF-F168-498E-86D8-3B2587637936}"/>
    <cellStyle name="Percent 7 10 3 3" xfId="1391" xr:uid="{00000000-0005-0000-0000-00000B050000}"/>
    <cellStyle name="Percent 7 10 3 3 2" xfId="3204" xr:uid="{0C3B1C8C-1C69-40DB-81C2-D5F7A1F295FA}"/>
    <cellStyle name="Percent 7 10 3 4" xfId="2184" xr:uid="{EE9CC405-6A9F-411B-95D7-031D20859DB8}"/>
    <cellStyle name="Percent 7 10 4" xfId="853" xr:uid="{00000000-0005-0000-0000-00000C050000}"/>
    <cellStyle name="Percent 7 10 4 2" xfId="1498" xr:uid="{00000000-0005-0000-0000-00000D050000}"/>
    <cellStyle name="Percent 7 10 4 2 2" xfId="3311" xr:uid="{A74D40FC-CBAE-4CFE-BEE5-481F57EC620E}"/>
    <cellStyle name="Percent 7 10 4 3" xfId="2666" xr:uid="{32AC6198-9E7E-48A9-BD2E-8A1165D6E650}"/>
    <cellStyle name="Percent 7 10 5" xfId="943" xr:uid="{00000000-0005-0000-0000-00000E050000}"/>
    <cellStyle name="Percent 7 10 5 2" xfId="1588" xr:uid="{00000000-0005-0000-0000-00000F050000}"/>
    <cellStyle name="Percent 7 10 5 2 2" xfId="3401" xr:uid="{D275522A-0D33-474D-A0B9-8E3C3D2CD521}"/>
    <cellStyle name="Percent 7 10 5 3" xfId="2756" xr:uid="{DE3774C8-C362-4E41-A9FB-1F57718B9C2E}"/>
    <cellStyle name="Percent 7 10 6" xfId="1033" xr:uid="{00000000-0005-0000-0000-000010050000}"/>
    <cellStyle name="Percent 7 10 6 2" xfId="1678" xr:uid="{00000000-0005-0000-0000-000011050000}"/>
    <cellStyle name="Percent 7 10 6 2 2" xfId="3491" xr:uid="{58B9354B-D3C7-43EC-B11B-E48525E40588}"/>
    <cellStyle name="Percent 7 10 6 3" xfId="2846" xr:uid="{E905E6AD-DB01-46D1-A566-877BC05799E0}"/>
    <cellStyle name="Percent 7 10 7" xfId="478" xr:uid="{00000000-0005-0000-0000-000012050000}"/>
    <cellStyle name="Percent 7 10 7 2" xfId="2291" xr:uid="{EEB8CA95-0D56-4752-B67E-30442BB6B1DE}"/>
    <cellStyle name="Percent 7 10 8" xfId="1123" xr:uid="{00000000-0005-0000-0000-000013050000}"/>
    <cellStyle name="Percent 7 10 8 2" xfId="2936" xr:uid="{F6025B0E-EFBF-45A5-85EC-2E8E99C05DD2}"/>
    <cellStyle name="Percent 7 10 9" xfId="1915" xr:uid="{68B40F5F-BDFA-47A2-A541-BC24D2C21D4A}"/>
    <cellStyle name="Percent 7 11" xfId="148" xr:uid="{00000000-0005-0000-0000-000014050000}"/>
    <cellStyle name="Percent 7 11 2" xfId="373" xr:uid="{00000000-0005-0000-0000-000015050000}"/>
    <cellStyle name="Percent 7 11 2 2" xfId="748" xr:uid="{00000000-0005-0000-0000-000016050000}"/>
    <cellStyle name="Percent 7 11 2 2 2" xfId="2561" xr:uid="{5E528184-1F6E-48C7-A7E9-2F022D5CBDD0}"/>
    <cellStyle name="Percent 7 11 2 3" xfId="1393" xr:uid="{00000000-0005-0000-0000-000017050000}"/>
    <cellStyle name="Percent 7 11 2 3 2" xfId="3206" xr:uid="{3FC36D7B-7144-4F66-B504-B48D069A35F8}"/>
    <cellStyle name="Percent 7 11 2 4" xfId="2186" xr:uid="{6EF5C986-50C3-4D2A-9B9C-E4819E124967}"/>
    <cellStyle name="Percent 7 11 3" xfId="523" xr:uid="{00000000-0005-0000-0000-000018050000}"/>
    <cellStyle name="Percent 7 11 3 2" xfId="2336" xr:uid="{6055EE15-76E3-41B0-B78B-DF0F6537C8C4}"/>
    <cellStyle name="Percent 7 11 4" xfId="1168" xr:uid="{00000000-0005-0000-0000-000019050000}"/>
    <cellStyle name="Percent 7 11 4 2" xfId="2981" xr:uid="{394F0225-121B-4A0D-BF42-8D8DED225A6E}"/>
    <cellStyle name="Percent 7 11 5" xfId="1961" xr:uid="{4D9F7AE9-D549-4D62-973F-9C9064A2F9AD}"/>
    <cellStyle name="Percent 7 12" xfId="370" xr:uid="{00000000-0005-0000-0000-00001A050000}"/>
    <cellStyle name="Percent 7 12 2" xfId="745" xr:uid="{00000000-0005-0000-0000-00001B050000}"/>
    <cellStyle name="Percent 7 12 2 2" xfId="2558" xr:uid="{FF986CF9-27F4-4B14-85AC-A0D8C29D7BAF}"/>
    <cellStyle name="Percent 7 12 3" xfId="1390" xr:uid="{00000000-0005-0000-0000-00001C050000}"/>
    <cellStyle name="Percent 7 12 3 2" xfId="3203" xr:uid="{C35C2EE6-89B2-4BE9-BA23-19EBF8E7C44F}"/>
    <cellStyle name="Percent 7 12 4" xfId="2183" xr:uid="{A34EB14F-7956-4485-B704-C159A5967CF5}"/>
    <cellStyle name="Percent 7 13" xfId="808" xr:uid="{00000000-0005-0000-0000-00001D050000}"/>
    <cellStyle name="Percent 7 13 2" xfId="1453" xr:uid="{00000000-0005-0000-0000-00001E050000}"/>
    <cellStyle name="Percent 7 13 2 2" xfId="3266" xr:uid="{E5721396-6AF7-41B5-8962-DF4863D5EC20}"/>
    <cellStyle name="Percent 7 13 3" xfId="2621" xr:uid="{E484A6F0-8211-43A6-A825-76FD8B835481}"/>
    <cellStyle name="Percent 7 14" xfId="898" xr:uid="{00000000-0005-0000-0000-00001F050000}"/>
    <cellStyle name="Percent 7 14 2" xfId="1543" xr:uid="{00000000-0005-0000-0000-000020050000}"/>
    <cellStyle name="Percent 7 14 2 2" xfId="3356" xr:uid="{A7753206-6B28-48BF-9EF2-419A26C2D29A}"/>
    <cellStyle name="Percent 7 14 3" xfId="2711" xr:uid="{4853F0AE-B128-40B1-A6F2-C9560EDC03D6}"/>
    <cellStyle name="Percent 7 15" xfId="988" xr:uid="{00000000-0005-0000-0000-000021050000}"/>
    <cellStyle name="Percent 7 15 2" xfId="1633" xr:uid="{00000000-0005-0000-0000-000022050000}"/>
    <cellStyle name="Percent 7 15 2 2" xfId="3446" xr:uid="{05A1A665-0DD5-42B5-BE4D-6AD51B895390}"/>
    <cellStyle name="Percent 7 15 3" xfId="2801" xr:uid="{B739CF83-AA45-4B50-8F31-70D21E6884E4}"/>
    <cellStyle name="Percent 7 16" xfId="433" xr:uid="{00000000-0005-0000-0000-000023050000}"/>
    <cellStyle name="Percent 7 16 2" xfId="2246" xr:uid="{E866B6E8-7DA3-426C-9D9B-948ABBD44734}"/>
    <cellStyle name="Percent 7 17" xfId="1078" xr:uid="{00000000-0005-0000-0000-000024050000}"/>
    <cellStyle name="Percent 7 17 2" xfId="2891" xr:uid="{56DA0C90-9B09-46D6-97A6-71849C7E26A2}"/>
    <cellStyle name="Percent 7 18" xfId="1869" xr:uid="{F337FF6A-1CDE-42D9-8D66-E8F09C12E9FA}"/>
    <cellStyle name="Percent 7 2" xfId="52" xr:uid="{00000000-0005-0000-0000-000025050000}"/>
    <cellStyle name="Percent 7 2 10" xfId="434" xr:uid="{00000000-0005-0000-0000-000026050000}"/>
    <cellStyle name="Percent 7 2 10 2" xfId="2247" xr:uid="{06768648-EEA3-4F71-AB49-B021D88BCE0D}"/>
    <cellStyle name="Percent 7 2 11" xfId="1079" xr:uid="{00000000-0005-0000-0000-000027050000}"/>
    <cellStyle name="Percent 7 2 11 2" xfId="2892" xr:uid="{A67C676D-E474-41F5-A1C0-86C7C8B618DD}"/>
    <cellStyle name="Percent 7 2 12" xfId="1870" xr:uid="{EEFBCB74-C434-4E42-9401-26747AB75680}"/>
    <cellStyle name="Percent 7 2 2" xfId="68" xr:uid="{00000000-0005-0000-0000-000028050000}"/>
    <cellStyle name="Percent 7 2 2 10" xfId="1886" xr:uid="{98F7E84A-9E91-4EC3-9075-753119FDD31B}"/>
    <cellStyle name="Percent 7 2 2 2" xfId="117" xr:uid="{00000000-0005-0000-0000-000029050000}"/>
    <cellStyle name="Percent 7 2 2 2 2" xfId="210" xr:uid="{00000000-0005-0000-0000-00002A050000}"/>
    <cellStyle name="Percent 7 2 2 2 2 2" xfId="377" xr:uid="{00000000-0005-0000-0000-00002B050000}"/>
    <cellStyle name="Percent 7 2 2 2 2 2 2" xfId="752" xr:uid="{00000000-0005-0000-0000-00002C050000}"/>
    <cellStyle name="Percent 7 2 2 2 2 2 2 2" xfId="2565" xr:uid="{CDED7B6B-63DB-498A-B3A3-B4AF6787B3B1}"/>
    <cellStyle name="Percent 7 2 2 2 2 2 3" xfId="1397" xr:uid="{00000000-0005-0000-0000-00002D050000}"/>
    <cellStyle name="Percent 7 2 2 2 2 2 3 2" xfId="3210" xr:uid="{ADDBD3CC-CDCD-47BF-AB8D-98505198BB1F}"/>
    <cellStyle name="Percent 7 2 2 2 2 2 4" xfId="2190" xr:uid="{EBA182B9-BE4C-4ED0-839F-0D71E3C4BAD7}"/>
    <cellStyle name="Percent 7 2 2 2 2 3" xfId="585" xr:uid="{00000000-0005-0000-0000-00002E050000}"/>
    <cellStyle name="Percent 7 2 2 2 2 3 2" xfId="2398" xr:uid="{15B9E3BD-7ABD-4A8C-96A7-E4C83224A08C}"/>
    <cellStyle name="Percent 7 2 2 2 2 4" xfId="1230" xr:uid="{00000000-0005-0000-0000-00002F050000}"/>
    <cellStyle name="Percent 7 2 2 2 2 4 2" xfId="3043" xr:uid="{C0ED65EE-3F9C-4E3E-ABF7-963AEFCD0A22}"/>
    <cellStyle name="Percent 7 2 2 2 2 5" xfId="2023" xr:uid="{25DA0CBC-60BC-49EA-9B3C-E17EC2E4AC01}"/>
    <cellStyle name="Percent 7 2 2 2 3" xfId="376" xr:uid="{00000000-0005-0000-0000-000030050000}"/>
    <cellStyle name="Percent 7 2 2 2 3 2" xfId="751" xr:uid="{00000000-0005-0000-0000-000031050000}"/>
    <cellStyle name="Percent 7 2 2 2 3 2 2" xfId="2564" xr:uid="{937B6E35-6A4E-4C95-B5CA-C6D09C7E25E2}"/>
    <cellStyle name="Percent 7 2 2 2 3 3" xfId="1396" xr:uid="{00000000-0005-0000-0000-000032050000}"/>
    <cellStyle name="Percent 7 2 2 2 3 3 2" xfId="3209" xr:uid="{4A314AAA-FE91-4D2B-B73E-72AAD4930848}"/>
    <cellStyle name="Percent 7 2 2 2 3 4" xfId="2189" xr:uid="{306D6D5B-B45A-413A-8F7A-AD71C6BC45BB}"/>
    <cellStyle name="Percent 7 2 2 2 4" xfId="870" xr:uid="{00000000-0005-0000-0000-000033050000}"/>
    <cellStyle name="Percent 7 2 2 2 4 2" xfId="1515" xr:uid="{00000000-0005-0000-0000-000034050000}"/>
    <cellStyle name="Percent 7 2 2 2 4 2 2" xfId="3328" xr:uid="{1082C78D-F0C3-4858-8936-4FAAF6941E8F}"/>
    <cellStyle name="Percent 7 2 2 2 4 3" xfId="2683" xr:uid="{2A014C8F-16ED-4C91-8F21-525BD4168F32}"/>
    <cellStyle name="Percent 7 2 2 2 5" xfId="960" xr:uid="{00000000-0005-0000-0000-000035050000}"/>
    <cellStyle name="Percent 7 2 2 2 5 2" xfId="1605" xr:uid="{00000000-0005-0000-0000-000036050000}"/>
    <cellStyle name="Percent 7 2 2 2 5 2 2" xfId="3418" xr:uid="{741AAA76-1D8C-4E8D-BEC9-678186DDBE58}"/>
    <cellStyle name="Percent 7 2 2 2 5 3" xfId="2773" xr:uid="{46D91E7C-3AAE-4D44-80BB-97FDE3D92E62}"/>
    <cellStyle name="Percent 7 2 2 2 6" xfId="1050" xr:uid="{00000000-0005-0000-0000-000037050000}"/>
    <cellStyle name="Percent 7 2 2 2 6 2" xfId="1695" xr:uid="{00000000-0005-0000-0000-000038050000}"/>
    <cellStyle name="Percent 7 2 2 2 6 2 2" xfId="3508" xr:uid="{E5F836D7-FB75-40DC-8163-8C51053FC3AA}"/>
    <cellStyle name="Percent 7 2 2 2 6 3" xfId="2863" xr:uid="{7BDD8011-EE33-4992-9FD1-3D659332FE87}"/>
    <cellStyle name="Percent 7 2 2 2 7" xfId="495" xr:uid="{00000000-0005-0000-0000-000039050000}"/>
    <cellStyle name="Percent 7 2 2 2 7 2" xfId="2308" xr:uid="{94855D41-B3E9-42CB-93A6-FC6B8B719DB9}"/>
    <cellStyle name="Percent 7 2 2 2 8" xfId="1140" xr:uid="{00000000-0005-0000-0000-00003A050000}"/>
    <cellStyle name="Percent 7 2 2 2 8 2" xfId="2953" xr:uid="{F6A0A848-80D2-482C-AF4E-62513147B5F2}"/>
    <cellStyle name="Percent 7 2 2 2 9" xfId="1932" xr:uid="{BF1BF9A6-BCBF-4B33-91AE-DEC74EE62AC6}"/>
    <cellStyle name="Percent 7 2 2 3" xfId="165" xr:uid="{00000000-0005-0000-0000-00003B050000}"/>
    <cellStyle name="Percent 7 2 2 3 2" xfId="378" xr:uid="{00000000-0005-0000-0000-00003C050000}"/>
    <cellStyle name="Percent 7 2 2 3 2 2" xfId="753" xr:uid="{00000000-0005-0000-0000-00003D050000}"/>
    <cellStyle name="Percent 7 2 2 3 2 2 2" xfId="2566" xr:uid="{DC617D86-9CE8-4B33-AB6D-CFC0C703D784}"/>
    <cellStyle name="Percent 7 2 2 3 2 3" xfId="1398" xr:uid="{00000000-0005-0000-0000-00003E050000}"/>
    <cellStyle name="Percent 7 2 2 3 2 3 2" xfId="3211" xr:uid="{B67C0F63-F589-4B2F-8C74-6BD6374C49E1}"/>
    <cellStyle name="Percent 7 2 2 3 2 4" xfId="2191" xr:uid="{8B5DA3E3-54E0-4E7C-A9A4-E46E29FDB384}"/>
    <cellStyle name="Percent 7 2 2 3 3" xfId="540" xr:uid="{00000000-0005-0000-0000-00003F050000}"/>
    <cellStyle name="Percent 7 2 2 3 3 2" xfId="2353" xr:uid="{4E7DBA60-DCCD-4B21-9C7A-7716E704A1F5}"/>
    <cellStyle name="Percent 7 2 2 3 4" xfId="1185" xr:uid="{00000000-0005-0000-0000-000040050000}"/>
    <cellStyle name="Percent 7 2 2 3 4 2" xfId="2998" xr:uid="{6FED42BE-CD0E-4FB2-A6F6-5CC41801A964}"/>
    <cellStyle name="Percent 7 2 2 3 5" xfId="1978" xr:uid="{FA42A8ED-177E-4657-B08C-970FC0F7B0F4}"/>
    <cellStyle name="Percent 7 2 2 4" xfId="375" xr:uid="{00000000-0005-0000-0000-000041050000}"/>
    <cellStyle name="Percent 7 2 2 4 2" xfId="750" xr:uid="{00000000-0005-0000-0000-000042050000}"/>
    <cellStyle name="Percent 7 2 2 4 2 2" xfId="2563" xr:uid="{3AC5CD72-9FD3-4C77-A9CC-0633549FCF53}"/>
    <cellStyle name="Percent 7 2 2 4 3" xfId="1395" xr:uid="{00000000-0005-0000-0000-000043050000}"/>
    <cellStyle name="Percent 7 2 2 4 3 2" xfId="3208" xr:uid="{53AA0551-6B47-450A-BF64-CB2EEE6E3A08}"/>
    <cellStyle name="Percent 7 2 2 4 4" xfId="2188" xr:uid="{35CB631D-8468-442E-A175-4FDB8EFEBC80}"/>
    <cellStyle name="Percent 7 2 2 5" xfId="825" xr:uid="{00000000-0005-0000-0000-000044050000}"/>
    <cellStyle name="Percent 7 2 2 5 2" xfId="1470" xr:uid="{00000000-0005-0000-0000-000045050000}"/>
    <cellStyle name="Percent 7 2 2 5 2 2" xfId="3283" xr:uid="{4E8204E0-DCEB-4417-A7B0-1D1944876E28}"/>
    <cellStyle name="Percent 7 2 2 5 3" xfId="2638" xr:uid="{DB1761D0-0595-4BCF-AAFC-E573ABFB3F4C}"/>
    <cellStyle name="Percent 7 2 2 6" xfId="915" xr:uid="{00000000-0005-0000-0000-000046050000}"/>
    <cellStyle name="Percent 7 2 2 6 2" xfId="1560" xr:uid="{00000000-0005-0000-0000-000047050000}"/>
    <cellStyle name="Percent 7 2 2 6 2 2" xfId="3373" xr:uid="{B3AF5B4A-E2B8-4C3D-87C4-E772D9DF1F8F}"/>
    <cellStyle name="Percent 7 2 2 6 3" xfId="2728" xr:uid="{347021F3-62AE-4B42-99CC-F386B2DFEBA0}"/>
    <cellStyle name="Percent 7 2 2 7" xfId="1005" xr:uid="{00000000-0005-0000-0000-000048050000}"/>
    <cellStyle name="Percent 7 2 2 7 2" xfId="1650" xr:uid="{00000000-0005-0000-0000-000049050000}"/>
    <cellStyle name="Percent 7 2 2 7 2 2" xfId="3463" xr:uid="{9B4AA0A6-55AF-4D5C-BDF7-2DF86101584C}"/>
    <cellStyle name="Percent 7 2 2 7 3" xfId="2818" xr:uid="{BF89B263-6154-4D79-8664-0AEC25129E49}"/>
    <cellStyle name="Percent 7 2 2 8" xfId="450" xr:uid="{00000000-0005-0000-0000-00004A050000}"/>
    <cellStyle name="Percent 7 2 2 8 2" xfId="2263" xr:uid="{A53C4CE9-C4A0-4224-BD79-EF3CFDB009D2}"/>
    <cellStyle name="Percent 7 2 2 9" xfId="1095" xr:uid="{00000000-0005-0000-0000-00004B050000}"/>
    <cellStyle name="Percent 7 2 2 9 2" xfId="2908" xr:uid="{4A4CAECF-9FA6-4EA4-B365-B8448196AD5E}"/>
    <cellStyle name="Percent 7 2 3" xfId="60" xr:uid="{00000000-0005-0000-0000-00004C050000}"/>
    <cellStyle name="Percent 7 2 3 10" xfId="1878" xr:uid="{B00AD933-1D84-4599-8EB3-88DB9A534DA2}"/>
    <cellStyle name="Percent 7 2 3 2" xfId="109" xr:uid="{00000000-0005-0000-0000-00004D050000}"/>
    <cellStyle name="Percent 7 2 3 2 2" xfId="202" xr:uid="{00000000-0005-0000-0000-00004E050000}"/>
    <cellStyle name="Percent 7 2 3 2 2 2" xfId="381" xr:uid="{00000000-0005-0000-0000-00004F050000}"/>
    <cellStyle name="Percent 7 2 3 2 2 2 2" xfId="756" xr:uid="{00000000-0005-0000-0000-000050050000}"/>
    <cellStyle name="Percent 7 2 3 2 2 2 2 2" xfId="2569" xr:uid="{C998E739-8A2D-4E9B-B49F-1F42BFC47399}"/>
    <cellStyle name="Percent 7 2 3 2 2 2 3" xfId="1401" xr:uid="{00000000-0005-0000-0000-000051050000}"/>
    <cellStyle name="Percent 7 2 3 2 2 2 3 2" xfId="3214" xr:uid="{02619413-1821-4570-865E-C8D8EB8A830F}"/>
    <cellStyle name="Percent 7 2 3 2 2 2 4" xfId="2194" xr:uid="{2B9E5CFA-880D-442D-94FD-5B2E36A54649}"/>
    <cellStyle name="Percent 7 2 3 2 2 3" xfId="577" xr:uid="{00000000-0005-0000-0000-000052050000}"/>
    <cellStyle name="Percent 7 2 3 2 2 3 2" xfId="2390" xr:uid="{CFA9F931-839E-4D3C-BB41-FCEB1E4638F3}"/>
    <cellStyle name="Percent 7 2 3 2 2 4" xfId="1222" xr:uid="{00000000-0005-0000-0000-000053050000}"/>
    <cellStyle name="Percent 7 2 3 2 2 4 2" xfId="3035" xr:uid="{59D3C88C-5E88-43F6-AE09-582717C06F34}"/>
    <cellStyle name="Percent 7 2 3 2 2 5" xfId="2015" xr:uid="{4F72884E-B394-4A7A-A368-C8CAB4435F1E}"/>
    <cellStyle name="Percent 7 2 3 2 3" xfId="380" xr:uid="{00000000-0005-0000-0000-000054050000}"/>
    <cellStyle name="Percent 7 2 3 2 3 2" xfId="755" xr:uid="{00000000-0005-0000-0000-000055050000}"/>
    <cellStyle name="Percent 7 2 3 2 3 2 2" xfId="2568" xr:uid="{4CB690E2-99BF-405A-92EF-9A0DF4CAF23B}"/>
    <cellStyle name="Percent 7 2 3 2 3 3" xfId="1400" xr:uid="{00000000-0005-0000-0000-000056050000}"/>
    <cellStyle name="Percent 7 2 3 2 3 3 2" xfId="3213" xr:uid="{B86035F5-3B66-45DA-BD37-2AA5E250FC7B}"/>
    <cellStyle name="Percent 7 2 3 2 3 4" xfId="2193" xr:uid="{651D2F36-EAF3-48C8-A2EF-11E3B1FC2454}"/>
    <cellStyle name="Percent 7 2 3 2 4" xfId="862" xr:uid="{00000000-0005-0000-0000-000057050000}"/>
    <cellStyle name="Percent 7 2 3 2 4 2" xfId="1507" xr:uid="{00000000-0005-0000-0000-000058050000}"/>
    <cellStyle name="Percent 7 2 3 2 4 2 2" xfId="3320" xr:uid="{E4C644B5-5D77-4F9F-958B-4E7D34DB65F0}"/>
    <cellStyle name="Percent 7 2 3 2 4 3" xfId="2675" xr:uid="{28A199D7-7B53-47FD-BA29-E9085629C17B}"/>
    <cellStyle name="Percent 7 2 3 2 5" xfId="952" xr:uid="{00000000-0005-0000-0000-000059050000}"/>
    <cellStyle name="Percent 7 2 3 2 5 2" xfId="1597" xr:uid="{00000000-0005-0000-0000-00005A050000}"/>
    <cellStyle name="Percent 7 2 3 2 5 2 2" xfId="3410" xr:uid="{CB1CA707-1628-4009-B759-4674642B06A0}"/>
    <cellStyle name="Percent 7 2 3 2 5 3" xfId="2765" xr:uid="{8860ED52-7D26-4E04-88CD-C0062D3A22CD}"/>
    <cellStyle name="Percent 7 2 3 2 6" xfId="1042" xr:uid="{00000000-0005-0000-0000-00005B050000}"/>
    <cellStyle name="Percent 7 2 3 2 6 2" xfId="1687" xr:uid="{00000000-0005-0000-0000-00005C050000}"/>
    <cellStyle name="Percent 7 2 3 2 6 2 2" xfId="3500" xr:uid="{7A903A5E-822B-4ACC-81F4-5D9DFAD284C7}"/>
    <cellStyle name="Percent 7 2 3 2 6 3" xfId="2855" xr:uid="{F040EA8C-0620-4889-AA66-99C0E76E0E55}"/>
    <cellStyle name="Percent 7 2 3 2 7" xfId="487" xr:uid="{00000000-0005-0000-0000-00005D050000}"/>
    <cellStyle name="Percent 7 2 3 2 7 2" xfId="2300" xr:uid="{B677715C-B8D4-464D-8464-C5379D0491DF}"/>
    <cellStyle name="Percent 7 2 3 2 8" xfId="1132" xr:uid="{00000000-0005-0000-0000-00005E050000}"/>
    <cellStyle name="Percent 7 2 3 2 8 2" xfId="2945" xr:uid="{3B5F1C24-1ABB-4BB8-9C04-4017630F95BF}"/>
    <cellStyle name="Percent 7 2 3 2 9" xfId="1924" xr:uid="{676BD906-4EE4-48A9-9A73-97CAD8C0166D}"/>
    <cellStyle name="Percent 7 2 3 3" xfId="157" xr:uid="{00000000-0005-0000-0000-00005F050000}"/>
    <cellStyle name="Percent 7 2 3 3 2" xfId="382" xr:uid="{00000000-0005-0000-0000-000060050000}"/>
    <cellStyle name="Percent 7 2 3 3 2 2" xfId="757" xr:uid="{00000000-0005-0000-0000-000061050000}"/>
    <cellStyle name="Percent 7 2 3 3 2 2 2" xfId="2570" xr:uid="{F1E8B85D-28D3-4E79-94B3-707D0DFD8A28}"/>
    <cellStyle name="Percent 7 2 3 3 2 3" xfId="1402" xr:uid="{00000000-0005-0000-0000-000062050000}"/>
    <cellStyle name="Percent 7 2 3 3 2 3 2" xfId="3215" xr:uid="{A133BF8C-3BF8-4B35-A1D4-C69E088EB807}"/>
    <cellStyle name="Percent 7 2 3 3 2 4" xfId="2195" xr:uid="{2B3F5243-F31C-4BB6-B879-4F7655AC7CB5}"/>
    <cellStyle name="Percent 7 2 3 3 3" xfId="532" xr:uid="{00000000-0005-0000-0000-000063050000}"/>
    <cellStyle name="Percent 7 2 3 3 3 2" xfId="2345" xr:uid="{1E15B2AD-5D00-4CA4-B60A-260DF5983ECC}"/>
    <cellStyle name="Percent 7 2 3 3 4" xfId="1177" xr:uid="{00000000-0005-0000-0000-000064050000}"/>
    <cellStyle name="Percent 7 2 3 3 4 2" xfId="2990" xr:uid="{92E28333-A21B-4DD0-9F89-90D807B14E92}"/>
    <cellStyle name="Percent 7 2 3 3 5" xfId="1970" xr:uid="{60E46C10-3D0C-41C5-893F-AA1548142466}"/>
    <cellStyle name="Percent 7 2 3 4" xfId="379" xr:uid="{00000000-0005-0000-0000-000065050000}"/>
    <cellStyle name="Percent 7 2 3 4 2" xfId="754" xr:uid="{00000000-0005-0000-0000-000066050000}"/>
    <cellStyle name="Percent 7 2 3 4 2 2" xfId="2567" xr:uid="{923E2253-AB73-4C08-98C3-4C0DCAB52A50}"/>
    <cellStyle name="Percent 7 2 3 4 3" xfId="1399" xr:uid="{00000000-0005-0000-0000-000067050000}"/>
    <cellStyle name="Percent 7 2 3 4 3 2" xfId="3212" xr:uid="{37B691CA-12E6-4536-B877-20FB6F99E46B}"/>
    <cellStyle name="Percent 7 2 3 4 4" xfId="2192" xr:uid="{520F54B0-960C-4B0C-B052-996356D2A3D8}"/>
    <cellStyle name="Percent 7 2 3 5" xfId="817" xr:uid="{00000000-0005-0000-0000-000068050000}"/>
    <cellStyle name="Percent 7 2 3 5 2" xfId="1462" xr:uid="{00000000-0005-0000-0000-000069050000}"/>
    <cellStyle name="Percent 7 2 3 5 2 2" xfId="3275" xr:uid="{1481B16B-B528-416C-AF0D-1AC304F0B262}"/>
    <cellStyle name="Percent 7 2 3 5 3" xfId="2630" xr:uid="{651E40A4-E47E-41FE-A5B4-9C93CBC5B725}"/>
    <cellStyle name="Percent 7 2 3 6" xfId="907" xr:uid="{00000000-0005-0000-0000-00006A050000}"/>
    <cellStyle name="Percent 7 2 3 6 2" xfId="1552" xr:uid="{00000000-0005-0000-0000-00006B050000}"/>
    <cellStyle name="Percent 7 2 3 6 2 2" xfId="3365" xr:uid="{BDB47722-06AF-4E13-92C3-2D30E4858FF2}"/>
    <cellStyle name="Percent 7 2 3 6 3" xfId="2720" xr:uid="{6DBBFF56-1A80-4BE5-9CC7-40446DCE497B}"/>
    <cellStyle name="Percent 7 2 3 7" xfId="997" xr:uid="{00000000-0005-0000-0000-00006C050000}"/>
    <cellStyle name="Percent 7 2 3 7 2" xfId="1642" xr:uid="{00000000-0005-0000-0000-00006D050000}"/>
    <cellStyle name="Percent 7 2 3 7 2 2" xfId="3455" xr:uid="{7B003E3F-6897-4ED8-BDC2-AB6FF7194811}"/>
    <cellStyle name="Percent 7 2 3 7 3" xfId="2810" xr:uid="{CDE84EA2-CC04-4AFE-A9E9-32F42D16A0B4}"/>
    <cellStyle name="Percent 7 2 3 8" xfId="442" xr:uid="{00000000-0005-0000-0000-00006E050000}"/>
    <cellStyle name="Percent 7 2 3 8 2" xfId="2255" xr:uid="{26152AD1-834F-4370-B33C-49FD6879F488}"/>
    <cellStyle name="Percent 7 2 3 9" xfId="1087" xr:uid="{00000000-0005-0000-0000-00006F050000}"/>
    <cellStyle name="Percent 7 2 3 9 2" xfId="2900" xr:uid="{F7D7B9AE-2151-4B24-A5D0-053910F5793B}"/>
    <cellStyle name="Percent 7 2 4" xfId="101" xr:uid="{00000000-0005-0000-0000-000070050000}"/>
    <cellStyle name="Percent 7 2 4 2" xfId="194" xr:uid="{00000000-0005-0000-0000-000071050000}"/>
    <cellStyle name="Percent 7 2 4 2 2" xfId="384" xr:uid="{00000000-0005-0000-0000-000072050000}"/>
    <cellStyle name="Percent 7 2 4 2 2 2" xfId="759" xr:uid="{00000000-0005-0000-0000-000073050000}"/>
    <cellStyle name="Percent 7 2 4 2 2 2 2" xfId="2572" xr:uid="{BFC028AF-12FC-4AB0-9A80-F6615AF79383}"/>
    <cellStyle name="Percent 7 2 4 2 2 3" xfId="1404" xr:uid="{00000000-0005-0000-0000-000074050000}"/>
    <cellStyle name="Percent 7 2 4 2 2 3 2" xfId="3217" xr:uid="{25C33F28-2A63-4F98-BA32-49B8FA0C9469}"/>
    <cellStyle name="Percent 7 2 4 2 2 4" xfId="2197" xr:uid="{CA0303CC-321D-4A37-A7AF-8A307C7AC3EB}"/>
    <cellStyle name="Percent 7 2 4 2 3" xfId="569" xr:uid="{00000000-0005-0000-0000-000075050000}"/>
    <cellStyle name="Percent 7 2 4 2 3 2" xfId="2382" xr:uid="{5A646605-774F-4783-BA1C-3ADEC1FA231C}"/>
    <cellStyle name="Percent 7 2 4 2 4" xfId="1214" xr:uid="{00000000-0005-0000-0000-000076050000}"/>
    <cellStyle name="Percent 7 2 4 2 4 2" xfId="3027" xr:uid="{196597A5-0E6E-41A0-B50F-793086CD29C0}"/>
    <cellStyle name="Percent 7 2 4 2 5" xfId="2007" xr:uid="{7D138938-BC69-4390-B669-748D18C398A4}"/>
    <cellStyle name="Percent 7 2 4 3" xfId="383" xr:uid="{00000000-0005-0000-0000-000077050000}"/>
    <cellStyle name="Percent 7 2 4 3 2" xfId="758" xr:uid="{00000000-0005-0000-0000-000078050000}"/>
    <cellStyle name="Percent 7 2 4 3 2 2" xfId="2571" xr:uid="{F893D9E3-5855-43BA-994C-B22F9FF28546}"/>
    <cellStyle name="Percent 7 2 4 3 3" xfId="1403" xr:uid="{00000000-0005-0000-0000-000079050000}"/>
    <cellStyle name="Percent 7 2 4 3 3 2" xfId="3216" xr:uid="{B8610488-8196-44B7-A7B3-002D2433B830}"/>
    <cellStyle name="Percent 7 2 4 3 4" xfId="2196" xr:uid="{A874B4FC-D390-4B59-8B40-D803E4DE51AD}"/>
    <cellStyle name="Percent 7 2 4 4" xfId="854" xr:uid="{00000000-0005-0000-0000-00007A050000}"/>
    <cellStyle name="Percent 7 2 4 4 2" xfId="1499" xr:uid="{00000000-0005-0000-0000-00007B050000}"/>
    <cellStyle name="Percent 7 2 4 4 2 2" xfId="3312" xr:uid="{E0000157-E441-48CE-91D6-C2E73B16AECD}"/>
    <cellStyle name="Percent 7 2 4 4 3" xfId="2667" xr:uid="{CC050077-5A85-4926-BBB4-9E02274719F4}"/>
    <cellStyle name="Percent 7 2 4 5" xfId="944" xr:uid="{00000000-0005-0000-0000-00007C050000}"/>
    <cellStyle name="Percent 7 2 4 5 2" xfId="1589" xr:uid="{00000000-0005-0000-0000-00007D050000}"/>
    <cellStyle name="Percent 7 2 4 5 2 2" xfId="3402" xr:uid="{8520E88E-E18E-471E-96EC-C0DC279920AD}"/>
    <cellStyle name="Percent 7 2 4 5 3" xfId="2757" xr:uid="{914868DC-2CFE-4CE6-970F-48B938855B34}"/>
    <cellStyle name="Percent 7 2 4 6" xfId="1034" xr:uid="{00000000-0005-0000-0000-00007E050000}"/>
    <cellStyle name="Percent 7 2 4 6 2" xfId="1679" xr:uid="{00000000-0005-0000-0000-00007F050000}"/>
    <cellStyle name="Percent 7 2 4 6 2 2" xfId="3492" xr:uid="{F51A46DF-0AA2-47B6-A467-86858130CC67}"/>
    <cellStyle name="Percent 7 2 4 6 3" xfId="2847" xr:uid="{073269E2-386F-454C-84DE-8BC31C3C6ED7}"/>
    <cellStyle name="Percent 7 2 4 7" xfId="479" xr:uid="{00000000-0005-0000-0000-000080050000}"/>
    <cellStyle name="Percent 7 2 4 7 2" xfId="2292" xr:uid="{A58F4156-EBE0-48E3-AC0C-972B7276439F}"/>
    <cellStyle name="Percent 7 2 4 8" xfId="1124" xr:uid="{00000000-0005-0000-0000-000081050000}"/>
    <cellStyle name="Percent 7 2 4 8 2" xfId="2937" xr:uid="{73C2D68A-C393-47A1-9C3D-BE7E72C531D6}"/>
    <cellStyle name="Percent 7 2 4 9" xfId="1916" xr:uid="{8C8E14A5-B3AB-4FE2-A532-AEB34B9B3B54}"/>
    <cellStyle name="Percent 7 2 5" xfId="149" xr:uid="{00000000-0005-0000-0000-000082050000}"/>
    <cellStyle name="Percent 7 2 5 2" xfId="385" xr:uid="{00000000-0005-0000-0000-000083050000}"/>
    <cellStyle name="Percent 7 2 5 2 2" xfId="760" xr:uid="{00000000-0005-0000-0000-000084050000}"/>
    <cellStyle name="Percent 7 2 5 2 2 2" xfId="2573" xr:uid="{E5705DA8-F30F-46A9-B7E9-EAA9BDD11786}"/>
    <cellStyle name="Percent 7 2 5 2 3" xfId="1405" xr:uid="{00000000-0005-0000-0000-000085050000}"/>
    <cellStyle name="Percent 7 2 5 2 3 2" xfId="3218" xr:uid="{D9463C38-48D6-402E-84D4-9DD24106ED3D}"/>
    <cellStyle name="Percent 7 2 5 2 4" xfId="2198" xr:uid="{121EACF4-32F8-461E-BDE4-88B51AC3BC18}"/>
    <cellStyle name="Percent 7 2 5 3" xfId="524" xr:uid="{00000000-0005-0000-0000-000086050000}"/>
    <cellStyle name="Percent 7 2 5 3 2" xfId="2337" xr:uid="{4CF83AD0-8C6C-4BB5-BCF2-B31F1EC17AB5}"/>
    <cellStyle name="Percent 7 2 5 4" xfId="1169" xr:uid="{00000000-0005-0000-0000-000087050000}"/>
    <cellStyle name="Percent 7 2 5 4 2" xfId="2982" xr:uid="{331C26A1-4F54-4B5D-BC53-5EAA185129AE}"/>
    <cellStyle name="Percent 7 2 5 5" xfId="1962" xr:uid="{A0E6F27E-909A-4A7D-9D15-594C8F70139E}"/>
    <cellStyle name="Percent 7 2 6" xfId="374" xr:uid="{00000000-0005-0000-0000-000088050000}"/>
    <cellStyle name="Percent 7 2 6 2" xfId="749" xr:uid="{00000000-0005-0000-0000-000089050000}"/>
    <cellStyle name="Percent 7 2 6 2 2" xfId="2562" xr:uid="{07ADE3DE-1A26-4685-AD99-FFA71D0614ED}"/>
    <cellStyle name="Percent 7 2 6 3" xfId="1394" xr:uid="{00000000-0005-0000-0000-00008A050000}"/>
    <cellStyle name="Percent 7 2 6 3 2" xfId="3207" xr:uid="{68D82DFE-D622-4344-8E82-8028324C1779}"/>
    <cellStyle name="Percent 7 2 6 4" xfId="2187" xr:uid="{71E174C9-6687-404C-B540-30CCFE4671BF}"/>
    <cellStyle name="Percent 7 2 7" xfId="809" xr:uid="{00000000-0005-0000-0000-00008B050000}"/>
    <cellStyle name="Percent 7 2 7 2" xfId="1454" xr:uid="{00000000-0005-0000-0000-00008C050000}"/>
    <cellStyle name="Percent 7 2 7 2 2" xfId="3267" xr:uid="{AA87551D-67E3-41FA-9917-57493202036B}"/>
    <cellStyle name="Percent 7 2 7 3" xfId="2622" xr:uid="{7E12F814-0D61-4CAE-A4E0-84086240C215}"/>
    <cellStyle name="Percent 7 2 8" xfId="899" xr:uid="{00000000-0005-0000-0000-00008D050000}"/>
    <cellStyle name="Percent 7 2 8 2" xfId="1544" xr:uid="{00000000-0005-0000-0000-00008E050000}"/>
    <cellStyle name="Percent 7 2 8 2 2" xfId="3357" xr:uid="{BF2E8D8B-DC95-444B-B482-877C3BEE2201}"/>
    <cellStyle name="Percent 7 2 8 3" xfId="2712" xr:uid="{4D9F006A-11BA-495D-9DF5-30D6284F4560}"/>
    <cellStyle name="Percent 7 2 9" xfId="989" xr:uid="{00000000-0005-0000-0000-00008F050000}"/>
    <cellStyle name="Percent 7 2 9 2" xfId="1634" xr:uid="{00000000-0005-0000-0000-000090050000}"/>
    <cellStyle name="Percent 7 2 9 2 2" xfId="3447" xr:uid="{C71C9850-25B8-4E20-B6F9-391126596895}"/>
    <cellStyle name="Percent 7 2 9 3" xfId="2802" xr:uid="{E1950601-5947-4843-9F11-DC860ADD79CB}"/>
    <cellStyle name="Percent 7 3" xfId="67" xr:uid="{00000000-0005-0000-0000-000091050000}"/>
    <cellStyle name="Percent 7 3 10" xfId="1885" xr:uid="{31C363F8-50DC-45F6-A9D0-F2A58205960F}"/>
    <cellStyle name="Percent 7 3 2" xfId="116" xr:uid="{00000000-0005-0000-0000-000092050000}"/>
    <cellStyle name="Percent 7 3 2 2" xfId="209" xr:uid="{00000000-0005-0000-0000-000093050000}"/>
    <cellStyle name="Percent 7 3 2 2 2" xfId="388" xr:uid="{00000000-0005-0000-0000-000094050000}"/>
    <cellStyle name="Percent 7 3 2 2 2 2" xfId="763" xr:uid="{00000000-0005-0000-0000-000095050000}"/>
    <cellStyle name="Percent 7 3 2 2 2 2 2" xfId="2576" xr:uid="{A14BEA01-55B1-417F-B5B0-DC1BF20D49B7}"/>
    <cellStyle name="Percent 7 3 2 2 2 3" xfId="1408" xr:uid="{00000000-0005-0000-0000-000096050000}"/>
    <cellStyle name="Percent 7 3 2 2 2 3 2" xfId="3221" xr:uid="{D0F3A10E-40AE-427B-B615-EB524BCBE1F5}"/>
    <cellStyle name="Percent 7 3 2 2 2 4" xfId="2201" xr:uid="{8B82236D-1415-4B4E-B1AC-C19D2988FFD5}"/>
    <cellStyle name="Percent 7 3 2 2 3" xfId="584" xr:uid="{00000000-0005-0000-0000-000097050000}"/>
    <cellStyle name="Percent 7 3 2 2 3 2" xfId="2397" xr:uid="{03CDD853-1C9A-4DC1-B58D-84D3267EB7F0}"/>
    <cellStyle name="Percent 7 3 2 2 4" xfId="1229" xr:uid="{00000000-0005-0000-0000-000098050000}"/>
    <cellStyle name="Percent 7 3 2 2 4 2" xfId="3042" xr:uid="{85B5938A-326B-4D1F-91AA-F262CC96ACE2}"/>
    <cellStyle name="Percent 7 3 2 2 5" xfId="2022" xr:uid="{D1821501-9FE4-4D80-9BA1-E3D073CBBAFD}"/>
    <cellStyle name="Percent 7 3 2 3" xfId="387" xr:uid="{00000000-0005-0000-0000-000099050000}"/>
    <cellStyle name="Percent 7 3 2 3 2" xfId="762" xr:uid="{00000000-0005-0000-0000-00009A050000}"/>
    <cellStyle name="Percent 7 3 2 3 2 2" xfId="2575" xr:uid="{F9A24E43-E600-4C90-B11F-2EFA0DBD35A4}"/>
    <cellStyle name="Percent 7 3 2 3 3" xfId="1407" xr:uid="{00000000-0005-0000-0000-00009B050000}"/>
    <cellStyle name="Percent 7 3 2 3 3 2" xfId="3220" xr:uid="{5CA1FB55-33A4-43A1-9A7C-5E3DEDCBB801}"/>
    <cellStyle name="Percent 7 3 2 3 4" xfId="2200" xr:uid="{709F9466-D780-4AFE-B303-44CAF2DFE67F}"/>
    <cellStyle name="Percent 7 3 2 4" xfId="869" xr:uid="{00000000-0005-0000-0000-00009C050000}"/>
    <cellStyle name="Percent 7 3 2 4 2" xfId="1514" xr:uid="{00000000-0005-0000-0000-00009D050000}"/>
    <cellStyle name="Percent 7 3 2 4 2 2" xfId="3327" xr:uid="{F580B295-69EE-43F7-B391-0A1A3F626795}"/>
    <cellStyle name="Percent 7 3 2 4 3" xfId="2682" xr:uid="{BE32ADA5-DBA1-45DF-BAD5-B70A7A5E41A5}"/>
    <cellStyle name="Percent 7 3 2 5" xfId="959" xr:uid="{00000000-0005-0000-0000-00009E050000}"/>
    <cellStyle name="Percent 7 3 2 5 2" xfId="1604" xr:uid="{00000000-0005-0000-0000-00009F050000}"/>
    <cellStyle name="Percent 7 3 2 5 2 2" xfId="3417" xr:uid="{85050F39-6F9F-48E1-9BA6-6337C61B5EC5}"/>
    <cellStyle name="Percent 7 3 2 5 3" xfId="2772" xr:uid="{64FB2B72-34B5-4637-BD11-9544F461C4A6}"/>
    <cellStyle name="Percent 7 3 2 6" xfId="1049" xr:uid="{00000000-0005-0000-0000-0000A0050000}"/>
    <cellStyle name="Percent 7 3 2 6 2" xfId="1694" xr:uid="{00000000-0005-0000-0000-0000A1050000}"/>
    <cellStyle name="Percent 7 3 2 6 2 2" xfId="3507" xr:uid="{43C377B6-8E62-48D9-9637-ABFC1E7BD5C5}"/>
    <cellStyle name="Percent 7 3 2 6 3" xfId="2862" xr:uid="{F7A8BE8A-500A-4BFA-B25E-5E09A82B7B57}"/>
    <cellStyle name="Percent 7 3 2 7" xfId="494" xr:uid="{00000000-0005-0000-0000-0000A2050000}"/>
    <cellStyle name="Percent 7 3 2 7 2" xfId="2307" xr:uid="{A246638F-8D3A-4A60-9520-118A9300C18B}"/>
    <cellStyle name="Percent 7 3 2 8" xfId="1139" xr:uid="{00000000-0005-0000-0000-0000A3050000}"/>
    <cellStyle name="Percent 7 3 2 8 2" xfId="2952" xr:uid="{DB45ED8F-42BA-4035-A2FE-B5066B9D67A9}"/>
    <cellStyle name="Percent 7 3 2 9" xfId="1931" xr:uid="{8A289D86-09EF-43BA-8995-79F57066ABC9}"/>
    <cellStyle name="Percent 7 3 3" xfId="164" xr:uid="{00000000-0005-0000-0000-0000A4050000}"/>
    <cellStyle name="Percent 7 3 3 2" xfId="389" xr:uid="{00000000-0005-0000-0000-0000A5050000}"/>
    <cellStyle name="Percent 7 3 3 2 2" xfId="764" xr:uid="{00000000-0005-0000-0000-0000A6050000}"/>
    <cellStyle name="Percent 7 3 3 2 2 2" xfId="2577" xr:uid="{55A87AEC-9913-4995-AE19-ABBA42343B27}"/>
    <cellStyle name="Percent 7 3 3 2 3" xfId="1409" xr:uid="{00000000-0005-0000-0000-0000A7050000}"/>
    <cellStyle name="Percent 7 3 3 2 3 2" xfId="3222" xr:uid="{DF5B2D96-1ED1-43F1-98BE-0155853E17D4}"/>
    <cellStyle name="Percent 7 3 3 2 4" xfId="2202" xr:uid="{7BF62E76-CD4F-4BA1-AA9C-34AF061E2A72}"/>
    <cellStyle name="Percent 7 3 3 3" xfId="539" xr:uid="{00000000-0005-0000-0000-0000A8050000}"/>
    <cellStyle name="Percent 7 3 3 3 2" xfId="2352" xr:uid="{8DEDE381-9D51-46A3-9680-F713CF95819E}"/>
    <cellStyle name="Percent 7 3 3 4" xfId="1184" xr:uid="{00000000-0005-0000-0000-0000A9050000}"/>
    <cellStyle name="Percent 7 3 3 4 2" xfId="2997" xr:uid="{FD8C05E7-3A44-48F4-BADD-02F9B0A9593E}"/>
    <cellStyle name="Percent 7 3 3 5" xfId="1977" xr:uid="{231F144B-5A6B-4FE9-B614-BD14B4D6D440}"/>
    <cellStyle name="Percent 7 3 4" xfId="386" xr:uid="{00000000-0005-0000-0000-0000AA050000}"/>
    <cellStyle name="Percent 7 3 4 2" xfId="761" xr:uid="{00000000-0005-0000-0000-0000AB050000}"/>
    <cellStyle name="Percent 7 3 4 2 2" xfId="2574" xr:uid="{D7E04AEF-6656-4AE3-9E8B-3803EBB21D9D}"/>
    <cellStyle name="Percent 7 3 4 3" xfId="1406" xr:uid="{00000000-0005-0000-0000-0000AC050000}"/>
    <cellStyle name="Percent 7 3 4 3 2" xfId="3219" xr:uid="{66114638-BEFC-4CF7-B986-57293E786149}"/>
    <cellStyle name="Percent 7 3 4 4" xfId="2199" xr:uid="{465CFA55-1078-4528-99CC-9DC52B7AA5B0}"/>
    <cellStyle name="Percent 7 3 5" xfId="824" xr:uid="{00000000-0005-0000-0000-0000AD050000}"/>
    <cellStyle name="Percent 7 3 5 2" xfId="1469" xr:uid="{00000000-0005-0000-0000-0000AE050000}"/>
    <cellStyle name="Percent 7 3 5 2 2" xfId="3282" xr:uid="{F8745F1D-A952-448B-987D-BFC55DCBD4C7}"/>
    <cellStyle name="Percent 7 3 5 3" xfId="2637" xr:uid="{795B0F01-7A3B-4D4B-AEDC-FA54225BF799}"/>
    <cellStyle name="Percent 7 3 6" xfId="914" xr:uid="{00000000-0005-0000-0000-0000AF050000}"/>
    <cellStyle name="Percent 7 3 6 2" xfId="1559" xr:uid="{00000000-0005-0000-0000-0000B0050000}"/>
    <cellStyle name="Percent 7 3 6 2 2" xfId="3372" xr:uid="{EFA904E9-93A0-47BC-BFB8-E7FB8EFE1F52}"/>
    <cellStyle name="Percent 7 3 6 3" xfId="2727" xr:uid="{98246A38-E59A-455F-BF9B-84BA04B11E1E}"/>
    <cellStyle name="Percent 7 3 7" xfId="1004" xr:uid="{00000000-0005-0000-0000-0000B1050000}"/>
    <cellStyle name="Percent 7 3 7 2" xfId="1649" xr:uid="{00000000-0005-0000-0000-0000B2050000}"/>
    <cellStyle name="Percent 7 3 7 2 2" xfId="3462" xr:uid="{558EA6F7-8544-4564-A63A-B5474AD8869E}"/>
    <cellStyle name="Percent 7 3 7 3" xfId="2817" xr:uid="{0CF026F1-32D9-4F7D-AE40-813BAFD495A7}"/>
    <cellStyle name="Percent 7 3 8" xfId="449" xr:uid="{00000000-0005-0000-0000-0000B3050000}"/>
    <cellStyle name="Percent 7 3 8 2" xfId="2262" xr:uid="{269408D9-E81F-4C93-BD64-B43E0FC47DB5}"/>
    <cellStyle name="Percent 7 3 9" xfId="1094" xr:uid="{00000000-0005-0000-0000-0000B4050000}"/>
    <cellStyle name="Percent 7 3 9 2" xfId="2907" xr:uid="{1E88CD93-3015-474A-A0CB-3213596E1C72}"/>
    <cellStyle name="Percent 7 4" xfId="56" xr:uid="{00000000-0005-0000-0000-0000B5050000}"/>
    <cellStyle name="Percent 7 4 10" xfId="1874" xr:uid="{8E0CAE4F-C033-4370-9D09-1F45431AB1AD}"/>
    <cellStyle name="Percent 7 4 2" xfId="105" xr:uid="{00000000-0005-0000-0000-0000B6050000}"/>
    <cellStyle name="Percent 7 4 2 2" xfId="198" xr:uid="{00000000-0005-0000-0000-0000B7050000}"/>
    <cellStyle name="Percent 7 4 2 2 2" xfId="392" xr:uid="{00000000-0005-0000-0000-0000B8050000}"/>
    <cellStyle name="Percent 7 4 2 2 2 2" xfId="767" xr:uid="{00000000-0005-0000-0000-0000B9050000}"/>
    <cellStyle name="Percent 7 4 2 2 2 2 2" xfId="2580" xr:uid="{4D84D171-2589-48D6-B6DD-BDB35DAC83DC}"/>
    <cellStyle name="Percent 7 4 2 2 2 3" xfId="1412" xr:uid="{00000000-0005-0000-0000-0000BA050000}"/>
    <cellStyle name="Percent 7 4 2 2 2 3 2" xfId="3225" xr:uid="{E7F0F94E-BB12-4034-B320-6594A46C53B3}"/>
    <cellStyle name="Percent 7 4 2 2 2 4" xfId="2205" xr:uid="{A54965BC-0E14-4B54-88F0-A828A1D072AE}"/>
    <cellStyle name="Percent 7 4 2 2 3" xfId="573" xr:uid="{00000000-0005-0000-0000-0000BB050000}"/>
    <cellStyle name="Percent 7 4 2 2 3 2" xfId="2386" xr:uid="{725402D5-9E17-4A8E-A66E-7E135F056494}"/>
    <cellStyle name="Percent 7 4 2 2 4" xfId="1218" xr:uid="{00000000-0005-0000-0000-0000BC050000}"/>
    <cellStyle name="Percent 7 4 2 2 4 2" xfId="3031" xr:uid="{788189E8-9F38-4CB5-BD95-681DA00B8279}"/>
    <cellStyle name="Percent 7 4 2 2 5" xfId="2011" xr:uid="{342E946F-FC22-46F6-BDE2-1870CDE4729D}"/>
    <cellStyle name="Percent 7 4 2 3" xfId="391" xr:uid="{00000000-0005-0000-0000-0000BD050000}"/>
    <cellStyle name="Percent 7 4 2 3 2" xfId="766" xr:uid="{00000000-0005-0000-0000-0000BE050000}"/>
    <cellStyle name="Percent 7 4 2 3 2 2" xfId="2579" xr:uid="{B659E85D-3A2A-4B81-8F34-42582E5391A1}"/>
    <cellStyle name="Percent 7 4 2 3 3" xfId="1411" xr:uid="{00000000-0005-0000-0000-0000BF050000}"/>
    <cellStyle name="Percent 7 4 2 3 3 2" xfId="3224" xr:uid="{1D2C278B-0C52-4B61-B4ED-3734571A83D4}"/>
    <cellStyle name="Percent 7 4 2 3 4" xfId="2204" xr:uid="{5196B920-6423-4F20-A609-73BA8810CB33}"/>
    <cellStyle name="Percent 7 4 2 4" xfId="858" xr:uid="{00000000-0005-0000-0000-0000C0050000}"/>
    <cellStyle name="Percent 7 4 2 4 2" xfId="1503" xr:uid="{00000000-0005-0000-0000-0000C1050000}"/>
    <cellStyle name="Percent 7 4 2 4 2 2" xfId="3316" xr:uid="{F18E2893-0C84-4C4D-856A-9683D961319A}"/>
    <cellStyle name="Percent 7 4 2 4 3" xfId="2671" xr:uid="{C972F754-5360-4CAB-8A29-7A769D3BAD53}"/>
    <cellStyle name="Percent 7 4 2 5" xfId="948" xr:uid="{00000000-0005-0000-0000-0000C2050000}"/>
    <cellStyle name="Percent 7 4 2 5 2" xfId="1593" xr:uid="{00000000-0005-0000-0000-0000C3050000}"/>
    <cellStyle name="Percent 7 4 2 5 2 2" xfId="3406" xr:uid="{1A4643EF-3A28-4D45-8BF6-2CD9E4FDE82F}"/>
    <cellStyle name="Percent 7 4 2 5 3" xfId="2761" xr:uid="{93E56D4A-1BFD-42A5-A9B6-A97ED676A9AA}"/>
    <cellStyle name="Percent 7 4 2 6" xfId="1038" xr:uid="{00000000-0005-0000-0000-0000C4050000}"/>
    <cellStyle name="Percent 7 4 2 6 2" xfId="1683" xr:uid="{00000000-0005-0000-0000-0000C5050000}"/>
    <cellStyle name="Percent 7 4 2 6 2 2" xfId="3496" xr:uid="{D8986AE6-7523-4D28-860B-BD9F937B5D7B}"/>
    <cellStyle name="Percent 7 4 2 6 3" xfId="2851" xr:uid="{CDF13CA1-6B46-4296-B018-F7A81D8D87D7}"/>
    <cellStyle name="Percent 7 4 2 7" xfId="483" xr:uid="{00000000-0005-0000-0000-0000C6050000}"/>
    <cellStyle name="Percent 7 4 2 7 2" xfId="2296" xr:uid="{CDE70E54-543B-409A-A6F5-2730FE2D52E8}"/>
    <cellStyle name="Percent 7 4 2 8" xfId="1128" xr:uid="{00000000-0005-0000-0000-0000C7050000}"/>
    <cellStyle name="Percent 7 4 2 8 2" xfId="2941" xr:uid="{A29D841D-32D1-4515-AD56-FAC8DFCE6FD6}"/>
    <cellStyle name="Percent 7 4 2 9" xfId="1920" xr:uid="{D50115FD-4BD4-425C-98C9-949B6D04DFFB}"/>
    <cellStyle name="Percent 7 4 3" xfId="153" xr:uid="{00000000-0005-0000-0000-0000C8050000}"/>
    <cellStyle name="Percent 7 4 3 2" xfId="393" xr:uid="{00000000-0005-0000-0000-0000C9050000}"/>
    <cellStyle name="Percent 7 4 3 2 2" xfId="768" xr:uid="{00000000-0005-0000-0000-0000CA050000}"/>
    <cellStyle name="Percent 7 4 3 2 2 2" xfId="2581" xr:uid="{7DCC1A04-50FF-4C16-B264-4C65068A4B15}"/>
    <cellStyle name="Percent 7 4 3 2 3" xfId="1413" xr:uid="{00000000-0005-0000-0000-0000CB050000}"/>
    <cellStyle name="Percent 7 4 3 2 3 2" xfId="3226" xr:uid="{D1A4B674-C1D2-4EFC-9F95-7AE3AD8922BB}"/>
    <cellStyle name="Percent 7 4 3 2 4" xfId="2206" xr:uid="{9EE53DF1-038D-4FCF-9FF7-5583E428ABC0}"/>
    <cellStyle name="Percent 7 4 3 3" xfId="528" xr:uid="{00000000-0005-0000-0000-0000CC050000}"/>
    <cellStyle name="Percent 7 4 3 3 2" xfId="2341" xr:uid="{E3C552CF-F1D4-422B-A863-91B6CA03726F}"/>
    <cellStyle name="Percent 7 4 3 4" xfId="1173" xr:uid="{00000000-0005-0000-0000-0000CD050000}"/>
    <cellStyle name="Percent 7 4 3 4 2" xfId="2986" xr:uid="{785CAEF3-F199-4EF2-9F71-B1E260E1643F}"/>
    <cellStyle name="Percent 7 4 3 5" xfId="1966" xr:uid="{3A794D1A-ACC9-4B44-9D2A-2EB83AD9D703}"/>
    <cellStyle name="Percent 7 4 4" xfId="390" xr:uid="{00000000-0005-0000-0000-0000CE050000}"/>
    <cellStyle name="Percent 7 4 4 2" xfId="765" xr:uid="{00000000-0005-0000-0000-0000CF050000}"/>
    <cellStyle name="Percent 7 4 4 2 2" xfId="2578" xr:uid="{A200BEDC-C718-46CA-9009-6269B72C1CEA}"/>
    <cellStyle name="Percent 7 4 4 3" xfId="1410" xr:uid="{00000000-0005-0000-0000-0000D0050000}"/>
    <cellStyle name="Percent 7 4 4 3 2" xfId="3223" xr:uid="{F107547A-9F5A-4AE2-830A-FAAD42217A8E}"/>
    <cellStyle name="Percent 7 4 4 4" xfId="2203" xr:uid="{2523DBCD-133D-472C-BA69-1B5E281127EC}"/>
    <cellStyle name="Percent 7 4 5" xfId="813" xr:uid="{00000000-0005-0000-0000-0000D1050000}"/>
    <cellStyle name="Percent 7 4 5 2" xfId="1458" xr:uid="{00000000-0005-0000-0000-0000D2050000}"/>
    <cellStyle name="Percent 7 4 5 2 2" xfId="3271" xr:uid="{0E10D584-7472-4ACE-AAE6-B284982414CC}"/>
    <cellStyle name="Percent 7 4 5 3" xfId="2626" xr:uid="{F25F5137-2769-43E3-A564-3B6D26DFDD31}"/>
    <cellStyle name="Percent 7 4 6" xfId="903" xr:uid="{00000000-0005-0000-0000-0000D3050000}"/>
    <cellStyle name="Percent 7 4 6 2" xfId="1548" xr:uid="{00000000-0005-0000-0000-0000D4050000}"/>
    <cellStyle name="Percent 7 4 6 2 2" xfId="3361" xr:uid="{8207BEE7-19CF-4F17-868D-CEEC74F3ED4F}"/>
    <cellStyle name="Percent 7 4 6 3" xfId="2716" xr:uid="{19223859-6082-42DF-9082-517397B72EF8}"/>
    <cellStyle name="Percent 7 4 7" xfId="993" xr:uid="{00000000-0005-0000-0000-0000D5050000}"/>
    <cellStyle name="Percent 7 4 7 2" xfId="1638" xr:uid="{00000000-0005-0000-0000-0000D6050000}"/>
    <cellStyle name="Percent 7 4 7 2 2" xfId="3451" xr:uid="{9D132E5C-81B9-4EF7-8EA0-204B668AF12F}"/>
    <cellStyle name="Percent 7 4 7 3" xfId="2806" xr:uid="{9B7EE192-DF4E-401B-8CCE-22E9154EC84F}"/>
    <cellStyle name="Percent 7 4 8" xfId="438" xr:uid="{00000000-0005-0000-0000-0000D7050000}"/>
    <cellStyle name="Percent 7 4 8 2" xfId="2251" xr:uid="{670F2666-EE5D-4621-A814-F5267D3AAC9D}"/>
    <cellStyle name="Percent 7 4 9" xfId="1083" xr:uid="{00000000-0005-0000-0000-0000D8050000}"/>
    <cellStyle name="Percent 7 4 9 2" xfId="2896" xr:uid="{229641A1-BB6B-47E0-8C82-65C4FB8E1A53}"/>
    <cellStyle name="Percent 7 5" xfId="75" xr:uid="{00000000-0005-0000-0000-0000D9050000}"/>
    <cellStyle name="Percent 7 5 10" xfId="1891" xr:uid="{1407D2AB-3573-49D5-B313-20B4D701BEF0}"/>
    <cellStyle name="Percent 7 5 2" xfId="123" xr:uid="{00000000-0005-0000-0000-0000DA050000}"/>
    <cellStyle name="Percent 7 5 2 2" xfId="214" xr:uid="{00000000-0005-0000-0000-0000DB050000}"/>
    <cellStyle name="Percent 7 5 2 2 2" xfId="396" xr:uid="{00000000-0005-0000-0000-0000DC050000}"/>
    <cellStyle name="Percent 7 5 2 2 2 2" xfId="771" xr:uid="{00000000-0005-0000-0000-0000DD050000}"/>
    <cellStyle name="Percent 7 5 2 2 2 2 2" xfId="2584" xr:uid="{99D27E7B-F279-4825-89DA-DD1786451309}"/>
    <cellStyle name="Percent 7 5 2 2 2 3" xfId="1416" xr:uid="{00000000-0005-0000-0000-0000DE050000}"/>
    <cellStyle name="Percent 7 5 2 2 2 3 2" xfId="3229" xr:uid="{D63BE8C7-48B8-40B2-A13D-19014BCF2410}"/>
    <cellStyle name="Percent 7 5 2 2 2 4" xfId="2209" xr:uid="{A3E26A37-48D3-427E-A45C-8BF1449BBA50}"/>
    <cellStyle name="Percent 7 5 2 2 3" xfId="589" xr:uid="{00000000-0005-0000-0000-0000DF050000}"/>
    <cellStyle name="Percent 7 5 2 2 3 2" xfId="2402" xr:uid="{E310568D-DA1F-421E-89D4-5247A64D816C}"/>
    <cellStyle name="Percent 7 5 2 2 4" xfId="1234" xr:uid="{00000000-0005-0000-0000-0000E0050000}"/>
    <cellStyle name="Percent 7 5 2 2 4 2" xfId="3047" xr:uid="{AC963C14-1845-4038-871F-B4E464516410}"/>
    <cellStyle name="Percent 7 5 2 2 5" xfId="2027" xr:uid="{DC49C4D5-D773-4DD6-81F6-2687DCDDE102}"/>
    <cellStyle name="Percent 7 5 2 3" xfId="395" xr:uid="{00000000-0005-0000-0000-0000E1050000}"/>
    <cellStyle name="Percent 7 5 2 3 2" xfId="770" xr:uid="{00000000-0005-0000-0000-0000E2050000}"/>
    <cellStyle name="Percent 7 5 2 3 2 2" xfId="2583" xr:uid="{79D95FA7-DF98-4B16-8AB9-159A082CC505}"/>
    <cellStyle name="Percent 7 5 2 3 3" xfId="1415" xr:uid="{00000000-0005-0000-0000-0000E3050000}"/>
    <cellStyle name="Percent 7 5 2 3 3 2" xfId="3228" xr:uid="{DCB308E1-D90E-4AEB-AC5F-39D64DB3A5E6}"/>
    <cellStyle name="Percent 7 5 2 3 4" xfId="2208" xr:uid="{ABD870CC-D0BC-47E8-B0E7-FED789A4E045}"/>
    <cellStyle name="Percent 7 5 2 4" xfId="874" xr:uid="{00000000-0005-0000-0000-0000E4050000}"/>
    <cellStyle name="Percent 7 5 2 4 2" xfId="1519" xr:uid="{00000000-0005-0000-0000-0000E5050000}"/>
    <cellStyle name="Percent 7 5 2 4 2 2" xfId="3332" xr:uid="{EB844786-F8F8-49CE-8EDF-8DF992BA10D7}"/>
    <cellStyle name="Percent 7 5 2 4 3" xfId="2687" xr:uid="{7C59825E-4087-45AE-A902-4666022B4B9C}"/>
    <cellStyle name="Percent 7 5 2 5" xfId="964" xr:uid="{00000000-0005-0000-0000-0000E6050000}"/>
    <cellStyle name="Percent 7 5 2 5 2" xfId="1609" xr:uid="{00000000-0005-0000-0000-0000E7050000}"/>
    <cellStyle name="Percent 7 5 2 5 2 2" xfId="3422" xr:uid="{2EBAC36C-CD04-4CA8-913C-226BD18D0B53}"/>
    <cellStyle name="Percent 7 5 2 5 3" xfId="2777" xr:uid="{77B768C3-6A1E-46C1-9DC4-86555AABDC1D}"/>
    <cellStyle name="Percent 7 5 2 6" xfId="1054" xr:uid="{00000000-0005-0000-0000-0000E8050000}"/>
    <cellStyle name="Percent 7 5 2 6 2" xfId="1699" xr:uid="{00000000-0005-0000-0000-0000E9050000}"/>
    <cellStyle name="Percent 7 5 2 6 2 2" xfId="3512" xr:uid="{47DFD1E4-B4FF-491B-9440-DA0C60BC329D}"/>
    <cellStyle name="Percent 7 5 2 6 3" xfId="2867" xr:uid="{95ECE927-4119-42B7-AB4C-DED762C7AFFC}"/>
    <cellStyle name="Percent 7 5 2 7" xfId="499" xr:uid="{00000000-0005-0000-0000-0000EA050000}"/>
    <cellStyle name="Percent 7 5 2 7 2" xfId="2312" xr:uid="{FD2A1387-DD2F-4589-867A-BD9464C90D4E}"/>
    <cellStyle name="Percent 7 5 2 8" xfId="1144" xr:uid="{00000000-0005-0000-0000-0000EB050000}"/>
    <cellStyle name="Percent 7 5 2 8 2" xfId="2957" xr:uid="{C78531C9-7C14-4D89-A330-49097FFFB316}"/>
    <cellStyle name="Percent 7 5 2 9" xfId="1937" xr:uid="{731C10B1-E81F-45C6-A52A-B3341B4F7063}"/>
    <cellStyle name="Percent 7 5 3" xfId="169" xr:uid="{00000000-0005-0000-0000-0000EC050000}"/>
    <cellStyle name="Percent 7 5 3 2" xfId="397" xr:uid="{00000000-0005-0000-0000-0000ED050000}"/>
    <cellStyle name="Percent 7 5 3 2 2" xfId="772" xr:uid="{00000000-0005-0000-0000-0000EE050000}"/>
    <cellStyle name="Percent 7 5 3 2 2 2" xfId="2585" xr:uid="{EC816421-F383-4BCC-B974-9722BC7B22E8}"/>
    <cellStyle name="Percent 7 5 3 2 3" xfId="1417" xr:uid="{00000000-0005-0000-0000-0000EF050000}"/>
    <cellStyle name="Percent 7 5 3 2 3 2" xfId="3230" xr:uid="{63E0AC64-E1AA-4206-856B-3C6834F72E95}"/>
    <cellStyle name="Percent 7 5 3 2 4" xfId="2210" xr:uid="{6C816FF4-3B9C-492E-9D8F-24B6DDD86231}"/>
    <cellStyle name="Percent 7 5 3 3" xfId="544" xr:uid="{00000000-0005-0000-0000-0000F0050000}"/>
    <cellStyle name="Percent 7 5 3 3 2" xfId="2357" xr:uid="{437C4AB7-7B2C-4E75-A30A-89F7F3498C8C}"/>
    <cellStyle name="Percent 7 5 3 4" xfId="1189" xr:uid="{00000000-0005-0000-0000-0000F1050000}"/>
    <cellStyle name="Percent 7 5 3 4 2" xfId="3002" xr:uid="{78440836-4372-4A68-8F47-7B2FC9CF5576}"/>
    <cellStyle name="Percent 7 5 3 5" xfId="1982" xr:uid="{3668E131-376A-4E4C-B08A-18742EAABB93}"/>
    <cellStyle name="Percent 7 5 4" xfId="394" xr:uid="{00000000-0005-0000-0000-0000F2050000}"/>
    <cellStyle name="Percent 7 5 4 2" xfId="769" xr:uid="{00000000-0005-0000-0000-0000F3050000}"/>
    <cellStyle name="Percent 7 5 4 2 2" xfId="2582" xr:uid="{5B277116-7074-44AF-B321-25B02F2CB478}"/>
    <cellStyle name="Percent 7 5 4 3" xfId="1414" xr:uid="{00000000-0005-0000-0000-0000F4050000}"/>
    <cellStyle name="Percent 7 5 4 3 2" xfId="3227" xr:uid="{509C6F8F-1699-4CA2-A632-C7242C0CE0F0}"/>
    <cellStyle name="Percent 7 5 4 4" xfId="2207" xr:uid="{A31BA89A-BFBB-443F-84CE-1D365D8C772C}"/>
    <cellStyle name="Percent 7 5 5" xfId="829" xr:uid="{00000000-0005-0000-0000-0000F5050000}"/>
    <cellStyle name="Percent 7 5 5 2" xfId="1474" xr:uid="{00000000-0005-0000-0000-0000F6050000}"/>
    <cellStyle name="Percent 7 5 5 2 2" xfId="3287" xr:uid="{F2F5E3E8-B363-442D-838B-0BFD85EDB5A4}"/>
    <cellStyle name="Percent 7 5 5 3" xfId="2642" xr:uid="{43F9E5DF-3A49-42E1-BC30-69F32971DB4E}"/>
    <cellStyle name="Percent 7 5 6" xfId="919" xr:uid="{00000000-0005-0000-0000-0000F7050000}"/>
    <cellStyle name="Percent 7 5 6 2" xfId="1564" xr:uid="{00000000-0005-0000-0000-0000F8050000}"/>
    <cellStyle name="Percent 7 5 6 2 2" xfId="3377" xr:uid="{4F30F16F-5E61-410D-8BB2-23EFC3C05B78}"/>
    <cellStyle name="Percent 7 5 6 3" xfId="2732" xr:uid="{E3A29BB9-6210-4DF4-B846-EC46CB863AAD}"/>
    <cellStyle name="Percent 7 5 7" xfId="1009" xr:uid="{00000000-0005-0000-0000-0000F9050000}"/>
    <cellStyle name="Percent 7 5 7 2" xfId="1654" xr:uid="{00000000-0005-0000-0000-0000FA050000}"/>
    <cellStyle name="Percent 7 5 7 2 2" xfId="3467" xr:uid="{804C4D16-554D-42A0-B2E3-625C2E6C412F}"/>
    <cellStyle name="Percent 7 5 7 3" xfId="2822" xr:uid="{61FE7673-35D5-4BD2-A4C9-4D1853BDF9B4}"/>
    <cellStyle name="Percent 7 5 8" xfId="454" xr:uid="{00000000-0005-0000-0000-0000FB050000}"/>
    <cellStyle name="Percent 7 5 8 2" xfId="2267" xr:uid="{43FC1CB3-6191-4FEA-86B3-65F4B34F113D}"/>
    <cellStyle name="Percent 7 5 9" xfId="1099" xr:uid="{00000000-0005-0000-0000-0000FC050000}"/>
    <cellStyle name="Percent 7 5 9 2" xfId="2912" xr:uid="{9296CB73-8B95-44C1-BB2A-509ACF5E746B}"/>
    <cellStyle name="Percent 7 6" xfId="79" xr:uid="{00000000-0005-0000-0000-0000FD050000}"/>
    <cellStyle name="Percent 7 6 10" xfId="1895" xr:uid="{E59C07B2-E763-47E8-8209-84C32F439630}"/>
    <cellStyle name="Percent 7 6 2" xfId="127" xr:uid="{00000000-0005-0000-0000-0000FE050000}"/>
    <cellStyle name="Percent 7 6 2 2" xfId="218" xr:uid="{00000000-0005-0000-0000-0000FF050000}"/>
    <cellStyle name="Percent 7 6 2 2 2" xfId="400" xr:uid="{00000000-0005-0000-0000-000000060000}"/>
    <cellStyle name="Percent 7 6 2 2 2 2" xfId="775" xr:uid="{00000000-0005-0000-0000-000001060000}"/>
    <cellStyle name="Percent 7 6 2 2 2 2 2" xfId="2588" xr:uid="{72A60A3B-118F-41F5-AC30-75AB9633068F}"/>
    <cellStyle name="Percent 7 6 2 2 2 3" xfId="1420" xr:uid="{00000000-0005-0000-0000-000002060000}"/>
    <cellStyle name="Percent 7 6 2 2 2 3 2" xfId="3233" xr:uid="{E74EF0D1-80BF-4493-88E2-6CA1CE8691A0}"/>
    <cellStyle name="Percent 7 6 2 2 2 4" xfId="2213" xr:uid="{1F0381E0-0E83-48E8-9771-122633CE7EFA}"/>
    <cellStyle name="Percent 7 6 2 2 3" xfId="593" xr:uid="{00000000-0005-0000-0000-000003060000}"/>
    <cellStyle name="Percent 7 6 2 2 3 2" xfId="2406" xr:uid="{F876497B-1EDD-4409-8596-CB428D5F28F5}"/>
    <cellStyle name="Percent 7 6 2 2 4" xfId="1238" xr:uid="{00000000-0005-0000-0000-000004060000}"/>
    <cellStyle name="Percent 7 6 2 2 4 2" xfId="3051" xr:uid="{2EE99045-239A-4652-9851-BFBA4A5FBE57}"/>
    <cellStyle name="Percent 7 6 2 2 5" xfId="2031" xr:uid="{74EEEA2E-370E-47C9-BEAD-3CF682437A87}"/>
    <cellStyle name="Percent 7 6 2 3" xfId="399" xr:uid="{00000000-0005-0000-0000-000005060000}"/>
    <cellStyle name="Percent 7 6 2 3 2" xfId="774" xr:uid="{00000000-0005-0000-0000-000006060000}"/>
    <cellStyle name="Percent 7 6 2 3 2 2" xfId="2587" xr:uid="{FC453D1C-4FDE-4180-A0F8-CD46BC7C6B6D}"/>
    <cellStyle name="Percent 7 6 2 3 3" xfId="1419" xr:uid="{00000000-0005-0000-0000-000007060000}"/>
    <cellStyle name="Percent 7 6 2 3 3 2" xfId="3232" xr:uid="{EB950199-9C25-408D-9ED0-0A7B14801AE4}"/>
    <cellStyle name="Percent 7 6 2 3 4" xfId="2212" xr:uid="{CB2E4C5F-E1EB-406A-860E-BDF7B95B564A}"/>
    <cellStyle name="Percent 7 6 2 4" xfId="878" xr:uid="{00000000-0005-0000-0000-000008060000}"/>
    <cellStyle name="Percent 7 6 2 4 2" xfId="1523" xr:uid="{00000000-0005-0000-0000-000009060000}"/>
    <cellStyle name="Percent 7 6 2 4 2 2" xfId="3336" xr:uid="{8321F76B-F985-4F3F-900D-D597D0850225}"/>
    <cellStyle name="Percent 7 6 2 4 3" xfId="2691" xr:uid="{6DC17F07-4CC6-43F1-82BE-9488DE6CE959}"/>
    <cellStyle name="Percent 7 6 2 5" xfId="968" xr:uid="{00000000-0005-0000-0000-00000A060000}"/>
    <cellStyle name="Percent 7 6 2 5 2" xfId="1613" xr:uid="{00000000-0005-0000-0000-00000B060000}"/>
    <cellStyle name="Percent 7 6 2 5 2 2" xfId="3426" xr:uid="{8D29DF86-0FF1-40D7-9214-830FE4C7F190}"/>
    <cellStyle name="Percent 7 6 2 5 3" xfId="2781" xr:uid="{993F7F97-39EE-4D43-9AA2-559B7106845F}"/>
    <cellStyle name="Percent 7 6 2 6" xfId="1058" xr:uid="{00000000-0005-0000-0000-00000C060000}"/>
    <cellStyle name="Percent 7 6 2 6 2" xfId="1703" xr:uid="{00000000-0005-0000-0000-00000D060000}"/>
    <cellStyle name="Percent 7 6 2 6 2 2" xfId="3516" xr:uid="{D12FE822-3E99-4408-8255-89FA564FD63F}"/>
    <cellStyle name="Percent 7 6 2 6 3" xfId="2871" xr:uid="{836730BF-0C95-49C7-BDE4-348B1C19B472}"/>
    <cellStyle name="Percent 7 6 2 7" xfId="503" xr:uid="{00000000-0005-0000-0000-00000E060000}"/>
    <cellStyle name="Percent 7 6 2 7 2" xfId="2316" xr:uid="{C4C956CB-9C5C-43B2-B76D-2C462885DAD0}"/>
    <cellStyle name="Percent 7 6 2 8" xfId="1148" xr:uid="{00000000-0005-0000-0000-00000F060000}"/>
    <cellStyle name="Percent 7 6 2 8 2" xfId="2961" xr:uid="{A61E6FEF-98F0-4853-9EBE-45C89672194B}"/>
    <cellStyle name="Percent 7 6 2 9" xfId="1941" xr:uid="{AEC8E421-BEFE-4716-9302-1B317AB388A3}"/>
    <cellStyle name="Percent 7 6 3" xfId="173" xr:uid="{00000000-0005-0000-0000-000010060000}"/>
    <cellStyle name="Percent 7 6 3 2" xfId="401" xr:uid="{00000000-0005-0000-0000-000011060000}"/>
    <cellStyle name="Percent 7 6 3 2 2" xfId="776" xr:uid="{00000000-0005-0000-0000-000012060000}"/>
    <cellStyle name="Percent 7 6 3 2 2 2" xfId="2589" xr:uid="{F3C209E5-BE1E-4217-BBF0-48A106F3F938}"/>
    <cellStyle name="Percent 7 6 3 2 3" xfId="1421" xr:uid="{00000000-0005-0000-0000-000013060000}"/>
    <cellStyle name="Percent 7 6 3 2 3 2" xfId="3234" xr:uid="{6E0F6E20-A060-444C-8D28-8A9188443591}"/>
    <cellStyle name="Percent 7 6 3 2 4" xfId="2214" xr:uid="{A55ECCE7-59D3-4EDB-A867-3138F8810534}"/>
    <cellStyle name="Percent 7 6 3 3" xfId="548" xr:uid="{00000000-0005-0000-0000-000014060000}"/>
    <cellStyle name="Percent 7 6 3 3 2" xfId="2361" xr:uid="{078E735E-0B1D-4CF8-8824-53279A03A688}"/>
    <cellStyle name="Percent 7 6 3 4" xfId="1193" xr:uid="{00000000-0005-0000-0000-000015060000}"/>
    <cellStyle name="Percent 7 6 3 4 2" xfId="3006" xr:uid="{475ED04B-05B0-4A95-8B33-84CF0638F4C1}"/>
    <cellStyle name="Percent 7 6 3 5" xfId="1986" xr:uid="{8B09FB27-7677-4BC8-9129-4FEEAB55E9F9}"/>
    <cellStyle name="Percent 7 6 4" xfId="398" xr:uid="{00000000-0005-0000-0000-000016060000}"/>
    <cellStyle name="Percent 7 6 4 2" xfId="773" xr:uid="{00000000-0005-0000-0000-000017060000}"/>
    <cellStyle name="Percent 7 6 4 2 2" xfId="2586" xr:uid="{3736580E-A0E1-41CE-842D-9ABF06EAAF6F}"/>
    <cellStyle name="Percent 7 6 4 3" xfId="1418" xr:uid="{00000000-0005-0000-0000-000018060000}"/>
    <cellStyle name="Percent 7 6 4 3 2" xfId="3231" xr:uid="{3521A236-FAFB-4422-A123-A22391B668FD}"/>
    <cellStyle name="Percent 7 6 4 4" xfId="2211" xr:uid="{237B6099-9CDE-4ADD-800B-3C3D7DB8A3A8}"/>
    <cellStyle name="Percent 7 6 5" xfId="833" xr:uid="{00000000-0005-0000-0000-000019060000}"/>
    <cellStyle name="Percent 7 6 5 2" xfId="1478" xr:uid="{00000000-0005-0000-0000-00001A060000}"/>
    <cellStyle name="Percent 7 6 5 2 2" xfId="3291" xr:uid="{91A37C38-32E2-43B0-BE73-A3B4E5EFC4E8}"/>
    <cellStyle name="Percent 7 6 5 3" xfId="2646" xr:uid="{65898BDB-1C92-485C-B227-34F3EC161DA3}"/>
    <cellStyle name="Percent 7 6 6" xfId="923" xr:uid="{00000000-0005-0000-0000-00001B060000}"/>
    <cellStyle name="Percent 7 6 6 2" xfId="1568" xr:uid="{00000000-0005-0000-0000-00001C060000}"/>
    <cellStyle name="Percent 7 6 6 2 2" xfId="3381" xr:uid="{82C0674C-467A-4C66-9E4A-E8EB565F9C0D}"/>
    <cellStyle name="Percent 7 6 6 3" xfId="2736" xr:uid="{8D31A7C0-4AE8-47CB-903B-D1E23B1707A0}"/>
    <cellStyle name="Percent 7 6 7" xfId="1013" xr:uid="{00000000-0005-0000-0000-00001D060000}"/>
    <cellStyle name="Percent 7 6 7 2" xfId="1658" xr:uid="{00000000-0005-0000-0000-00001E060000}"/>
    <cellStyle name="Percent 7 6 7 2 2" xfId="3471" xr:uid="{27817BD5-0989-499F-9E34-23AF8A01D123}"/>
    <cellStyle name="Percent 7 6 7 3" xfId="2826" xr:uid="{593EA2DE-133D-46B3-B007-B48798547A12}"/>
    <cellStyle name="Percent 7 6 8" xfId="458" xr:uid="{00000000-0005-0000-0000-00001F060000}"/>
    <cellStyle name="Percent 7 6 8 2" xfId="2271" xr:uid="{9D210454-017D-4FE9-AAEA-F79332C14526}"/>
    <cellStyle name="Percent 7 6 9" xfId="1103" xr:uid="{00000000-0005-0000-0000-000020060000}"/>
    <cellStyle name="Percent 7 6 9 2" xfId="2916" xr:uid="{2AAFF123-7848-4EAE-AFFF-124280364FC3}"/>
    <cellStyle name="Percent 7 7" xfId="84" xr:uid="{00000000-0005-0000-0000-000021060000}"/>
    <cellStyle name="Percent 7 7 10" xfId="1900" xr:uid="{DC1D0CD8-56C8-4577-9132-A462476DF00B}"/>
    <cellStyle name="Percent 7 7 2" xfId="132" xr:uid="{00000000-0005-0000-0000-000022060000}"/>
    <cellStyle name="Percent 7 7 2 2" xfId="223" xr:uid="{00000000-0005-0000-0000-000023060000}"/>
    <cellStyle name="Percent 7 7 2 2 2" xfId="404" xr:uid="{00000000-0005-0000-0000-000024060000}"/>
    <cellStyle name="Percent 7 7 2 2 2 2" xfId="779" xr:uid="{00000000-0005-0000-0000-000025060000}"/>
    <cellStyle name="Percent 7 7 2 2 2 2 2" xfId="2592" xr:uid="{FFECD86E-9C72-4607-ABC4-A34EAE60D901}"/>
    <cellStyle name="Percent 7 7 2 2 2 3" xfId="1424" xr:uid="{00000000-0005-0000-0000-000026060000}"/>
    <cellStyle name="Percent 7 7 2 2 2 3 2" xfId="3237" xr:uid="{B0420407-FD09-4F90-BE95-D6573A1EA246}"/>
    <cellStyle name="Percent 7 7 2 2 2 4" xfId="2217" xr:uid="{D7F81199-27D7-4A67-B0E5-270E5899C6DC}"/>
    <cellStyle name="Percent 7 7 2 2 3" xfId="598" xr:uid="{00000000-0005-0000-0000-000027060000}"/>
    <cellStyle name="Percent 7 7 2 2 3 2" xfId="2411" xr:uid="{E05225A9-388F-493C-9C05-173D749B269D}"/>
    <cellStyle name="Percent 7 7 2 2 4" xfId="1243" xr:uid="{00000000-0005-0000-0000-000028060000}"/>
    <cellStyle name="Percent 7 7 2 2 4 2" xfId="3056" xr:uid="{C228D4B9-FEA4-451C-8622-1DB10FDDF21B}"/>
    <cellStyle name="Percent 7 7 2 2 5" xfId="2036" xr:uid="{3503F400-E50C-473C-92F0-F5406E4E87EF}"/>
    <cellStyle name="Percent 7 7 2 3" xfId="403" xr:uid="{00000000-0005-0000-0000-000029060000}"/>
    <cellStyle name="Percent 7 7 2 3 2" xfId="778" xr:uid="{00000000-0005-0000-0000-00002A060000}"/>
    <cellStyle name="Percent 7 7 2 3 2 2" xfId="2591" xr:uid="{C8585BC8-91EA-48DE-93DE-5C68531D11B0}"/>
    <cellStyle name="Percent 7 7 2 3 3" xfId="1423" xr:uid="{00000000-0005-0000-0000-00002B060000}"/>
    <cellStyle name="Percent 7 7 2 3 3 2" xfId="3236" xr:uid="{A54D9CC4-E20C-4A84-B987-2ADAD6201FD8}"/>
    <cellStyle name="Percent 7 7 2 3 4" xfId="2216" xr:uid="{D5CC2027-24D6-4100-B2E3-E0041FC4AED0}"/>
    <cellStyle name="Percent 7 7 2 4" xfId="883" xr:uid="{00000000-0005-0000-0000-00002C060000}"/>
    <cellStyle name="Percent 7 7 2 4 2" xfId="1528" xr:uid="{00000000-0005-0000-0000-00002D060000}"/>
    <cellStyle name="Percent 7 7 2 4 2 2" xfId="3341" xr:uid="{321A8F50-A59C-4867-9D17-0A60F4062F04}"/>
    <cellStyle name="Percent 7 7 2 4 3" xfId="2696" xr:uid="{E47B7D09-EAAF-47B0-828A-14FE7970CCE9}"/>
    <cellStyle name="Percent 7 7 2 5" xfId="973" xr:uid="{00000000-0005-0000-0000-00002E060000}"/>
    <cellStyle name="Percent 7 7 2 5 2" xfId="1618" xr:uid="{00000000-0005-0000-0000-00002F060000}"/>
    <cellStyle name="Percent 7 7 2 5 2 2" xfId="3431" xr:uid="{7C74B8D0-02EE-4176-82D7-DC32CF3873DC}"/>
    <cellStyle name="Percent 7 7 2 5 3" xfId="2786" xr:uid="{CDBD153E-AF23-4D51-B411-428C423BED2C}"/>
    <cellStyle name="Percent 7 7 2 6" xfId="1063" xr:uid="{00000000-0005-0000-0000-000030060000}"/>
    <cellStyle name="Percent 7 7 2 6 2" xfId="1708" xr:uid="{00000000-0005-0000-0000-000031060000}"/>
    <cellStyle name="Percent 7 7 2 6 2 2" xfId="3521" xr:uid="{5D17D24D-5ACF-439B-82C7-D7C86372E427}"/>
    <cellStyle name="Percent 7 7 2 6 3" xfId="2876" xr:uid="{172B771C-678B-495E-865F-8798BF54B299}"/>
    <cellStyle name="Percent 7 7 2 7" xfId="508" xr:uid="{00000000-0005-0000-0000-000032060000}"/>
    <cellStyle name="Percent 7 7 2 7 2" xfId="2321" xr:uid="{E552A665-8DD5-4294-B00A-CF5C963B2C41}"/>
    <cellStyle name="Percent 7 7 2 8" xfId="1153" xr:uid="{00000000-0005-0000-0000-000033060000}"/>
    <cellStyle name="Percent 7 7 2 8 2" xfId="2966" xr:uid="{02489462-B926-4014-9153-2661D529A004}"/>
    <cellStyle name="Percent 7 7 2 9" xfId="1946" xr:uid="{F274A429-6836-48D4-91AE-D2A989D261D1}"/>
    <cellStyle name="Percent 7 7 3" xfId="178" xr:uid="{00000000-0005-0000-0000-000034060000}"/>
    <cellStyle name="Percent 7 7 3 2" xfId="405" xr:uid="{00000000-0005-0000-0000-000035060000}"/>
    <cellStyle name="Percent 7 7 3 2 2" xfId="780" xr:uid="{00000000-0005-0000-0000-000036060000}"/>
    <cellStyle name="Percent 7 7 3 2 2 2" xfId="2593" xr:uid="{B01CA541-0844-4DD1-A294-0431B8B84CB2}"/>
    <cellStyle name="Percent 7 7 3 2 3" xfId="1425" xr:uid="{00000000-0005-0000-0000-000037060000}"/>
    <cellStyle name="Percent 7 7 3 2 3 2" xfId="3238" xr:uid="{F433F32F-8F7E-4D5F-8DBD-1444F7E5CEA8}"/>
    <cellStyle name="Percent 7 7 3 2 4" xfId="2218" xr:uid="{BCDCAFF8-B609-4D2A-A130-5DE7EC125F4C}"/>
    <cellStyle name="Percent 7 7 3 3" xfId="553" xr:uid="{00000000-0005-0000-0000-000038060000}"/>
    <cellStyle name="Percent 7 7 3 3 2" xfId="2366" xr:uid="{1A67BFC2-F638-47B3-94AF-801DE3FFA4C3}"/>
    <cellStyle name="Percent 7 7 3 4" xfId="1198" xr:uid="{00000000-0005-0000-0000-000039060000}"/>
    <cellStyle name="Percent 7 7 3 4 2" xfId="3011" xr:uid="{66D2D0E9-6BF3-455E-BCFC-FDEB03E48556}"/>
    <cellStyle name="Percent 7 7 3 5" xfId="1991" xr:uid="{07FDA196-EB88-437B-9731-7E8E1CBF5352}"/>
    <cellStyle name="Percent 7 7 4" xfId="402" xr:uid="{00000000-0005-0000-0000-00003A060000}"/>
    <cellStyle name="Percent 7 7 4 2" xfId="777" xr:uid="{00000000-0005-0000-0000-00003B060000}"/>
    <cellStyle name="Percent 7 7 4 2 2" xfId="2590" xr:uid="{DC07FFB6-69E4-448D-9A47-4A22A05DFF91}"/>
    <cellStyle name="Percent 7 7 4 3" xfId="1422" xr:uid="{00000000-0005-0000-0000-00003C060000}"/>
    <cellStyle name="Percent 7 7 4 3 2" xfId="3235" xr:uid="{8D1805BA-8460-4C5B-9789-E26B36273F50}"/>
    <cellStyle name="Percent 7 7 4 4" xfId="2215" xr:uid="{86A29CFD-1E96-479D-BAB1-413E24AF5C54}"/>
    <cellStyle name="Percent 7 7 5" xfId="838" xr:uid="{00000000-0005-0000-0000-00003D060000}"/>
    <cellStyle name="Percent 7 7 5 2" xfId="1483" xr:uid="{00000000-0005-0000-0000-00003E060000}"/>
    <cellStyle name="Percent 7 7 5 2 2" xfId="3296" xr:uid="{321E0263-6B40-40C8-A2C6-236C05D8FBBC}"/>
    <cellStyle name="Percent 7 7 5 3" xfId="2651" xr:uid="{ECC582C1-F1C5-4230-9C56-46DBC7ECC0DE}"/>
    <cellStyle name="Percent 7 7 6" xfId="928" xr:uid="{00000000-0005-0000-0000-00003F060000}"/>
    <cellStyle name="Percent 7 7 6 2" xfId="1573" xr:uid="{00000000-0005-0000-0000-000040060000}"/>
    <cellStyle name="Percent 7 7 6 2 2" xfId="3386" xr:uid="{87477FC3-07D1-47F7-8F4B-5006425A4D73}"/>
    <cellStyle name="Percent 7 7 6 3" xfId="2741" xr:uid="{D68B5FD6-043A-484A-A438-7B2F1C6A55C0}"/>
    <cellStyle name="Percent 7 7 7" xfId="1018" xr:uid="{00000000-0005-0000-0000-000041060000}"/>
    <cellStyle name="Percent 7 7 7 2" xfId="1663" xr:uid="{00000000-0005-0000-0000-000042060000}"/>
    <cellStyle name="Percent 7 7 7 2 2" xfId="3476" xr:uid="{0E070DF1-D0DF-435B-9903-13C068B88165}"/>
    <cellStyle name="Percent 7 7 7 3" xfId="2831" xr:uid="{59E2AD5D-9555-4A5E-BA82-3A1FEFC4F7AA}"/>
    <cellStyle name="Percent 7 7 8" xfId="463" xr:uid="{00000000-0005-0000-0000-000043060000}"/>
    <cellStyle name="Percent 7 7 8 2" xfId="2276" xr:uid="{671C551E-5C2F-470F-92A5-F8A25F5C2362}"/>
    <cellStyle name="Percent 7 7 9" xfId="1108" xr:uid="{00000000-0005-0000-0000-000044060000}"/>
    <cellStyle name="Percent 7 7 9 2" xfId="2921" xr:uid="{B43ECD8B-4CAF-4935-AA2B-3CBB8563672E}"/>
    <cellStyle name="Percent 7 8" xfId="88" xr:uid="{00000000-0005-0000-0000-000045060000}"/>
    <cellStyle name="Percent 7 8 10" xfId="1904" xr:uid="{4FDD8554-1060-4B50-8615-FDDF197EB7B8}"/>
    <cellStyle name="Percent 7 8 2" xfId="136" xr:uid="{00000000-0005-0000-0000-000046060000}"/>
    <cellStyle name="Percent 7 8 2 2" xfId="227" xr:uid="{00000000-0005-0000-0000-000047060000}"/>
    <cellStyle name="Percent 7 8 2 2 2" xfId="408" xr:uid="{00000000-0005-0000-0000-000048060000}"/>
    <cellStyle name="Percent 7 8 2 2 2 2" xfId="783" xr:uid="{00000000-0005-0000-0000-000049060000}"/>
    <cellStyle name="Percent 7 8 2 2 2 2 2" xfId="2596" xr:uid="{A5F984B4-A7AD-4A1B-8FC1-9D22059870E9}"/>
    <cellStyle name="Percent 7 8 2 2 2 3" xfId="1428" xr:uid="{00000000-0005-0000-0000-00004A060000}"/>
    <cellStyle name="Percent 7 8 2 2 2 3 2" xfId="3241" xr:uid="{868D7302-2CA6-4187-8CCB-43A54300EB53}"/>
    <cellStyle name="Percent 7 8 2 2 2 4" xfId="2221" xr:uid="{A896E3F7-E369-4BE2-BDC5-53C8C7F0232F}"/>
    <cellStyle name="Percent 7 8 2 2 3" xfId="602" xr:uid="{00000000-0005-0000-0000-00004B060000}"/>
    <cellStyle name="Percent 7 8 2 2 3 2" xfId="2415" xr:uid="{CDE926C6-0880-48D0-AE56-520F92D908FC}"/>
    <cellStyle name="Percent 7 8 2 2 4" xfId="1247" xr:uid="{00000000-0005-0000-0000-00004C060000}"/>
    <cellStyle name="Percent 7 8 2 2 4 2" xfId="3060" xr:uid="{791A2CBD-03AE-438C-9317-911F93618F21}"/>
    <cellStyle name="Percent 7 8 2 2 5" xfId="2040" xr:uid="{376951BB-9621-4C2F-967B-D548E598AC39}"/>
    <cellStyle name="Percent 7 8 2 3" xfId="407" xr:uid="{00000000-0005-0000-0000-00004D060000}"/>
    <cellStyle name="Percent 7 8 2 3 2" xfId="782" xr:uid="{00000000-0005-0000-0000-00004E060000}"/>
    <cellStyle name="Percent 7 8 2 3 2 2" xfId="2595" xr:uid="{599F5E19-2AB4-418F-8F97-D80392E96CAC}"/>
    <cellStyle name="Percent 7 8 2 3 3" xfId="1427" xr:uid="{00000000-0005-0000-0000-00004F060000}"/>
    <cellStyle name="Percent 7 8 2 3 3 2" xfId="3240" xr:uid="{8C4ED103-80AB-4F30-BC8D-E3517AB29334}"/>
    <cellStyle name="Percent 7 8 2 3 4" xfId="2220" xr:uid="{0A6E24EB-DBDD-49C9-8A66-4D456B2E1595}"/>
    <cellStyle name="Percent 7 8 2 4" xfId="887" xr:uid="{00000000-0005-0000-0000-000050060000}"/>
    <cellStyle name="Percent 7 8 2 4 2" xfId="1532" xr:uid="{00000000-0005-0000-0000-000051060000}"/>
    <cellStyle name="Percent 7 8 2 4 2 2" xfId="3345" xr:uid="{8E5A866F-E25F-4AFA-B437-C0B1A10534A1}"/>
    <cellStyle name="Percent 7 8 2 4 3" xfId="2700" xr:uid="{829E085F-50CA-4AF3-A27F-DF27B6BA9DC3}"/>
    <cellStyle name="Percent 7 8 2 5" xfId="977" xr:uid="{00000000-0005-0000-0000-000052060000}"/>
    <cellStyle name="Percent 7 8 2 5 2" xfId="1622" xr:uid="{00000000-0005-0000-0000-000053060000}"/>
    <cellStyle name="Percent 7 8 2 5 2 2" xfId="3435" xr:uid="{AB5F38D3-86F5-4FB8-AADA-6AB64EB25CBE}"/>
    <cellStyle name="Percent 7 8 2 5 3" xfId="2790" xr:uid="{7D7C697B-3759-43FB-A143-12CA8D004EA5}"/>
    <cellStyle name="Percent 7 8 2 6" xfId="1067" xr:uid="{00000000-0005-0000-0000-000054060000}"/>
    <cellStyle name="Percent 7 8 2 6 2" xfId="1712" xr:uid="{00000000-0005-0000-0000-000055060000}"/>
    <cellStyle name="Percent 7 8 2 6 2 2" xfId="3525" xr:uid="{3644D893-85CA-421E-90B0-04C49BA22629}"/>
    <cellStyle name="Percent 7 8 2 6 3" xfId="2880" xr:uid="{707D814E-9488-422B-8676-AE8B8F545A11}"/>
    <cellStyle name="Percent 7 8 2 7" xfId="512" xr:uid="{00000000-0005-0000-0000-000056060000}"/>
    <cellStyle name="Percent 7 8 2 7 2" xfId="2325" xr:uid="{946552C1-0653-4119-BA4A-0321A296F989}"/>
    <cellStyle name="Percent 7 8 2 8" xfId="1157" xr:uid="{00000000-0005-0000-0000-000057060000}"/>
    <cellStyle name="Percent 7 8 2 8 2" xfId="2970" xr:uid="{5645CE4D-9D85-48AC-956D-562C2B3E9745}"/>
    <cellStyle name="Percent 7 8 2 9" xfId="1950" xr:uid="{D7767C9B-71E0-407D-B7F0-24F73B8B1CC5}"/>
    <cellStyle name="Percent 7 8 3" xfId="182" xr:uid="{00000000-0005-0000-0000-000058060000}"/>
    <cellStyle name="Percent 7 8 3 2" xfId="409" xr:uid="{00000000-0005-0000-0000-000059060000}"/>
    <cellStyle name="Percent 7 8 3 2 2" xfId="784" xr:uid="{00000000-0005-0000-0000-00005A060000}"/>
    <cellStyle name="Percent 7 8 3 2 2 2" xfId="2597" xr:uid="{301C9891-5A8B-4AA9-BBC6-2316F7223D2F}"/>
    <cellStyle name="Percent 7 8 3 2 3" xfId="1429" xr:uid="{00000000-0005-0000-0000-00005B060000}"/>
    <cellStyle name="Percent 7 8 3 2 3 2" xfId="3242" xr:uid="{7F378E29-7B83-49D9-B5FB-C7109057AE60}"/>
    <cellStyle name="Percent 7 8 3 2 4" xfId="2222" xr:uid="{5212F826-9919-4202-A704-E78AFD716D8E}"/>
    <cellStyle name="Percent 7 8 3 3" xfId="557" xr:uid="{00000000-0005-0000-0000-00005C060000}"/>
    <cellStyle name="Percent 7 8 3 3 2" xfId="2370" xr:uid="{EE54035B-ACAA-4556-A017-4B6027C2EBF5}"/>
    <cellStyle name="Percent 7 8 3 4" xfId="1202" xr:uid="{00000000-0005-0000-0000-00005D060000}"/>
    <cellStyle name="Percent 7 8 3 4 2" xfId="3015" xr:uid="{BF66544A-0210-4197-A47C-8DAD8081C807}"/>
    <cellStyle name="Percent 7 8 3 5" xfId="1995" xr:uid="{DF511030-5CC5-4C12-B94B-A8A036A82D42}"/>
    <cellStyle name="Percent 7 8 4" xfId="406" xr:uid="{00000000-0005-0000-0000-00005E060000}"/>
    <cellStyle name="Percent 7 8 4 2" xfId="781" xr:uid="{00000000-0005-0000-0000-00005F060000}"/>
    <cellStyle name="Percent 7 8 4 2 2" xfId="2594" xr:uid="{718B7B36-EBB3-4BA6-98EA-E74ACDB08B35}"/>
    <cellStyle name="Percent 7 8 4 3" xfId="1426" xr:uid="{00000000-0005-0000-0000-000060060000}"/>
    <cellStyle name="Percent 7 8 4 3 2" xfId="3239" xr:uid="{E91EE72E-52F6-4617-8B87-6494FF60C709}"/>
    <cellStyle name="Percent 7 8 4 4" xfId="2219" xr:uid="{4BDDE14E-3F2F-4583-887B-EFAF7A60E991}"/>
    <cellStyle name="Percent 7 8 5" xfId="842" xr:uid="{00000000-0005-0000-0000-000061060000}"/>
    <cellStyle name="Percent 7 8 5 2" xfId="1487" xr:uid="{00000000-0005-0000-0000-000062060000}"/>
    <cellStyle name="Percent 7 8 5 2 2" xfId="3300" xr:uid="{8AE334DE-C296-4378-9580-F87944B743B4}"/>
    <cellStyle name="Percent 7 8 5 3" xfId="2655" xr:uid="{C2531A93-1758-429B-A739-F217DFC78F74}"/>
    <cellStyle name="Percent 7 8 6" xfId="932" xr:uid="{00000000-0005-0000-0000-000063060000}"/>
    <cellStyle name="Percent 7 8 6 2" xfId="1577" xr:uid="{00000000-0005-0000-0000-000064060000}"/>
    <cellStyle name="Percent 7 8 6 2 2" xfId="3390" xr:uid="{C4E6070F-433A-491C-9FF5-36086A461635}"/>
    <cellStyle name="Percent 7 8 6 3" xfId="2745" xr:uid="{CED12642-9290-4A54-B9CB-F00F54ACA180}"/>
    <cellStyle name="Percent 7 8 7" xfId="1022" xr:uid="{00000000-0005-0000-0000-000065060000}"/>
    <cellStyle name="Percent 7 8 7 2" xfId="1667" xr:uid="{00000000-0005-0000-0000-000066060000}"/>
    <cellStyle name="Percent 7 8 7 2 2" xfId="3480" xr:uid="{B3171D88-8F12-42C8-B051-FB934BEA4F8A}"/>
    <cellStyle name="Percent 7 8 7 3" xfId="2835" xr:uid="{8CF16625-162B-4464-90E7-1639AD557975}"/>
    <cellStyle name="Percent 7 8 8" xfId="467" xr:uid="{00000000-0005-0000-0000-000067060000}"/>
    <cellStyle name="Percent 7 8 8 2" xfId="2280" xr:uid="{8EE23ECF-F25E-4DC7-8E3D-F14EC56722AB}"/>
    <cellStyle name="Percent 7 8 9" xfId="1112" xr:uid="{00000000-0005-0000-0000-000068060000}"/>
    <cellStyle name="Percent 7 8 9 2" xfId="2925" xr:uid="{01F8D28C-E623-4836-9215-DC56B5456CAF}"/>
    <cellStyle name="Percent 7 9" xfId="92" xr:uid="{00000000-0005-0000-0000-000069060000}"/>
    <cellStyle name="Percent 7 9 10" xfId="1908" xr:uid="{D70ABF0B-2D7C-49D4-B361-F4528C2CAD87}"/>
    <cellStyle name="Percent 7 9 2" xfId="140" xr:uid="{00000000-0005-0000-0000-00006A060000}"/>
    <cellStyle name="Percent 7 9 2 2" xfId="231" xr:uid="{00000000-0005-0000-0000-00006B060000}"/>
    <cellStyle name="Percent 7 9 2 2 2" xfId="412" xr:uid="{00000000-0005-0000-0000-00006C060000}"/>
    <cellStyle name="Percent 7 9 2 2 2 2" xfId="787" xr:uid="{00000000-0005-0000-0000-00006D060000}"/>
    <cellStyle name="Percent 7 9 2 2 2 2 2" xfId="2600" xr:uid="{54EB5854-8328-4F48-A338-96D36ABC80D6}"/>
    <cellStyle name="Percent 7 9 2 2 2 3" xfId="1432" xr:uid="{00000000-0005-0000-0000-00006E060000}"/>
    <cellStyle name="Percent 7 9 2 2 2 3 2" xfId="3245" xr:uid="{ED80CE0A-2624-49EC-AE74-E6A5E7D72A4A}"/>
    <cellStyle name="Percent 7 9 2 2 2 4" xfId="2225" xr:uid="{2162A08B-3CD1-456E-98CC-39B486B9778D}"/>
    <cellStyle name="Percent 7 9 2 2 3" xfId="606" xr:uid="{00000000-0005-0000-0000-00006F060000}"/>
    <cellStyle name="Percent 7 9 2 2 3 2" xfId="2419" xr:uid="{6BB5F72B-62E8-4CE0-AD14-8FA0BE5609B1}"/>
    <cellStyle name="Percent 7 9 2 2 4" xfId="1251" xr:uid="{00000000-0005-0000-0000-000070060000}"/>
    <cellStyle name="Percent 7 9 2 2 4 2" xfId="3064" xr:uid="{A6DEB5C9-E473-4758-B61E-9A4263590D2E}"/>
    <cellStyle name="Percent 7 9 2 2 5" xfId="2044" xr:uid="{128EFF33-2714-4345-B87D-D8E63CE322BE}"/>
    <cellStyle name="Percent 7 9 2 3" xfId="411" xr:uid="{00000000-0005-0000-0000-000071060000}"/>
    <cellStyle name="Percent 7 9 2 3 2" xfId="786" xr:uid="{00000000-0005-0000-0000-000072060000}"/>
    <cellStyle name="Percent 7 9 2 3 2 2" xfId="2599" xr:uid="{EB42B216-6328-4C4A-B946-C8A85D34144F}"/>
    <cellStyle name="Percent 7 9 2 3 3" xfId="1431" xr:uid="{00000000-0005-0000-0000-000073060000}"/>
    <cellStyle name="Percent 7 9 2 3 3 2" xfId="3244" xr:uid="{A058D052-1861-4E4C-B0FF-5468BB966232}"/>
    <cellStyle name="Percent 7 9 2 3 4" xfId="2224" xr:uid="{C1EDA8C0-6FFE-4388-ACD7-5984B350C0EC}"/>
    <cellStyle name="Percent 7 9 2 4" xfId="891" xr:uid="{00000000-0005-0000-0000-000074060000}"/>
    <cellStyle name="Percent 7 9 2 4 2" xfId="1536" xr:uid="{00000000-0005-0000-0000-000075060000}"/>
    <cellStyle name="Percent 7 9 2 4 2 2" xfId="3349" xr:uid="{8BCEAE91-B290-48E0-BA8A-F9D61B0F3AE2}"/>
    <cellStyle name="Percent 7 9 2 4 3" xfId="2704" xr:uid="{2A91A274-1E61-4341-A511-B6B0137175B0}"/>
    <cellStyle name="Percent 7 9 2 5" xfId="981" xr:uid="{00000000-0005-0000-0000-000076060000}"/>
    <cellStyle name="Percent 7 9 2 5 2" xfId="1626" xr:uid="{00000000-0005-0000-0000-000077060000}"/>
    <cellStyle name="Percent 7 9 2 5 2 2" xfId="3439" xr:uid="{C2ACBF54-3D59-48F3-ABB9-4FFAA5758175}"/>
    <cellStyle name="Percent 7 9 2 5 3" xfId="2794" xr:uid="{90B3E6BA-F6BF-418F-8553-5BEB6C936F12}"/>
    <cellStyle name="Percent 7 9 2 6" xfId="1071" xr:uid="{00000000-0005-0000-0000-000078060000}"/>
    <cellStyle name="Percent 7 9 2 6 2" xfId="1716" xr:uid="{00000000-0005-0000-0000-000079060000}"/>
    <cellStyle name="Percent 7 9 2 6 2 2" xfId="3529" xr:uid="{EE79D4E1-78DA-47FF-9D04-64D8434EFE3E}"/>
    <cellStyle name="Percent 7 9 2 6 3" xfId="2884" xr:uid="{B5374E20-FD03-4A05-8E7D-1FC637CC9E64}"/>
    <cellStyle name="Percent 7 9 2 7" xfId="516" xr:uid="{00000000-0005-0000-0000-00007A060000}"/>
    <cellStyle name="Percent 7 9 2 7 2" xfId="2329" xr:uid="{55AB4798-0071-43DC-AFB2-484FD69C52A6}"/>
    <cellStyle name="Percent 7 9 2 8" xfId="1161" xr:uid="{00000000-0005-0000-0000-00007B060000}"/>
    <cellStyle name="Percent 7 9 2 8 2" xfId="2974" xr:uid="{90EB06E4-D458-454B-B2DB-67EAC32BC9B5}"/>
    <cellStyle name="Percent 7 9 2 9" xfId="1954" xr:uid="{83A73D2D-5C07-4F29-8D90-9E95D5C66E1D}"/>
    <cellStyle name="Percent 7 9 3" xfId="186" xr:uid="{00000000-0005-0000-0000-00007C060000}"/>
    <cellStyle name="Percent 7 9 3 2" xfId="413" xr:uid="{00000000-0005-0000-0000-00007D060000}"/>
    <cellStyle name="Percent 7 9 3 2 2" xfId="788" xr:uid="{00000000-0005-0000-0000-00007E060000}"/>
    <cellStyle name="Percent 7 9 3 2 2 2" xfId="2601" xr:uid="{5BC13924-94F5-44B8-8537-E496199A6D07}"/>
    <cellStyle name="Percent 7 9 3 2 3" xfId="1433" xr:uid="{00000000-0005-0000-0000-00007F060000}"/>
    <cellStyle name="Percent 7 9 3 2 3 2" xfId="3246" xr:uid="{F711EA0A-F85D-4692-98AC-17438AD98198}"/>
    <cellStyle name="Percent 7 9 3 2 4" xfId="2226" xr:uid="{7B058D87-52C7-4517-A537-58C860CEC966}"/>
    <cellStyle name="Percent 7 9 3 3" xfId="561" xr:uid="{00000000-0005-0000-0000-000080060000}"/>
    <cellStyle name="Percent 7 9 3 3 2" xfId="2374" xr:uid="{1D64437F-FB9F-486A-AD98-571B97743C2F}"/>
    <cellStyle name="Percent 7 9 3 4" xfId="1206" xr:uid="{00000000-0005-0000-0000-000081060000}"/>
    <cellStyle name="Percent 7 9 3 4 2" xfId="3019" xr:uid="{0ED73459-91DA-47C3-8124-02F42D29AC30}"/>
    <cellStyle name="Percent 7 9 3 5" xfId="1999" xr:uid="{743C1F56-68DD-4D0F-BA9B-E7F5248052A7}"/>
    <cellStyle name="Percent 7 9 4" xfId="410" xr:uid="{00000000-0005-0000-0000-000082060000}"/>
    <cellStyle name="Percent 7 9 4 2" xfId="785" xr:uid="{00000000-0005-0000-0000-000083060000}"/>
    <cellStyle name="Percent 7 9 4 2 2" xfId="2598" xr:uid="{0A13AA14-B6AD-4A87-837F-E492AB42E6AD}"/>
    <cellStyle name="Percent 7 9 4 3" xfId="1430" xr:uid="{00000000-0005-0000-0000-000084060000}"/>
    <cellStyle name="Percent 7 9 4 3 2" xfId="3243" xr:uid="{BC94D635-3791-41BF-B4E7-14A8C13B8613}"/>
    <cellStyle name="Percent 7 9 4 4" xfId="2223" xr:uid="{776D679C-FFF5-47E8-AA57-0FF9ED01390E}"/>
    <cellStyle name="Percent 7 9 5" xfId="846" xr:uid="{00000000-0005-0000-0000-000085060000}"/>
    <cellStyle name="Percent 7 9 5 2" xfId="1491" xr:uid="{00000000-0005-0000-0000-000086060000}"/>
    <cellStyle name="Percent 7 9 5 2 2" xfId="3304" xr:uid="{EE4A6772-217E-4787-A9C1-B03B2A29D253}"/>
    <cellStyle name="Percent 7 9 5 3" xfId="2659" xr:uid="{B9F7B757-FA37-40F2-A423-C9F25EB584DF}"/>
    <cellStyle name="Percent 7 9 6" xfId="936" xr:uid="{00000000-0005-0000-0000-000087060000}"/>
    <cellStyle name="Percent 7 9 6 2" xfId="1581" xr:uid="{00000000-0005-0000-0000-000088060000}"/>
    <cellStyle name="Percent 7 9 6 2 2" xfId="3394" xr:uid="{2B94E8C1-84E1-469A-A062-2C76DFF077AB}"/>
    <cellStyle name="Percent 7 9 6 3" xfId="2749" xr:uid="{539AF723-63DB-4378-A54E-04A45A0ADD6C}"/>
    <cellStyle name="Percent 7 9 7" xfId="1026" xr:uid="{00000000-0005-0000-0000-000089060000}"/>
    <cellStyle name="Percent 7 9 7 2" xfId="1671" xr:uid="{00000000-0005-0000-0000-00008A060000}"/>
    <cellStyle name="Percent 7 9 7 2 2" xfId="3484" xr:uid="{0F0DC610-6412-4E82-BF57-2D258C301565}"/>
    <cellStyle name="Percent 7 9 7 3" xfId="2839" xr:uid="{A9B679A2-FE5A-45C4-A8B9-42E686F42BEE}"/>
    <cellStyle name="Percent 7 9 8" xfId="471" xr:uid="{00000000-0005-0000-0000-00008B060000}"/>
    <cellStyle name="Percent 7 9 8 2" xfId="2284" xr:uid="{2F634AF0-D87D-465F-A396-A5FAFF40A293}"/>
    <cellStyle name="Percent 7 9 9" xfId="1116" xr:uid="{00000000-0005-0000-0000-00008C060000}"/>
    <cellStyle name="Percent 7 9 9 2" xfId="2929" xr:uid="{F4C4D921-7CF7-48CE-93BE-14B1C0D31ACE}"/>
    <cellStyle name="Percent 8" xfId="74" xr:uid="{00000000-0005-0000-0000-00008D060000}"/>
    <cellStyle name="Percent 8 2" xfId="122" xr:uid="{00000000-0005-0000-0000-00008E060000}"/>
    <cellStyle name="style1487938188924" xfId="414" xr:uid="{00000000-0005-0000-0000-00008F060000}"/>
    <cellStyle name="style1487938188924 2" xfId="789" xr:uid="{00000000-0005-0000-0000-000090060000}"/>
    <cellStyle name="style1487938188924 2 2" xfId="2602" xr:uid="{6BEA85CC-CDA7-4259-B4F9-5DBA2C8D4361}"/>
    <cellStyle name="style1487938188924 3" xfId="1434" xr:uid="{00000000-0005-0000-0000-000091060000}"/>
    <cellStyle name="style1487938188924 3 2" xfId="3247" xr:uid="{B0FBBA46-A95B-4ECB-9324-B52C8DF2A71A}"/>
    <cellStyle name="style1487938188924 4" xfId="2227" xr:uid="{9CB6DBB5-3927-4A29-BD8E-A10BF73AEAF3}"/>
    <cellStyle name="style1487938188973" xfId="415" xr:uid="{00000000-0005-0000-0000-000092060000}"/>
    <cellStyle name="style1487938188973 2" xfId="790" xr:uid="{00000000-0005-0000-0000-000093060000}"/>
    <cellStyle name="style1487938188973 2 2" xfId="2603" xr:uid="{B468F85F-4AE1-43B1-8681-B3C4A7E88F6A}"/>
    <cellStyle name="style1487938188973 3" xfId="1435" xr:uid="{00000000-0005-0000-0000-000094060000}"/>
    <cellStyle name="style1487938188973 3 2" xfId="3248" xr:uid="{C0D0478D-9F54-4D11-9B8E-8453ACFBC550}"/>
    <cellStyle name="style1487938188973 4" xfId="2228" xr:uid="{DFA409E2-1D00-4392-BCA4-A40741C5AC47}"/>
    <cellStyle name="style1487938189058" xfId="416" xr:uid="{00000000-0005-0000-0000-000095060000}"/>
    <cellStyle name="style1487938189058 2" xfId="791" xr:uid="{00000000-0005-0000-0000-000096060000}"/>
    <cellStyle name="style1487938189058 2 2" xfId="2604" xr:uid="{FDB72C53-4E48-4EF2-B64E-D6F7AF3C93F4}"/>
    <cellStyle name="style1487938189058 3" xfId="1436" xr:uid="{00000000-0005-0000-0000-000097060000}"/>
    <cellStyle name="style1487938189058 3 2" xfId="3249" xr:uid="{6843E419-838D-454B-8A36-9388072A97BF}"/>
    <cellStyle name="style1487938189058 4" xfId="2229" xr:uid="{835A5B01-CBF3-4090-96BD-00C5CAC18E50}"/>
    <cellStyle name="style1487938189097" xfId="417" xr:uid="{00000000-0005-0000-0000-000098060000}"/>
    <cellStyle name="style1487938189097 2" xfId="792" xr:uid="{00000000-0005-0000-0000-000099060000}"/>
    <cellStyle name="style1487938189097 2 2" xfId="2605" xr:uid="{9C57BEDB-B364-43F9-B1E7-E690A398463D}"/>
    <cellStyle name="style1487938189097 3" xfId="1437" xr:uid="{00000000-0005-0000-0000-00009A060000}"/>
    <cellStyle name="style1487938189097 3 2" xfId="3250" xr:uid="{B84D2495-F62C-417B-AD40-38D2BA9915C5}"/>
    <cellStyle name="style1487938189097 4" xfId="2230" xr:uid="{C1D3232C-9F55-4AD9-9FB2-2578DF35333F}"/>
    <cellStyle name="style1487938189140" xfId="418" xr:uid="{00000000-0005-0000-0000-00009B060000}"/>
    <cellStyle name="style1487938189140 2" xfId="793" xr:uid="{00000000-0005-0000-0000-00009C060000}"/>
    <cellStyle name="style1487938189140 2 2" xfId="2606" xr:uid="{F82E24B7-3ED2-4C18-A1AD-142E8D199B86}"/>
    <cellStyle name="style1487938189140 3" xfId="1438" xr:uid="{00000000-0005-0000-0000-00009D060000}"/>
    <cellStyle name="style1487938189140 3 2" xfId="3251" xr:uid="{FA73F6CB-7F06-4719-92E8-1A8CBAB0EF77}"/>
    <cellStyle name="style1487938189140 4" xfId="2231" xr:uid="{C307127D-BAC6-461C-A91B-ECDA78C100D4}"/>
    <cellStyle name="style1487950708061" xfId="420" xr:uid="{00000000-0005-0000-0000-00009E060000}"/>
    <cellStyle name="style1487950708061 2" xfId="795" xr:uid="{00000000-0005-0000-0000-00009F060000}"/>
    <cellStyle name="style1487950708061 2 2" xfId="2608" xr:uid="{6CA8EE24-D527-43BF-8EB9-BFB90089794B}"/>
    <cellStyle name="style1487950708061 3" xfId="1440" xr:uid="{00000000-0005-0000-0000-0000A0060000}"/>
    <cellStyle name="style1487950708061 3 2" xfId="3253" xr:uid="{DE000115-73D2-43FF-8E72-2FC847D283B5}"/>
    <cellStyle name="style1487950708061 4" xfId="2233" xr:uid="{472DA003-0A2F-4EC7-8B97-AFA28480779D}"/>
    <cellStyle name="style1487950708122" xfId="422" xr:uid="{00000000-0005-0000-0000-0000A1060000}"/>
    <cellStyle name="style1487950708122 2" xfId="797" xr:uid="{00000000-0005-0000-0000-0000A2060000}"/>
    <cellStyle name="style1487950708122 2 2" xfId="2610" xr:uid="{29B85988-8FD4-4D0F-A67F-9458E1907ABF}"/>
    <cellStyle name="style1487950708122 3" xfId="1442" xr:uid="{00000000-0005-0000-0000-0000A3060000}"/>
    <cellStyle name="style1487950708122 3 2" xfId="3255" xr:uid="{4BE97636-3552-4F60-B8F4-24EDA1961014}"/>
    <cellStyle name="style1487950708122 4" xfId="2235" xr:uid="{02ED151D-100B-4D65-9A5E-B38F475E8747}"/>
    <cellStyle name="style1487950708795" xfId="419" xr:uid="{00000000-0005-0000-0000-0000A4060000}"/>
    <cellStyle name="style1487950708795 2" xfId="794" xr:uid="{00000000-0005-0000-0000-0000A5060000}"/>
    <cellStyle name="style1487950708795 2 2" xfId="2607" xr:uid="{61F971D6-50E5-478B-A1DA-D65B7F4F6DDA}"/>
    <cellStyle name="style1487950708795 3" xfId="1439" xr:uid="{00000000-0005-0000-0000-0000A6060000}"/>
    <cellStyle name="style1487950708795 3 2" xfId="3252" xr:uid="{12916DB4-C2A6-4A8F-88AE-71C2112342AA}"/>
    <cellStyle name="style1487950708795 4" xfId="2232" xr:uid="{A51794FF-6F17-4A1D-9B9F-AEFC194452F3}"/>
    <cellStyle name="style1487950708833" xfId="421" xr:uid="{00000000-0005-0000-0000-0000A7060000}"/>
    <cellStyle name="style1487950708833 2" xfId="796" xr:uid="{00000000-0005-0000-0000-0000A8060000}"/>
    <cellStyle name="style1487950708833 2 2" xfId="2609" xr:uid="{817A81ED-527E-49EA-A9E2-EE5E659C1DF2}"/>
    <cellStyle name="style1487950708833 3" xfId="1441" xr:uid="{00000000-0005-0000-0000-0000A9060000}"/>
    <cellStyle name="style1487950708833 3 2" xfId="3254" xr:uid="{EE1E856E-E701-4B6B-A112-CFA8FAFF561D}"/>
    <cellStyle name="style1487950708833 4" xfId="2234" xr:uid="{AF67799E-4F72-41AB-B44F-7A46AAA6D27D}"/>
    <cellStyle name="style1487952931890" xfId="423" xr:uid="{00000000-0005-0000-0000-0000AA060000}"/>
    <cellStyle name="style1487952931890 2" xfId="798" xr:uid="{00000000-0005-0000-0000-0000AB060000}"/>
    <cellStyle name="style1487952931890 2 2" xfId="2611" xr:uid="{F4903AFB-945F-459D-AF0C-211DFF7F96DF}"/>
    <cellStyle name="style1487952931890 3" xfId="1443" xr:uid="{00000000-0005-0000-0000-0000AC060000}"/>
    <cellStyle name="style1487952931890 3 2" xfId="3256" xr:uid="{07DEB817-23D3-4EE7-8BBB-248004FE76A9}"/>
    <cellStyle name="style1487952931890 4" xfId="2236" xr:uid="{CE746174-4849-434E-86AE-09937168C4A4}"/>
    <cellStyle name="style1487952939780" xfId="424" xr:uid="{00000000-0005-0000-0000-0000AD060000}"/>
    <cellStyle name="style1487952939780 2" xfId="799" xr:uid="{00000000-0005-0000-0000-0000AE060000}"/>
    <cellStyle name="style1487952939780 2 2" xfId="2612" xr:uid="{6521032E-E4ED-4774-B805-F7D04AC2E138}"/>
    <cellStyle name="style1487952939780 3" xfId="1444" xr:uid="{00000000-0005-0000-0000-0000AF060000}"/>
    <cellStyle name="style1487952939780 3 2" xfId="3257" xr:uid="{A6F17005-3FB0-4A06-9B10-ACCE0AAB185C}"/>
    <cellStyle name="style1487952939780 4" xfId="2237" xr:uid="{F35B1923-E1B7-49C9-A6E3-188699BB5A5C}"/>
    <cellStyle name="style1487952940617" xfId="426" xr:uid="{00000000-0005-0000-0000-0000B0060000}"/>
    <cellStyle name="style1487952940617 2" xfId="801" xr:uid="{00000000-0005-0000-0000-0000B1060000}"/>
    <cellStyle name="style1487952940617 2 2" xfId="2614" xr:uid="{E4439C32-28C0-4644-AC58-037B9A996451}"/>
    <cellStyle name="style1487952940617 3" xfId="1446" xr:uid="{00000000-0005-0000-0000-0000B2060000}"/>
    <cellStyle name="style1487952940617 3 2" xfId="3259" xr:uid="{2D2EBCC0-BBE7-4759-B58E-BBDB0EBB8F19}"/>
    <cellStyle name="style1487952940617 4" xfId="2239" xr:uid="{53C7A0BB-1AEB-49FB-AD10-24859E6E9E45}"/>
    <cellStyle name="style1487952941746" xfId="425" xr:uid="{00000000-0005-0000-0000-0000B3060000}"/>
    <cellStyle name="style1487952941746 2" xfId="800" xr:uid="{00000000-0005-0000-0000-0000B4060000}"/>
    <cellStyle name="style1487952941746 2 2" xfId="2613" xr:uid="{CB5911EA-4068-4CB9-B0A7-1693350C1EC2}"/>
    <cellStyle name="style1487952941746 3" xfId="1445" xr:uid="{00000000-0005-0000-0000-0000B5060000}"/>
    <cellStyle name="style1487952941746 3 2" xfId="3258" xr:uid="{63A8B0AC-2773-4AFA-A9B1-B9BB4AF51030}"/>
    <cellStyle name="style1487952941746 4" xfId="2238" xr:uid="{2DB9FAF5-B239-4CF7-8C15-31D7C3C03D5F}"/>
    <cellStyle name="style1566552440009" xfId="1717" xr:uid="{00000000-0005-0000-0000-0000B6060000}"/>
    <cellStyle name="style1566552440009 2" xfId="3530" xr:uid="{ADF93B26-BA5A-41C7-8B2F-D22D1724B98F}"/>
    <cellStyle name="style1566552440105" xfId="1718" xr:uid="{00000000-0005-0000-0000-0000B7060000}"/>
    <cellStyle name="style1566552440105 2" xfId="3531" xr:uid="{832F5762-5699-4A21-AF08-DB8C0D5B578E}"/>
    <cellStyle name="style1582020824373" xfId="1719" xr:uid="{00000000-0005-0000-0000-0000B8060000}"/>
    <cellStyle name="style1582020824373 2" xfId="3532" xr:uid="{DB7689DE-54B9-47CC-8ADC-B333E8ACFC48}"/>
    <cellStyle name="style1582020826791" xfId="1721" xr:uid="{00000000-0005-0000-0000-0000B9060000}"/>
    <cellStyle name="style1582020826791 2" xfId="3534" xr:uid="{45CCBA41-2704-461C-ACF3-EC0D9254DCA2}"/>
    <cellStyle name="style1582020827090" xfId="1723" xr:uid="{00000000-0005-0000-0000-0000BA060000}"/>
    <cellStyle name="style1582020827090 2" xfId="3536" xr:uid="{28A1A919-6B1E-4EC9-9FFA-B904439B547D}"/>
    <cellStyle name="style1582020827202" xfId="1725" xr:uid="{00000000-0005-0000-0000-0000BB060000}"/>
    <cellStyle name="style1582020827202 2" xfId="3538" xr:uid="{3543B8B6-1B0F-4CFF-8D2A-FE12D16D0E54}"/>
    <cellStyle name="style1582020827440" xfId="1727" xr:uid="{00000000-0005-0000-0000-0000BC060000}"/>
    <cellStyle name="style1582020827440 2" xfId="3540" xr:uid="{423F8206-3939-426E-9B38-45F6FF1B426A}"/>
    <cellStyle name="style1582020834963" xfId="1720" xr:uid="{00000000-0005-0000-0000-0000BD060000}"/>
    <cellStyle name="style1582020834963 2" xfId="3533" xr:uid="{1257D4CA-2ADF-4F19-8AF3-AD0CC0B8CB00}"/>
    <cellStyle name="style1582020835092" xfId="1722" xr:uid="{00000000-0005-0000-0000-0000BE060000}"/>
    <cellStyle name="style1582020835092 2" xfId="3535" xr:uid="{BB57864E-6D61-4CE2-9FBF-96813E7CC274}"/>
    <cellStyle name="style1582020835218" xfId="1724" xr:uid="{00000000-0005-0000-0000-0000BF060000}"/>
    <cellStyle name="style1582020835218 2" xfId="3537" xr:uid="{18E32A74-B111-41EE-B3FE-B99EF3BE9AA6}"/>
    <cellStyle name="style1582020835339" xfId="1726" xr:uid="{00000000-0005-0000-0000-0000C0060000}"/>
    <cellStyle name="style1582020835339 2" xfId="3539" xr:uid="{0513A094-B21C-46E2-8DF9-F026FECAC061}"/>
    <cellStyle name="style1590494369335" xfId="1728" xr:uid="{00000000-0005-0000-0000-0000C1060000}"/>
    <cellStyle name="style1590494369335 2" xfId="3541" xr:uid="{A7D2140B-BB1A-487E-A5DA-AABC2430DA7E}"/>
    <cellStyle name="style1590494369402" xfId="1729" xr:uid="{00000000-0005-0000-0000-0000C2060000}"/>
    <cellStyle name="style1590494369402 2" xfId="3542" xr:uid="{A94CEB25-2DD7-4741-ACCC-4D7949F3588A}"/>
    <cellStyle name="style1590494369534" xfId="1730" xr:uid="{00000000-0005-0000-0000-0000C3060000}"/>
    <cellStyle name="style1590494369534 2" xfId="3543" xr:uid="{AF97BBB3-2925-4867-BDC9-55C9E23A698A}"/>
    <cellStyle name="style1590494369602" xfId="1731" xr:uid="{00000000-0005-0000-0000-0000C4060000}"/>
    <cellStyle name="style1590494369602 2" xfId="3544" xr:uid="{85C5BF30-171A-4F01-A27A-176061B838BD}"/>
    <cellStyle name="style1613578576428" xfId="1732" xr:uid="{00000000-0005-0000-0000-0000C5060000}"/>
    <cellStyle name="style1613578576428 2" xfId="3545" xr:uid="{DFE9D5E7-3136-49FC-BA7F-CFF5193E3D60}"/>
    <cellStyle name="style1613578576483" xfId="1733" xr:uid="{00000000-0005-0000-0000-0000C6060000}"/>
    <cellStyle name="style1613578576483 2" xfId="3546" xr:uid="{1A59DDA5-7DE5-46EC-91D1-944E94500509}"/>
    <cellStyle name="style1613578576589" xfId="1734" xr:uid="{00000000-0005-0000-0000-0000C7060000}"/>
    <cellStyle name="style1613578576589 2" xfId="3547" xr:uid="{C7A06B61-2907-4020-8F1A-DB7C73A3D4F1}"/>
    <cellStyle name="style1613578576639" xfId="1735" xr:uid="{00000000-0005-0000-0000-0000C8060000}"/>
    <cellStyle name="style1613578576639 2" xfId="3548" xr:uid="{CD20C5C2-DE4D-446C-A933-B50AD1FB45A4}"/>
    <cellStyle name="style1629884561800" xfId="1740" xr:uid="{00000000-0005-0000-0000-0000C9060000}"/>
    <cellStyle name="style1629884561800 2" xfId="3553" xr:uid="{F53FE3D9-3FBA-43A9-B6B9-A789E286FD3F}"/>
    <cellStyle name="style1629884561864" xfId="1738" xr:uid="{00000000-0005-0000-0000-0000CA060000}"/>
    <cellStyle name="style1629884561864 2" xfId="3551" xr:uid="{75A3E586-B0AA-4870-A9A8-42A09CA8EB5C}"/>
    <cellStyle name="style1629884561926" xfId="1736" xr:uid="{00000000-0005-0000-0000-0000CB060000}"/>
    <cellStyle name="style1629884561926 2" xfId="3549" xr:uid="{D1E9A694-36AF-4BD9-BAE9-1D62E523B98D}"/>
    <cellStyle name="style1629884561991" xfId="1737" xr:uid="{00000000-0005-0000-0000-0000CC060000}"/>
    <cellStyle name="style1629884561991 2" xfId="3550" xr:uid="{873FC301-487A-4678-8D6C-53BFDA4F558C}"/>
    <cellStyle name="style1629884567390" xfId="1739" xr:uid="{00000000-0005-0000-0000-0000CD060000}"/>
    <cellStyle name="style1629884567390 2" xfId="3552" xr:uid="{3795D643-539F-43CD-86E7-747D22142F47}"/>
    <cellStyle name="style1629884567432" xfId="1741" xr:uid="{00000000-0005-0000-0000-0000CE060000}"/>
    <cellStyle name="style1629884567432 2" xfId="3554" xr:uid="{5B135C69-0C0B-4E94-8E0A-A2AA9F89CB8A}"/>
    <cellStyle name="style1629884567486" xfId="1742" xr:uid="{00000000-0005-0000-0000-0000CF060000}"/>
    <cellStyle name="style1629884567486 2" xfId="3555" xr:uid="{6F2F3A85-1D54-4F02-8662-4AC0C8335155}"/>
    <cellStyle name="style1629884567535" xfId="1743" xr:uid="{00000000-0005-0000-0000-0000D0060000}"/>
    <cellStyle name="style1629884567535 2" xfId="3556" xr:uid="{0D6496C5-917E-4845-8A2A-C52B5A117FAA}"/>
    <cellStyle name="style1629978294551" xfId="1744" xr:uid="{00000000-0005-0000-0000-0000D1060000}"/>
    <cellStyle name="style1629978294551 2" xfId="3557" xr:uid="{19B60F87-A3B3-4B6C-9D24-8B85CB83B805}"/>
    <cellStyle name="style1629978294604" xfId="1745" xr:uid="{00000000-0005-0000-0000-0000D2060000}"/>
    <cellStyle name="style1629978294604 2" xfId="3558" xr:uid="{856134E6-DDF9-4AF4-B033-758DF8FA7B06}"/>
    <cellStyle name="style1629987980573" xfId="1746" xr:uid="{00000000-0005-0000-0000-0000D3060000}"/>
    <cellStyle name="style1629987980573 2" xfId="3559" xr:uid="{0006AE57-4D60-408C-8F8E-E0C41B3C1A8E}"/>
    <cellStyle name="style1629987980623" xfId="1747" xr:uid="{00000000-0005-0000-0000-0000D4060000}"/>
    <cellStyle name="style1629987980623 2" xfId="3560" xr:uid="{01A39ED8-4A2A-45C0-B096-B2A55119468B}"/>
    <cellStyle name="style1637158010185" xfId="1751" xr:uid="{00000000-0005-0000-0000-0000D5060000}"/>
    <cellStyle name="style1637158010185 2" xfId="3564" xr:uid="{F9AD0C4D-1843-4F21-85D0-BC9D14472954}"/>
    <cellStyle name="style1637158010305" xfId="1748" xr:uid="{00000000-0005-0000-0000-0000D6060000}"/>
    <cellStyle name="style1637158010305 2" xfId="3561" xr:uid="{47A233A5-9BFC-4CCC-A1C7-D7E6287B5E15}"/>
    <cellStyle name="style1637158010363" xfId="1749" xr:uid="{00000000-0005-0000-0000-0000D7060000}"/>
    <cellStyle name="style1637158010363 2" xfId="3562" xr:uid="{C228FF41-B120-4CAB-A3A9-5306FEE8105B}"/>
    <cellStyle name="style1637158011190" xfId="1764" xr:uid="{00000000-0005-0000-0000-0000D8060000}"/>
    <cellStyle name="style1637158011190 2" xfId="3577" xr:uid="{5C6E436F-6B4D-440D-BA4A-6BE944E5B1C5}"/>
    <cellStyle name="style1637158011237" xfId="1756" xr:uid="{00000000-0005-0000-0000-0000D9060000}"/>
    <cellStyle name="style1637158011237 2" xfId="3569" xr:uid="{76B34DE4-03B5-4D48-8463-3F45956248BE}"/>
    <cellStyle name="style1637158011283" xfId="1758" xr:uid="{00000000-0005-0000-0000-0000DA060000}"/>
    <cellStyle name="style1637158011283 2" xfId="3571" xr:uid="{66A05A99-1506-4252-A25C-962A76132F57}"/>
    <cellStyle name="style1637158011329" xfId="1765" xr:uid="{00000000-0005-0000-0000-0000DB060000}"/>
    <cellStyle name="style1637158011329 2" xfId="3578" xr:uid="{8C897CC9-015F-4366-A3C0-93223C26F68A}"/>
    <cellStyle name="style1637158011373" xfId="1760" xr:uid="{00000000-0005-0000-0000-0000DC060000}"/>
    <cellStyle name="style1637158011373 2" xfId="3573" xr:uid="{AF35138B-2509-4753-894C-0D64AF7F08A7}"/>
    <cellStyle name="style1637158011419" xfId="1762" xr:uid="{00000000-0005-0000-0000-0000DD060000}"/>
    <cellStyle name="style1637158011419 2" xfId="3575" xr:uid="{6E701EC1-AADF-4E3E-8E40-34045A6007B2}"/>
    <cellStyle name="style1637158015315" xfId="1750" xr:uid="{00000000-0005-0000-0000-0000DE060000}"/>
    <cellStyle name="style1637158015315 2" xfId="3563" xr:uid="{6FC83722-CE81-4DE9-B3B0-CD522D9CE51F}"/>
    <cellStyle name="style1637158015360" xfId="1752" xr:uid="{00000000-0005-0000-0000-0000DF060000}"/>
    <cellStyle name="style1637158015360 2" xfId="3565" xr:uid="{A2B7A8D1-D1D6-490E-B15A-BE757F1FFF17}"/>
    <cellStyle name="style1637158015416" xfId="1753" xr:uid="{00000000-0005-0000-0000-0000E0060000}"/>
    <cellStyle name="style1637158015416 2" xfId="3566" xr:uid="{332E8627-D6F1-44E4-AE28-2917EB49B901}"/>
    <cellStyle name="style1637158015458" xfId="1754" xr:uid="{00000000-0005-0000-0000-0000E1060000}"/>
    <cellStyle name="style1637158015458 2" xfId="3567" xr:uid="{DE7B23F9-8C67-43E7-83D5-A353168261FE}"/>
    <cellStyle name="style1637158015695" xfId="1755" xr:uid="{00000000-0005-0000-0000-0000E2060000}"/>
    <cellStyle name="style1637158015695 2" xfId="3568" xr:uid="{975CF20C-E038-48AD-A2AF-77D03B834407}"/>
    <cellStyle name="style1637158015743" xfId="1757" xr:uid="{00000000-0005-0000-0000-0000E3060000}"/>
    <cellStyle name="style1637158015743 2" xfId="3570" xr:uid="{9377C26D-0E22-4A31-8D2F-0D3B14825D34}"/>
    <cellStyle name="style1637158015796" xfId="1759" xr:uid="{00000000-0005-0000-0000-0000E4060000}"/>
    <cellStyle name="style1637158015796 2" xfId="3572" xr:uid="{9FC36B99-2C92-4EBB-85A0-8C4220BE995F}"/>
    <cellStyle name="style1637158015847" xfId="1761" xr:uid="{00000000-0005-0000-0000-0000E5060000}"/>
    <cellStyle name="style1637158015847 2" xfId="3574" xr:uid="{FEF6708B-CF3E-4276-A9B4-CCA5303DE439}"/>
    <cellStyle name="style1637158016537" xfId="1763" xr:uid="{00000000-0005-0000-0000-0000E6060000}"/>
    <cellStyle name="style1637158016537 2" xfId="3576" xr:uid="{F7E50B35-7B3E-489A-9665-B06241A41E65}"/>
    <cellStyle name="style1637168181265" xfId="1766" xr:uid="{00000000-0005-0000-0000-0000E7060000}"/>
    <cellStyle name="style1637168181265 2" xfId="3579" xr:uid="{3ABA07B8-E182-45AC-AC0A-CF4FA55DC674}"/>
    <cellStyle name="style1637168182250" xfId="1767" xr:uid="{00000000-0005-0000-0000-0000E8060000}"/>
    <cellStyle name="style1637168182250 2" xfId="3580" xr:uid="{671B29B4-5B86-4B91-AD7B-D97292530D50}"/>
    <cellStyle name="style1646129817382" xfId="1768" xr:uid="{00000000-0005-0000-0000-0000E9060000}"/>
    <cellStyle name="style1646129817382 2" xfId="3581" xr:uid="{BABB9B4A-F29A-4BAC-9A1F-8F2C978CCB0F}"/>
    <cellStyle name="style1646129817492" xfId="1769" xr:uid="{00000000-0005-0000-0000-0000EA060000}"/>
    <cellStyle name="style1646129817492 2" xfId="3582" xr:uid="{D1E8B556-1EB6-44CF-8564-EBAD5261C2E4}"/>
    <cellStyle name="style1646129819223" xfId="1772" xr:uid="{00000000-0005-0000-0000-0000EB060000}"/>
    <cellStyle name="style1646129819223 2" xfId="3585" xr:uid="{AE32FBCF-67F9-456A-ABF1-963E2C8AF820}"/>
    <cellStyle name="style1646129819317" xfId="1771" xr:uid="{00000000-0005-0000-0000-0000EC060000}"/>
    <cellStyle name="style1646129819317 2" xfId="3584" xr:uid="{DA79D552-D6D9-4EDD-BE2C-D2C43E29F772}"/>
    <cellStyle name="style1646129819411" xfId="1773" xr:uid="{00000000-0005-0000-0000-0000ED060000}"/>
    <cellStyle name="style1646129819411 2" xfId="3586" xr:uid="{6DD1E3B1-E3CE-4EC9-BB05-8B592022CA8C}"/>
    <cellStyle name="style1646129820634" xfId="1770" xr:uid="{00000000-0005-0000-0000-0000EE060000}"/>
    <cellStyle name="style1646129820634 2" xfId="3583" xr:uid="{1A3672B9-907B-4DE9-855B-8C974FDED332}"/>
    <cellStyle name="style1646129824089" xfId="1774" xr:uid="{00000000-0005-0000-0000-0000EF060000}"/>
    <cellStyle name="style1646129824089 2" xfId="3587" xr:uid="{DDFF21ED-CA74-4E00-BD6A-D7DAB9FB269A}"/>
    <cellStyle name="style1646129824167" xfId="1775" xr:uid="{00000000-0005-0000-0000-0000F0060000}"/>
    <cellStyle name="style1646129824167 2" xfId="3588" xr:uid="{81CC372E-4BA9-4EB4-88F8-484AC09A31CB}"/>
    <cellStyle name="style1653996320673" xfId="1776" xr:uid="{00000000-0005-0000-0000-0000F1060000}"/>
    <cellStyle name="style1653996320673 2" xfId="3589" xr:uid="{E0EFD375-19B2-4F16-BB9E-88DB30A89C7B}"/>
    <cellStyle name="style1653996320699" xfId="1777" xr:uid="{00000000-0005-0000-0000-0000F2060000}"/>
    <cellStyle name="style1653996320699 2" xfId="3590" xr:uid="{CBA94B30-EC8E-4BD9-9A2A-053BC5DB6DBA}"/>
    <cellStyle name="style1653996320795" xfId="1778" xr:uid="{00000000-0005-0000-0000-0000F3060000}"/>
    <cellStyle name="style1653996320795 2" xfId="3591" xr:uid="{057DF274-2BE6-49CB-B17A-A83038954636}"/>
    <cellStyle name="style1653996320851" xfId="1779" xr:uid="{00000000-0005-0000-0000-0000F4060000}"/>
    <cellStyle name="style1653996320851 2" xfId="3592" xr:uid="{BFED8996-3A1E-477D-AA4E-43E9356AAA99}"/>
    <cellStyle name="style1653996320908" xfId="1780" xr:uid="{00000000-0005-0000-0000-0000F5060000}"/>
    <cellStyle name="style1653996320908 2" xfId="3593" xr:uid="{E740D505-4A08-4BD2-B38D-88474E8E2714}"/>
    <cellStyle name="style1655909376078" xfId="1781" xr:uid="{00000000-0005-0000-0000-0000F6060000}"/>
    <cellStyle name="style1655909376078 2" xfId="3594" xr:uid="{24D0F9BE-0ACC-4D60-A08B-3D9BE49AEE24}"/>
    <cellStyle name="style1655909376196" xfId="1782" xr:uid="{00000000-0005-0000-0000-0000F7060000}"/>
    <cellStyle name="style1655909376196 2" xfId="3595" xr:uid="{075C692F-503B-43B6-8F7A-04F05EC4E631}"/>
    <cellStyle name="style1661934975695" xfId="1784" xr:uid="{00000000-0005-0000-0000-0000F8060000}"/>
    <cellStyle name="style1661934975695 2" xfId="3597" xr:uid="{965514D4-8453-48A7-AE9D-C758CE1856B0}"/>
    <cellStyle name="style1661934976627" xfId="1783" xr:uid="{00000000-0005-0000-0000-0000F9060000}"/>
    <cellStyle name="style1661934976627 2" xfId="3596" xr:uid="{A7A2DD55-FB64-4E82-8B2E-85F304789A50}"/>
    <cellStyle name="style1661934976658" xfId="1785" xr:uid="{00000000-0005-0000-0000-0000FA060000}"/>
    <cellStyle name="style1661934976658 2" xfId="3598" xr:uid="{F1112E33-C6C3-4DEC-913A-DB70CD102BDB}"/>
    <cellStyle name="style1661934978637" xfId="1786" xr:uid="{00000000-0005-0000-0000-0000FB060000}"/>
    <cellStyle name="style1661934978637 2" xfId="3599" xr:uid="{6E053974-6299-4C07-A355-DD3A956ACB01}"/>
    <cellStyle name="style1662033693550" xfId="1787" xr:uid="{00000000-0005-0000-0000-0000FC060000}"/>
    <cellStyle name="style1662033693550 2" xfId="3600" xr:uid="{287ACD38-1BFC-45EB-B6CA-1BCF5E0228D3}"/>
    <cellStyle name="style1662033693592" xfId="1788" xr:uid="{00000000-0005-0000-0000-0000FD060000}"/>
    <cellStyle name="style1662033693592 2" xfId="3601" xr:uid="{90F35670-CB15-43EA-AD44-DAE7E7241BA5}"/>
    <cellStyle name="style1667571330196" xfId="1789" xr:uid="{00000000-0005-0000-0000-0000FE060000}"/>
    <cellStyle name="style1667571330196 2" xfId="3602" xr:uid="{280C8EC5-CB33-4E98-BDDE-0B74BB2D6767}"/>
    <cellStyle name="style1670240463555" xfId="1790" xr:uid="{F89EB1A7-A3CC-4521-AD60-14F8FB0CC735}"/>
    <cellStyle name="style1670240463555 2" xfId="3603" xr:uid="{5DF4F27E-7C69-452C-9922-822C4D5DB2BC}"/>
    <cellStyle name="style1670240463596" xfId="1791" xr:uid="{28F3E8BD-FB8D-441B-9C07-EBD0D765A6CA}"/>
    <cellStyle name="style1670240463596 2" xfId="3604" xr:uid="{92DF46F0-34AA-49C0-A919-6FD29EB5C0A2}"/>
    <cellStyle name="style1670240463658" xfId="1792" xr:uid="{CC4EE3B4-BB12-4E2D-BDCD-F17B7882ED9E}"/>
    <cellStyle name="style1670240463658 2" xfId="3605" xr:uid="{D3584E01-4385-4977-90AE-00C5A48C345C}"/>
    <cellStyle name="style1686034241451" xfId="1804" xr:uid="{D734D030-9BB6-4E23-8717-EDA53549AAF4}"/>
    <cellStyle name="style1686034241451 2" xfId="3617" xr:uid="{1DABDEEA-B133-4587-A5C0-5FD8F54535C4}"/>
    <cellStyle name="style1686034241518" xfId="1805" xr:uid="{70108036-805A-4DB6-A941-BAB198571A75}"/>
    <cellStyle name="style1686034241518 2" xfId="3618" xr:uid="{BC188EAF-D381-447B-BC56-AFF76F8914EA}"/>
    <cellStyle name="style1686034241635" xfId="1806" xr:uid="{4188D0D6-0BDB-4F3C-806D-2024F0D3B35F}"/>
    <cellStyle name="style1686034241635 2" xfId="3619" xr:uid="{1AC10981-2253-4313-9067-5DE43F550088}"/>
    <cellStyle name="style1686034241685" xfId="1807" xr:uid="{A86E8494-272D-4BF8-AA03-1918F0D05E61}"/>
    <cellStyle name="style1686034241685 2" xfId="3620" xr:uid="{EF353E1F-7906-4B19-8051-A01CBD351A11}"/>
    <cellStyle name="style1686034242185" xfId="1794" xr:uid="{C57C8690-CBAC-41D3-8845-DB89A661B8D3}"/>
    <cellStyle name="style1686034242185 2" xfId="3607" xr:uid="{4FF2BCF0-9E49-4087-B5CB-912278514FCD}"/>
    <cellStyle name="style1686034242235" xfId="1795" xr:uid="{A60F621F-60DA-47EA-B076-89F6FC2411E5}"/>
    <cellStyle name="style1686034242235 2" xfId="3608" xr:uid="{4E87741B-1398-4440-9461-3805F2A3163B}"/>
    <cellStyle name="style1686034242268" xfId="1798" xr:uid="{D26A61C6-10D4-4CFE-AD4B-ED42C828C671}"/>
    <cellStyle name="style1686034242268 2" xfId="3611" xr:uid="{0CB0F249-B60B-4D73-B3DA-417F165DD949}"/>
    <cellStyle name="style1686034242318" xfId="1797" xr:uid="{9AC55D11-5B91-4F73-BE91-E9A6B2152404}"/>
    <cellStyle name="style1686034242318 2" xfId="3610" xr:uid="{938D5DDF-B76F-4FE4-8498-D99AB24FEE2E}"/>
    <cellStyle name="style1686034242351" xfId="1799" xr:uid="{7467D844-4613-40A8-92AB-6CF8B9DCE3AF}"/>
    <cellStyle name="style1686034242351 2" xfId="3612" xr:uid="{BD3BDF58-E022-4F3C-82DE-C4185E778BC6}"/>
    <cellStyle name="style1686034242401" xfId="1802" xr:uid="{5647C50C-21D0-4F8F-BBD7-521E6BA6F197}"/>
    <cellStyle name="style1686034242401 2" xfId="3615" xr:uid="{3155DF57-748D-4753-917E-4B322B0BC808}"/>
    <cellStyle name="style1686034242435" xfId="1803" xr:uid="{60E5D1DA-56BC-455E-8045-48FDE879D037}"/>
    <cellStyle name="style1686034242435 2" xfId="3616" xr:uid="{27D5FD7F-7AAB-4AEA-8D3B-003447DD41F4}"/>
    <cellStyle name="style1686034242484" xfId="1793" xr:uid="{14BAFADE-A8B2-4E2F-96F6-22B8229C9847}"/>
    <cellStyle name="style1686034242484 2" xfId="3606" xr:uid="{194D4DCB-39EB-409E-A993-3E0DCEC0F2B6}"/>
    <cellStyle name="style1686034242535" xfId="1796" xr:uid="{475F6DFC-3610-40F9-957F-333A4622C1F1}"/>
    <cellStyle name="style1686034242535 2" xfId="3609" xr:uid="{9CDEFD9B-1D44-4F1E-B0CD-47DD87A30B34}"/>
    <cellStyle name="style1686034242568" xfId="1800" xr:uid="{20BC3DE1-D433-4558-8010-91EB11AB0795}"/>
    <cellStyle name="style1686034242568 2" xfId="3613" xr:uid="{C1C0D8F4-6F68-4CE7-B610-205C17A1E5BC}"/>
    <cellStyle name="style1686034242619" xfId="1801" xr:uid="{07B3CF9B-41DC-4E03-BC0E-74154043D7D8}"/>
    <cellStyle name="style1686034242619 2" xfId="3614" xr:uid="{CA6EC95B-B659-422C-9588-E7BFEA36A3C9}"/>
    <cellStyle name="style1686034244686" xfId="1808" xr:uid="{9C066D35-ADE7-4FAF-9832-256CA082B8B0}"/>
    <cellStyle name="style1686034244686 2" xfId="3621" xr:uid="{CF0982FF-96B5-48F5-9396-C03EFF9A287A}"/>
    <cellStyle name="style1686034244734" xfId="1809" xr:uid="{F983C7A9-B742-4D5C-9203-E1423AD51008}"/>
    <cellStyle name="style1686034244734 2" xfId="3622" xr:uid="{EFF9E75D-1091-44E8-B413-87B843C2838F}"/>
    <cellStyle name="style1686034244768" xfId="1810" xr:uid="{1C245B3E-AE85-4817-897B-CC8447F428A9}"/>
    <cellStyle name="style1686034244768 2" xfId="3623" xr:uid="{41287B8F-0E48-4031-86BD-C5ED0D4FF657}"/>
    <cellStyle name="style1686034244818" xfId="1811" xr:uid="{A9CCC354-DAB0-4005-A404-A50876981016}"/>
    <cellStyle name="style1686034244818 2" xfId="3624" xr:uid="{227D39F7-B449-44A0-A155-E6E40DAF3508}"/>
    <cellStyle name="style1686034244851" xfId="1812" xr:uid="{603C4088-926A-432A-8C6C-4A7BB435B7B4}"/>
    <cellStyle name="style1686034244851 2" xfId="3625" xr:uid="{FC6A8436-5DA1-4A8A-AE36-AB329F40A9DF}"/>
    <cellStyle name="style1686034244905" xfId="1813" xr:uid="{C38F503A-1857-4C8C-AA53-A871E91D9722}"/>
    <cellStyle name="style1686034244905 2" xfId="3626" xr:uid="{A1471315-F38F-44B0-9952-37161BCEF7C4}"/>
    <cellStyle name="style1686042682256" xfId="1814" xr:uid="{A1D185E2-E82E-46CB-A42D-84F2F32DC08D}"/>
    <cellStyle name="style1686042682256 2" xfId="3627" xr:uid="{703CED31-6E69-411C-A5FE-1B6AA4E2E7C1}"/>
    <cellStyle name="style1686042682304" xfId="1815" xr:uid="{FEF719A2-0633-4D4E-BC7C-F0FF24DFF0AE}"/>
    <cellStyle name="style1686042682304 2" xfId="3628" xr:uid="{1E4D7B68-67E7-4C24-A083-5275582619AF}"/>
    <cellStyle name="style1686042682354" xfId="1816" xr:uid="{B8C4F3FC-D32E-4BA7-B38F-47981E82BC00}"/>
    <cellStyle name="style1686042682354 2" xfId="3629" xr:uid="{5261895A-985B-4614-BA97-9F08921D8BC0}"/>
    <cellStyle name="style1686042682404" xfId="1817" xr:uid="{3532A122-71E2-4C0F-AFA9-9F7B4CAC6870}"/>
    <cellStyle name="style1686042682404 2" xfId="3630" xr:uid="{90FF30FC-7278-4EE8-9C5D-12785F5009BE}"/>
    <cellStyle name="style1686042682470" xfId="1818" xr:uid="{A55EC80B-0CEA-45F9-A377-5CA32D78FC41}"/>
    <cellStyle name="style1686042682470 2" xfId="3631" xr:uid="{A821EA69-04CB-4558-81B0-9E0B068342BB}"/>
    <cellStyle name="style1686042682520" xfId="1819" xr:uid="{AFBF887B-4885-4B2F-91D3-331EBB24E934}"/>
    <cellStyle name="style1686042682520 2" xfId="3632" xr:uid="{5FF0417F-C3A4-40DA-BD50-98E91D3BCA0E}"/>
    <cellStyle name="style1686042682588" xfId="1820" xr:uid="{294EFCBD-9580-4A45-ACC6-00394A6F9CB0}"/>
    <cellStyle name="style1686042682588 2" xfId="3633" xr:uid="{B8FEF81D-F4A0-49A1-81A0-219EC5291F7B}"/>
    <cellStyle name="style1686042682636" xfId="1821" xr:uid="{89F3427C-E349-4118-A17A-24E63C5918FA}"/>
    <cellStyle name="style1686042682636 2" xfId="3634" xr:uid="{E96327AB-98E5-4CFD-870E-FA591CBC312E}"/>
    <cellStyle name="style1686042682688" xfId="1822" xr:uid="{5C33C02B-2125-4E0B-A8BF-26E7882C13F3}"/>
    <cellStyle name="style1686042682688 2" xfId="3635" xr:uid="{77E51A81-60D6-4C0E-B2E2-59DC547FAE55}"/>
    <cellStyle name="style1686042682753" xfId="1823" xr:uid="{0C8FD936-F26B-4A0A-8886-0BD66477AB50}"/>
    <cellStyle name="style1686042682753 2" xfId="3636" xr:uid="{3AEAE7EF-508F-452B-AF2B-DAA1E7D66E52}"/>
    <cellStyle name="style1686042682803" xfId="1824" xr:uid="{E5256C5E-A968-4855-BA19-AB5B8B222B12}"/>
    <cellStyle name="style1686042682803 2" xfId="3637" xr:uid="{E3753B56-6FF1-41B7-ABFD-7BB75543ECDC}"/>
    <cellStyle name="style1686042682836" xfId="1826" xr:uid="{B7D30C9E-EFFB-4E9C-8096-3A26E4EE8017}"/>
    <cellStyle name="style1686042682836 2" xfId="3639" xr:uid="{6A45ED4C-DF7E-461A-8BED-2565F6A519F5}"/>
    <cellStyle name="style1686042682886" xfId="1827" xr:uid="{2757C65A-9636-4DDA-9DE8-1CF3A9D5AF2B}"/>
    <cellStyle name="style1686042682886 2" xfId="3640" xr:uid="{1AF6FB1B-481B-4654-9DDA-084A82E31E5F}"/>
    <cellStyle name="style1686042682920" xfId="1828" xr:uid="{F2FD6A98-CCB7-47C8-B930-34CA7A715D70}"/>
    <cellStyle name="style1686042682920 2" xfId="3641" xr:uid="{416446A9-62D1-4DAC-8F0A-9AC4F8E0AB9F}"/>
    <cellStyle name="style1686042682969" xfId="1830" xr:uid="{55B6E00E-7E1B-4DB5-B6EC-6C50EEC8EE80}"/>
    <cellStyle name="style1686042682969 2" xfId="3643" xr:uid="{3F810749-5CE5-42B3-B3B6-780CFA09BAE5}"/>
    <cellStyle name="style1686042683004" xfId="1831" xr:uid="{B9FC263B-B8F2-4326-890A-8DEB1D4FAE1D}"/>
    <cellStyle name="style1686042683004 2" xfId="3644" xr:uid="{AF3C36DA-F2A6-4F7E-83E9-9CBDA9C4C472}"/>
    <cellStyle name="style1686042683055" xfId="1832" xr:uid="{28480824-A9C6-44BF-AB02-3E2D21BFD4FC}"/>
    <cellStyle name="style1686042683055 2" xfId="3645" xr:uid="{2F0812AE-2CC9-4CEA-94B1-42AA84F58FA7}"/>
    <cellStyle name="style1686042683087" xfId="1833" xr:uid="{070CE16E-672A-4B1E-BBAF-0CFA3B394477}"/>
    <cellStyle name="style1686042683087 2" xfId="3646" xr:uid="{A99798FC-A9FD-4A33-A574-1400B4F14472}"/>
    <cellStyle name="style1686042683172" xfId="1825" xr:uid="{95249CF0-2C56-408A-B019-8F643471E0FA}"/>
    <cellStyle name="style1686042683172 2" xfId="3638" xr:uid="{FB17CCB4-71CB-449D-ACE0-6C71B10BCCE3}"/>
    <cellStyle name="style1686042683220" xfId="1829" xr:uid="{8A5612EA-200D-42D8-86F2-1014B647FC8E}"/>
    <cellStyle name="style1686042683220 2" xfId="3642" xr:uid="{17C94A35-FD2C-4D2F-9634-AD1D0A727965}"/>
    <cellStyle name="style1686044462408" xfId="1834" xr:uid="{646C3A0C-A297-4023-9A16-D09849293CCC}"/>
    <cellStyle name="style1686044462408 2" xfId="3647" xr:uid="{37A6705E-9679-4BFE-BB42-50F9AFCBF29A}"/>
    <cellStyle name="style1686044462628" xfId="1835" xr:uid="{22808222-44E8-488E-B6C1-1431C0A4B598}"/>
    <cellStyle name="style1686044462628 2" xfId="3648" xr:uid="{07F5277E-4E0E-4AA3-8ECB-020616EDAC17}"/>
    <cellStyle name="style1686063166179" xfId="1836" xr:uid="{B0732110-0BB6-44A5-BDEB-1EF65E6FBDB6}"/>
    <cellStyle name="style1686063166179 2" xfId="3649" xr:uid="{BF0DAB36-801B-4E8D-A151-A43BE76A636F}"/>
    <cellStyle name="style1686063166363" xfId="1837" xr:uid="{6DE7B85E-5294-4072-AEC2-AC64ABFC4C13}"/>
    <cellStyle name="style1686063166363 2" xfId="3650" xr:uid="{6D399412-1584-474C-84DE-E04EC0462EAE}"/>
    <cellStyle name="style1688496460409" xfId="1839" xr:uid="{FE2017A5-FD8C-46A8-90AF-F48C5B461D81}"/>
    <cellStyle name="style1688496460409 2" xfId="3652" xr:uid="{08B745D0-744B-4378-8DEB-5A88CE2680E2}"/>
    <cellStyle name="style1688496460490" xfId="1840" xr:uid="{B046ECFA-C507-40C4-B94C-BFC272F0C3EB}"/>
    <cellStyle name="style1688496460490 2" xfId="3653" xr:uid="{7CE1C07D-FBD0-4351-8361-18FD14244224}"/>
    <cellStyle name="style1688496460538" xfId="1842" xr:uid="{41850093-6921-4E0F-AE91-6062C42AFE11}"/>
    <cellStyle name="style1688496460538 2" xfId="3655" xr:uid="{FE1296AB-874D-406C-A626-319A39717B76}"/>
    <cellStyle name="style1688496460575" xfId="1843" xr:uid="{E83EB97B-2810-4C8C-86D0-0210C3E3337F}"/>
    <cellStyle name="style1688496460575 2" xfId="3656" xr:uid="{20F1E4D1-7BD2-4BF9-A24E-627894457EDC}"/>
    <cellStyle name="style1688496460672" xfId="1838" xr:uid="{892A9CD6-8353-474F-A389-341D275C1AA2}"/>
    <cellStyle name="style1688496460672 2" xfId="3651" xr:uid="{0154DE62-EE9A-4AA5-95CD-EAAA8718D8CC}"/>
    <cellStyle name="style1688496460720" xfId="1841" xr:uid="{00740955-8619-4097-9171-A4CFFB5CB246}"/>
    <cellStyle name="style1688496460720 2" xfId="3654" xr:uid="{529115F0-98DF-45BD-9084-3F97348523C0}"/>
    <cellStyle name="style1694183828063" xfId="3661" xr:uid="{0BDB343A-8822-4700-B71F-BD10F3D0F6F5}"/>
    <cellStyle name="style1694183828099" xfId="3663" xr:uid="{F6F82FAC-0120-48AC-B728-79697464F6D4}"/>
    <cellStyle name="style1694183828138" xfId="3657" xr:uid="{F5E73BCC-F5F2-441C-965E-D0D8C3F27A5E}"/>
    <cellStyle name="style1694183828174" xfId="3658" xr:uid="{10521087-AD4D-43EF-8298-27567B46795E}"/>
    <cellStyle name="style1694183828213" xfId="3659" xr:uid="{E6738F8A-979A-4872-9E45-DEB152851ED7}"/>
    <cellStyle name="style1694183829410" xfId="3664" xr:uid="{A0D26890-1499-4B65-A636-114A3DEDA431}"/>
    <cellStyle name="style1694183830152" xfId="3660" xr:uid="{719756B1-710D-4E16-B511-CCF10BE52ACA}"/>
    <cellStyle name="style1694183830183" xfId="3662" xr:uid="{BD45A176-DB69-4473-8C88-36323A83A647}"/>
    <cellStyle name="style1725618177936" xfId="3670" xr:uid="{060BB217-BE73-40EE-82FA-CECC74B9B198}"/>
    <cellStyle name="style1725618177982" xfId="3672" xr:uid="{62D91336-A2F9-4650-BCA1-CBED8C921F6A}"/>
    <cellStyle name="style1725618179144" xfId="3666" xr:uid="{5FEC5166-18B4-492E-BE54-99E65B83F919}"/>
    <cellStyle name="style1725618179159" xfId="3668" xr:uid="{15A21613-6AB8-4804-9400-058076082E15}"/>
    <cellStyle name="style1725618179646" xfId="3669" xr:uid="{10879A59-9515-49C2-AC86-70824A1141B4}"/>
    <cellStyle name="style1725618179662" xfId="3671" xr:uid="{527C852D-DCA7-487A-BC42-AE338836136C}"/>
    <cellStyle name="style1725618179881" xfId="3665" xr:uid="{04A2E822-5DC5-44A6-AF31-64BFECA1B214}"/>
    <cellStyle name="style1725618179897" xfId="3667" xr:uid="{E3E06540-59F0-4AC3-8E6A-05712883FBF2}"/>
    <cellStyle name="style1732294671057" xfId="3676" xr:uid="{F64C97B7-A710-47F6-9846-EF2BE69321E7}"/>
    <cellStyle name="style1732294671121" xfId="3673" xr:uid="{D5783EF9-D0C3-444D-BE01-C18260A47933}"/>
    <cellStyle name="style1732294671137" xfId="3674" xr:uid="{071656B3-18C5-44C0-9663-846DC95AF0A0}"/>
    <cellStyle name="style1732294671168" xfId="3675" xr:uid="{C986EFD5-EBD6-41C8-AD94-D8A846735EB2}"/>
    <cellStyle name="style1732294671763" xfId="3678" xr:uid="{A1F2667E-142E-40E5-BDBC-3E4C5CB2E91F}"/>
    <cellStyle name="style1732294671810" xfId="3679" xr:uid="{02E527D2-1013-4A69-98EA-8F103DF7E72B}"/>
    <cellStyle name="style1732294671826" xfId="3680" xr:uid="{0825009D-E37F-4B99-9AB9-55FB48CAFAB1}"/>
    <cellStyle name="style1732294672618" xfId="3681" xr:uid="{B43EB11D-F6BE-41C6-ADE5-C8A331054949}"/>
    <cellStyle name="style1732294672666" xfId="3677" xr:uid="{1D84F6BC-D0A2-43FA-9E2C-889922032EE6}"/>
    <cellStyle name="style1732294752827" xfId="3682" xr:uid="{B3D59015-4024-4A8D-A99E-824B15A3831C}"/>
    <cellStyle name="style1732294752850" xfId="3683" xr:uid="{46C21ADC-2CC5-4B36-9507-A44CD6039F35}"/>
    <cellStyle name="style1732294752885" xfId="3684" xr:uid="{04F49CFE-294C-40C5-8705-99C657A0C9DD}"/>
    <cellStyle name="style1732294941494" xfId="3685" xr:uid="{46B8AF49-E034-466D-9781-C80ACE60C927}"/>
    <cellStyle name="style1732294941511" xfId="3686" xr:uid="{B7F05F2F-C920-4B97-ABA7-28FFAB349570}"/>
    <cellStyle name="style1732294941529" xfId="3687" xr:uid="{B9A0BD40-159F-4DCA-95B0-E4096D50DD67}"/>
    <cellStyle name="style1732294941548" xfId="3688" xr:uid="{35BAE204-A175-4A25-A75A-03AF89AE4C47}"/>
    <cellStyle name="style1732294941566" xfId="3689" xr:uid="{E4076BAA-CDFF-4B4F-B578-CC02F49C2645}"/>
    <cellStyle name="style1732294941584" xfId="3690" xr:uid="{409C713F-FD62-45C3-9F1C-E26403394122}"/>
    <cellStyle name="style1740485141535" xfId="3702" xr:uid="{83C03AE9-A1AC-4B06-966D-4017F0B7E037}"/>
    <cellStyle name="style1740485141567" xfId="3691" xr:uid="{3D87F3E9-0DE1-409C-A751-1FFB833401B6}"/>
    <cellStyle name="style1740485141912" xfId="3699" xr:uid="{A1A0AC51-7020-4993-9978-76D8141D495C}"/>
    <cellStyle name="style1740485141927" xfId="3700" xr:uid="{85BB4833-2240-4058-92E1-A13C34AB88D2}"/>
    <cellStyle name="style1740485141974" xfId="3696" xr:uid="{8C9F9877-CF8A-40FC-B370-2171609480A2}"/>
    <cellStyle name="style1740485141990" xfId="3697" xr:uid="{B3375196-EDA1-43BF-9E53-FA92CD20233D}"/>
    <cellStyle name="style1740485142241" xfId="3693" xr:uid="{61EC990E-83F0-4E3E-9913-CB7435ED9600}"/>
    <cellStyle name="style1740485142257" xfId="3694" xr:uid="{61754CCB-A573-4DFC-B5FF-EEF49F93AA4C}"/>
    <cellStyle name="style1740485142319" xfId="3692" xr:uid="{24D6EF30-87AB-4ED3-A5CD-994D24462A6D}"/>
    <cellStyle name="style1740485142351" xfId="3695" xr:uid="{44A00534-B0BB-4B50-86C9-3CA5EBC4452E}"/>
    <cellStyle name="style1740485142618" xfId="3698" xr:uid="{3E0C3F13-B91A-4DFD-83F3-632B750006F8}"/>
    <cellStyle name="style1740485143214" xfId="3701" xr:uid="{7B3F726C-5B2B-4686-BA12-04769B9454CE}"/>
    <cellStyle name="style1740485143245" xfId="3703" xr:uid="{B52B6FF2-F882-4FF9-BD47-8D946F0C71C3}"/>
    <cellStyle name="style1748519763233" xfId="3705" xr:uid="{CB2E26AF-83AA-411E-9220-CCF16D914AC5}"/>
    <cellStyle name="style1748519763248" xfId="3706" xr:uid="{FF458A2A-267C-4442-AEB7-947EA26B4ACC}"/>
    <cellStyle name="style1748519764040" xfId="3704" xr:uid="{DAA47F21-EBC6-4B28-B2AB-1F433FF9638A}"/>
    <cellStyle name="style1756726800237" xfId="3709" xr:uid="{2C35DAA4-A4ED-4184-BEDC-BEDE0C4F90AA}"/>
    <cellStyle name="style1756726800253" xfId="3710" xr:uid="{5D217071-0709-4CBB-9E1A-B2E55CF22F85}"/>
    <cellStyle name="style1756726800269" xfId="3707" xr:uid="{FA4183E7-B1BE-458A-A2A2-1C0B32A95F41}"/>
    <cellStyle name="style1756726800300" xfId="3711" xr:uid="{B248290F-92D5-4D85-9B5B-CC6DAAC71596}"/>
    <cellStyle name="style1756726800316" xfId="3712" xr:uid="{D5F93E02-F93E-44AD-9C34-CBB9556A0801}"/>
    <cellStyle name="style1756726800331" xfId="3708" xr:uid="{D7D994E3-E894-4A8E-BBE1-836A63F985C4}"/>
    <cellStyle name="style1756726800394" xfId="3726" xr:uid="{52C2AB29-E7A6-431D-A61E-59FCBD65A786}"/>
    <cellStyle name="style1756726800410" xfId="3728" xr:uid="{B8AE77D6-A224-4B44-86DE-FB04B1348278}"/>
    <cellStyle name="style1756726800677" xfId="3729" xr:uid="{8394B57C-AB39-4D5B-98DC-46E70BAA68C8}"/>
    <cellStyle name="style1756726800724" xfId="3714" xr:uid="{D3C9A370-02C5-4C4D-917F-05E9BA49B774}"/>
    <cellStyle name="style1756726800770" xfId="3715" xr:uid="{7CBE1077-EEE5-4F74-9AC0-11440E4B3310}"/>
    <cellStyle name="style1756726800786" xfId="3716" xr:uid="{2EEC7149-251A-47DF-82BA-3FB713897C74}"/>
    <cellStyle name="style1756726800880" xfId="3713" xr:uid="{59C2BF1F-6BEB-46A3-B1B9-490857E47F06}"/>
    <cellStyle name="style1756726800928" xfId="3717" xr:uid="{F42D9BE3-C20E-4FD9-84B6-EF7FA7780946}"/>
    <cellStyle name="style1756726800943" xfId="3718" xr:uid="{8D91594E-4235-4FAC-8706-4108B814DCAA}"/>
    <cellStyle name="style1756726801053" xfId="3719" xr:uid="{55FB2DDD-0E2C-447A-BD46-4371017E817C}"/>
    <cellStyle name="style1756726801069" xfId="3720" xr:uid="{32016B00-3397-4CD1-823A-01C7D20122B5}"/>
    <cellStyle name="style1756726801525" xfId="3721" xr:uid="{18F62F27-015C-4892-A239-F4CBAA06F397}"/>
    <cellStyle name="style1756726801556" xfId="3722" xr:uid="{46F388B9-91C5-468F-B6FB-F446D99EBD4B}"/>
    <cellStyle name="style1756726801572" xfId="3723" xr:uid="{1FDDC054-0C02-4E64-8238-F8668862C9A1}"/>
    <cellStyle name="style1756726801587" xfId="3724" xr:uid="{C46D7921-341B-4532-9D5B-626A002C7F80}"/>
    <cellStyle name="style1756726801619" xfId="3725" xr:uid="{1EBD2729-1DE7-4028-971F-BF1D9ED100F7}"/>
    <cellStyle name="style1756726801635" xfId="3727" xr:uid="{93F6873F-0B15-42B7-AF38-8D2A14E92E7E}"/>
    <cellStyle name="style1756726801713" xfId="3747" xr:uid="{37B2D2B4-337F-4482-B628-D9E0A1710A79}"/>
    <cellStyle name="style1756726801729" xfId="3748" xr:uid="{4B63B56A-78B0-4584-B642-2C1BEC46D265}"/>
    <cellStyle name="style1756726801933" xfId="3749" xr:uid="{2108BA42-8229-4376-9A35-572A31A0E4D7}"/>
    <cellStyle name="style1756726847864" xfId="3730" xr:uid="{663C4D2C-B0CD-4927-8A7A-29706C7505FC}"/>
    <cellStyle name="style1756726847895" xfId="3731" xr:uid="{1FA5BFC8-4403-4C03-A68C-4F810F892335}"/>
    <cellStyle name="style1756726847911" xfId="3732" xr:uid="{48B3690F-5BDF-42BA-9E20-7C147123542F}"/>
    <cellStyle name="style1756726847945" xfId="3733" xr:uid="{694F5CA3-5F91-4434-8F05-A63496971977}"/>
    <cellStyle name="style1756726847978" xfId="3734" xr:uid="{4F0D3524-6E57-4228-845F-DE18FDD29E18}"/>
    <cellStyle name="style1756726848021" xfId="3735" xr:uid="{86156832-5107-4F8B-841E-EE3888F01BB7}"/>
    <cellStyle name="style1756726848479" xfId="3736" xr:uid="{21913486-CF1F-447E-A26F-F673842FBB3F}"/>
    <cellStyle name="style1756726848492" xfId="3737" xr:uid="{51F87F17-B1C9-49D6-8AB4-8C9DC7521C07}"/>
    <cellStyle name="style1756726848664" xfId="3738" xr:uid="{9712181E-4296-41BD-92D2-0AE1E3CD1890}"/>
    <cellStyle name="style1756726848696" xfId="3739" xr:uid="{FABC1D6D-6315-43D5-A292-C5E6BB37F769}"/>
    <cellStyle name="style1756726848779" xfId="3740" xr:uid="{AC29AF0D-7239-4CAF-93D1-EA31EE7356D5}"/>
    <cellStyle name="style1756726924680" xfId="3744" xr:uid="{6E12A765-D108-4B34-9934-745181EDA124}"/>
    <cellStyle name="style1756726924695" xfId="3745" xr:uid="{52A43C7A-7BFB-49A2-8905-44B3C7701C53}"/>
    <cellStyle name="style1756726924727" xfId="3746" xr:uid="{20C59BE3-D401-444A-A37F-C13C2593E8CB}"/>
    <cellStyle name="style1756726941751" xfId="3741" xr:uid="{ADA1F637-A7C4-4718-BE95-AF0E2A226B2A}"/>
    <cellStyle name="style1756726941782" xfId="3742" xr:uid="{8CB7291A-906E-4090-8A39-C9A667B070DE}"/>
    <cellStyle name="style1756726941798" xfId="3743" xr:uid="{0A5C2D79-E29E-4E67-8435-10E89E504DF0}"/>
    <cellStyle name="style1782732475765" xfId="3750" xr:uid="{6DFE0DFE-B208-417A-8E71-0DA5D54DD738}"/>
    <cellStyle name="style1782732475907" xfId="3751" xr:uid="{71BB289E-A116-4EC3-876E-11CCD8F5205D}"/>
    <cellStyle name="style1782836422189" xfId="3754" xr:uid="{1376EC85-482A-43BE-8BD4-B1B41D251B03}"/>
    <cellStyle name="style1782836422235" xfId="3755" xr:uid="{A9349BFF-FAEE-4F8B-A9FD-3D3A809CE45C}"/>
    <cellStyle name="style1782836422284" xfId="3756" xr:uid="{555EFF6A-D8C4-49CC-B8FE-F259F2547B8F}"/>
    <cellStyle name="style1782836422336" xfId="3757" xr:uid="{D5BD1421-ECAE-4D9B-915F-D6801634F96D}"/>
    <cellStyle name="style1782836422369" xfId="3758" xr:uid="{BC9E2170-878D-4290-8CF4-3AC8A1D158CD}"/>
    <cellStyle name="style1782836422400" xfId="3759" xr:uid="{30A1BC00-6AFF-4D61-887B-E843DDFE9D88}"/>
    <cellStyle name="style1782896497360" xfId="3752" xr:uid="{E994A083-5DA4-4C99-B0E3-E54FF3F3D24E}"/>
    <cellStyle name="style1782896497397" xfId="3753" xr:uid="{8D79E600-1D64-4E53-B4A5-9BED3F0315CB}"/>
  </cellStyles>
  <dxfs count="0"/>
  <tableStyles count="0" defaultTableStyle="TableStyleMedium9" defaultPivotStyle="PivotStyleLight16"/>
  <colors>
    <mruColors>
      <color rgb="FF0000FF"/>
      <color rgb="FFF8B728"/>
      <color rgb="FF000066"/>
      <color rgb="FFFFBF00"/>
      <color rgb="FFFEBA35"/>
      <color rgb="FF000000"/>
      <color rgb="FF2B4171"/>
      <color rgb="FF868686"/>
      <color rgb="FFFF6699"/>
      <color rgb="FF6C74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95839599459252E-2"/>
          <c:y val="8.1192024354601627E-2"/>
          <c:w val="0.91462269125735185"/>
          <c:h val="0.7362033134586935"/>
        </c:manualLayout>
      </c:layout>
      <c:lineChart>
        <c:grouping val="standard"/>
        <c:varyColors val="0"/>
        <c:ser>
          <c:idx val="0"/>
          <c:order val="0"/>
          <c:tx>
            <c:v>Applications received</c:v>
          </c:tx>
          <c:spPr>
            <a:ln w="28575" cap="rnd">
              <a:solidFill>
                <a:srgbClr val="2B4171"/>
              </a:solidFill>
              <a:round/>
            </a:ln>
            <a:effectLst/>
          </c:spPr>
          <c:marker>
            <c:symbol val="square"/>
            <c:size val="5"/>
          </c:marker>
          <c:dPt>
            <c:idx val="0"/>
            <c:marker>
              <c:symbol val="none"/>
            </c:marker>
            <c:bubble3D val="0"/>
            <c:extLst>
              <c:ext xmlns:c16="http://schemas.microsoft.com/office/drawing/2014/chart" uri="{C3380CC4-5D6E-409C-BE32-E72D297353CC}">
                <c16:uniqueId val="{00000000-D9F3-4266-8DA0-7888CA691AE8}"/>
              </c:ext>
            </c:extLst>
          </c:dPt>
          <c:dPt>
            <c:idx val="1"/>
            <c:marker>
              <c:symbol val="none"/>
            </c:marker>
            <c:bubble3D val="0"/>
            <c:extLst>
              <c:ext xmlns:c16="http://schemas.microsoft.com/office/drawing/2014/chart" uri="{C3380CC4-5D6E-409C-BE32-E72D297353CC}">
                <c16:uniqueId val="{00000001-D9F3-4266-8DA0-7888CA691AE8}"/>
              </c:ext>
            </c:extLst>
          </c:dPt>
          <c:dPt>
            <c:idx val="2"/>
            <c:marker>
              <c:symbol val="none"/>
            </c:marker>
            <c:bubble3D val="0"/>
            <c:extLst>
              <c:ext xmlns:c16="http://schemas.microsoft.com/office/drawing/2014/chart" uri="{C3380CC4-5D6E-409C-BE32-E72D297353CC}">
                <c16:uniqueId val="{00000002-D9F3-4266-8DA0-7888CA691AE8}"/>
              </c:ext>
            </c:extLst>
          </c:dPt>
          <c:dPt>
            <c:idx val="3"/>
            <c:bubble3D val="0"/>
            <c:extLst>
              <c:ext xmlns:c16="http://schemas.microsoft.com/office/drawing/2014/chart" uri="{C3380CC4-5D6E-409C-BE32-E72D297353CC}">
                <c16:uniqueId val="{00000003-D9F3-4266-8DA0-7888CA691AE8}"/>
              </c:ext>
            </c:extLst>
          </c:dPt>
          <c:dPt>
            <c:idx val="4"/>
            <c:marker>
              <c:symbol val="none"/>
            </c:marker>
            <c:bubble3D val="0"/>
            <c:extLst>
              <c:ext xmlns:c16="http://schemas.microsoft.com/office/drawing/2014/chart" uri="{C3380CC4-5D6E-409C-BE32-E72D297353CC}">
                <c16:uniqueId val="{00000004-D9F3-4266-8DA0-7888CA691AE8}"/>
              </c:ext>
            </c:extLst>
          </c:dPt>
          <c:dPt>
            <c:idx val="5"/>
            <c:marker>
              <c:symbol val="none"/>
            </c:marker>
            <c:bubble3D val="0"/>
            <c:extLst>
              <c:ext xmlns:c16="http://schemas.microsoft.com/office/drawing/2014/chart" uri="{C3380CC4-5D6E-409C-BE32-E72D297353CC}">
                <c16:uniqueId val="{00000005-D9F3-4266-8DA0-7888CA691AE8}"/>
              </c:ext>
            </c:extLst>
          </c:dPt>
          <c:dPt>
            <c:idx val="6"/>
            <c:marker>
              <c:symbol val="none"/>
            </c:marker>
            <c:bubble3D val="0"/>
            <c:extLst>
              <c:ext xmlns:c16="http://schemas.microsoft.com/office/drawing/2014/chart" uri="{C3380CC4-5D6E-409C-BE32-E72D297353CC}">
                <c16:uniqueId val="{00000006-D9F3-4266-8DA0-7888CA691AE8}"/>
              </c:ext>
            </c:extLst>
          </c:dPt>
          <c:dPt>
            <c:idx val="7"/>
            <c:bubble3D val="0"/>
            <c:extLst>
              <c:ext xmlns:c16="http://schemas.microsoft.com/office/drawing/2014/chart" uri="{C3380CC4-5D6E-409C-BE32-E72D297353CC}">
                <c16:uniqueId val="{00000007-D9F3-4266-8DA0-7888CA691AE8}"/>
              </c:ext>
            </c:extLst>
          </c:dPt>
          <c:dPt>
            <c:idx val="8"/>
            <c:marker>
              <c:symbol val="none"/>
            </c:marker>
            <c:bubble3D val="0"/>
            <c:extLst>
              <c:ext xmlns:c16="http://schemas.microsoft.com/office/drawing/2014/chart" uri="{C3380CC4-5D6E-409C-BE32-E72D297353CC}">
                <c16:uniqueId val="{00000008-D9F3-4266-8DA0-7888CA691AE8}"/>
              </c:ext>
            </c:extLst>
          </c:dPt>
          <c:dPt>
            <c:idx val="9"/>
            <c:marker>
              <c:symbol val="none"/>
            </c:marker>
            <c:bubble3D val="0"/>
            <c:extLst>
              <c:ext xmlns:c16="http://schemas.microsoft.com/office/drawing/2014/chart" uri="{C3380CC4-5D6E-409C-BE32-E72D297353CC}">
                <c16:uniqueId val="{00000009-D9F3-4266-8DA0-7888CA691AE8}"/>
              </c:ext>
            </c:extLst>
          </c:dPt>
          <c:dPt>
            <c:idx val="10"/>
            <c:marker>
              <c:symbol val="none"/>
            </c:marker>
            <c:bubble3D val="0"/>
            <c:extLst>
              <c:ext xmlns:c16="http://schemas.microsoft.com/office/drawing/2014/chart" uri="{C3380CC4-5D6E-409C-BE32-E72D297353CC}">
                <c16:uniqueId val="{0000000A-D9F3-4266-8DA0-7888CA691AE8}"/>
              </c:ext>
            </c:extLst>
          </c:dPt>
          <c:dPt>
            <c:idx val="11"/>
            <c:bubble3D val="0"/>
            <c:extLst>
              <c:ext xmlns:c16="http://schemas.microsoft.com/office/drawing/2014/chart" uri="{C3380CC4-5D6E-409C-BE32-E72D297353CC}">
                <c16:uniqueId val="{0000000B-D9F3-4266-8DA0-7888CA691AE8}"/>
              </c:ext>
            </c:extLst>
          </c:dPt>
          <c:dPt>
            <c:idx val="12"/>
            <c:marker>
              <c:symbol val="none"/>
            </c:marker>
            <c:bubble3D val="0"/>
            <c:extLst>
              <c:ext xmlns:c16="http://schemas.microsoft.com/office/drawing/2014/chart" uri="{C3380CC4-5D6E-409C-BE32-E72D297353CC}">
                <c16:uniqueId val="{0000000C-D9F3-4266-8DA0-7888CA691AE8}"/>
              </c:ext>
            </c:extLst>
          </c:dPt>
          <c:dPt>
            <c:idx val="13"/>
            <c:marker>
              <c:symbol val="none"/>
            </c:marker>
            <c:bubble3D val="0"/>
            <c:extLst>
              <c:ext xmlns:c16="http://schemas.microsoft.com/office/drawing/2014/chart" uri="{C3380CC4-5D6E-409C-BE32-E72D297353CC}">
                <c16:uniqueId val="{0000000D-D9F3-4266-8DA0-7888CA691AE8}"/>
              </c:ext>
            </c:extLst>
          </c:dPt>
          <c:dPt>
            <c:idx val="14"/>
            <c:marker>
              <c:symbol val="none"/>
            </c:marker>
            <c:bubble3D val="0"/>
            <c:extLst>
              <c:ext xmlns:c16="http://schemas.microsoft.com/office/drawing/2014/chart" uri="{C3380CC4-5D6E-409C-BE32-E72D297353CC}">
                <c16:uniqueId val="{0000000E-D9F3-4266-8DA0-7888CA691AE8}"/>
              </c:ext>
            </c:extLst>
          </c:dPt>
          <c:dPt>
            <c:idx val="15"/>
            <c:bubble3D val="0"/>
            <c:extLst>
              <c:ext xmlns:c16="http://schemas.microsoft.com/office/drawing/2014/chart" uri="{C3380CC4-5D6E-409C-BE32-E72D297353CC}">
                <c16:uniqueId val="{0000000F-D9F3-4266-8DA0-7888CA691AE8}"/>
              </c:ext>
            </c:extLst>
          </c:dPt>
          <c:dPt>
            <c:idx val="16"/>
            <c:marker>
              <c:symbol val="none"/>
            </c:marker>
            <c:bubble3D val="0"/>
            <c:extLst>
              <c:ext xmlns:c16="http://schemas.microsoft.com/office/drawing/2014/chart" uri="{C3380CC4-5D6E-409C-BE32-E72D297353CC}">
                <c16:uniqueId val="{00000010-D9F3-4266-8DA0-7888CA691AE8}"/>
              </c:ext>
            </c:extLst>
          </c:dPt>
          <c:dPt>
            <c:idx val="17"/>
            <c:marker>
              <c:symbol val="none"/>
            </c:marker>
            <c:bubble3D val="0"/>
            <c:extLst>
              <c:ext xmlns:c16="http://schemas.microsoft.com/office/drawing/2014/chart" uri="{C3380CC4-5D6E-409C-BE32-E72D297353CC}">
                <c16:uniqueId val="{00000011-D9F3-4266-8DA0-7888CA691AE8}"/>
              </c:ext>
            </c:extLst>
          </c:dPt>
          <c:dPt>
            <c:idx val="18"/>
            <c:marker>
              <c:symbol val="none"/>
            </c:marker>
            <c:bubble3D val="0"/>
            <c:extLst>
              <c:ext xmlns:c16="http://schemas.microsoft.com/office/drawing/2014/chart" uri="{C3380CC4-5D6E-409C-BE32-E72D297353CC}">
                <c16:uniqueId val="{00000012-D9F3-4266-8DA0-7888CA691AE8}"/>
              </c:ext>
            </c:extLst>
          </c:dPt>
          <c:dPt>
            <c:idx val="19"/>
            <c:bubble3D val="0"/>
            <c:extLst>
              <c:ext xmlns:c16="http://schemas.microsoft.com/office/drawing/2014/chart" uri="{C3380CC4-5D6E-409C-BE32-E72D297353CC}">
                <c16:uniqueId val="{00000013-D9F3-4266-8DA0-7888CA691AE8}"/>
              </c:ext>
            </c:extLst>
          </c:dPt>
          <c:dPt>
            <c:idx val="20"/>
            <c:marker>
              <c:symbol val="none"/>
            </c:marker>
            <c:bubble3D val="0"/>
            <c:extLst>
              <c:ext xmlns:c16="http://schemas.microsoft.com/office/drawing/2014/chart" uri="{C3380CC4-5D6E-409C-BE32-E72D297353CC}">
                <c16:uniqueId val="{00000014-D9F3-4266-8DA0-7888CA691AE8}"/>
              </c:ext>
            </c:extLst>
          </c:dPt>
          <c:dPt>
            <c:idx val="21"/>
            <c:marker>
              <c:symbol val="none"/>
            </c:marker>
            <c:bubble3D val="0"/>
            <c:extLst>
              <c:ext xmlns:c16="http://schemas.microsoft.com/office/drawing/2014/chart" uri="{C3380CC4-5D6E-409C-BE32-E72D297353CC}">
                <c16:uniqueId val="{00000015-D9F3-4266-8DA0-7888CA691AE8}"/>
              </c:ext>
            </c:extLst>
          </c:dPt>
          <c:dPt>
            <c:idx val="22"/>
            <c:marker>
              <c:symbol val="none"/>
            </c:marker>
            <c:bubble3D val="0"/>
            <c:extLst>
              <c:ext xmlns:c16="http://schemas.microsoft.com/office/drawing/2014/chart" uri="{C3380CC4-5D6E-409C-BE32-E72D297353CC}">
                <c16:uniqueId val="{00000016-D9F3-4266-8DA0-7888CA691AE8}"/>
              </c:ext>
            </c:extLst>
          </c:dPt>
          <c:dPt>
            <c:idx val="23"/>
            <c:bubble3D val="0"/>
            <c:extLst>
              <c:ext xmlns:c16="http://schemas.microsoft.com/office/drawing/2014/chart" uri="{C3380CC4-5D6E-409C-BE32-E72D297353CC}">
                <c16:uniqueId val="{00000017-D9F3-4266-8DA0-7888CA691AE8}"/>
              </c:ext>
            </c:extLst>
          </c:dPt>
          <c:dPt>
            <c:idx val="24"/>
            <c:marker>
              <c:symbol val="none"/>
            </c:marker>
            <c:bubble3D val="0"/>
            <c:extLst>
              <c:ext xmlns:c16="http://schemas.microsoft.com/office/drawing/2014/chart" uri="{C3380CC4-5D6E-409C-BE32-E72D297353CC}">
                <c16:uniqueId val="{00000018-D9F3-4266-8DA0-7888CA691AE8}"/>
              </c:ext>
            </c:extLst>
          </c:dPt>
          <c:dPt>
            <c:idx val="25"/>
            <c:marker>
              <c:symbol val="none"/>
            </c:marker>
            <c:bubble3D val="0"/>
            <c:extLst>
              <c:ext xmlns:c16="http://schemas.microsoft.com/office/drawing/2014/chart" uri="{C3380CC4-5D6E-409C-BE32-E72D297353CC}">
                <c16:uniqueId val="{00000019-D9F3-4266-8DA0-7888CA691AE8}"/>
              </c:ext>
            </c:extLst>
          </c:dPt>
          <c:dPt>
            <c:idx val="26"/>
            <c:marker>
              <c:symbol val="none"/>
            </c:marker>
            <c:bubble3D val="0"/>
            <c:extLst>
              <c:ext xmlns:c16="http://schemas.microsoft.com/office/drawing/2014/chart" uri="{C3380CC4-5D6E-409C-BE32-E72D297353CC}">
                <c16:uniqueId val="{0000001A-D9F3-4266-8DA0-7888CA691AE8}"/>
              </c:ext>
            </c:extLst>
          </c:dPt>
          <c:dPt>
            <c:idx val="27"/>
            <c:bubble3D val="0"/>
            <c:extLst>
              <c:ext xmlns:c16="http://schemas.microsoft.com/office/drawing/2014/chart" uri="{C3380CC4-5D6E-409C-BE32-E72D297353CC}">
                <c16:uniqueId val="{0000001B-D9F3-4266-8DA0-7888CA691AE8}"/>
              </c:ext>
            </c:extLst>
          </c:dPt>
          <c:dPt>
            <c:idx val="28"/>
            <c:marker>
              <c:symbol val="none"/>
            </c:marker>
            <c:bubble3D val="0"/>
            <c:extLst>
              <c:ext xmlns:c16="http://schemas.microsoft.com/office/drawing/2014/chart" uri="{C3380CC4-5D6E-409C-BE32-E72D297353CC}">
                <c16:uniqueId val="{0000001C-D9F3-4266-8DA0-7888CA691AE8}"/>
              </c:ext>
            </c:extLst>
          </c:dPt>
          <c:dPt>
            <c:idx val="29"/>
            <c:marker>
              <c:symbol val="none"/>
            </c:marker>
            <c:bubble3D val="0"/>
            <c:extLst>
              <c:ext xmlns:c16="http://schemas.microsoft.com/office/drawing/2014/chart" uri="{C3380CC4-5D6E-409C-BE32-E72D297353CC}">
                <c16:uniqueId val="{0000001D-D9F3-4266-8DA0-7888CA691AE8}"/>
              </c:ext>
            </c:extLst>
          </c:dPt>
          <c:dPt>
            <c:idx val="30"/>
            <c:marker>
              <c:symbol val="none"/>
            </c:marker>
            <c:bubble3D val="0"/>
            <c:extLst>
              <c:ext xmlns:c16="http://schemas.microsoft.com/office/drawing/2014/chart" uri="{C3380CC4-5D6E-409C-BE32-E72D297353CC}">
                <c16:uniqueId val="{0000001E-D9F3-4266-8DA0-7888CA691AE8}"/>
              </c:ext>
            </c:extLst>
          </c:dPt>
          <c:dPt>
            <c:idx val="31"/>
            <c:bubble3D val="0"/>
            <c:extLst>
              <c:ext xmlns:c16="http://schemas.microsoft.com/office/drawing/2014/chart" uri="{C3380CC4-5D6E-409C-BE32-E72D297353CC}">
                <c16:uniqueId val="{0000001F-D9F3-4266-8DA0-7888CA691AE8}"/>
              </c:ext>
            </c:extLst>
          </c:dPt>
          <c:dPt>
            <c:idx val="32"/>
            <c:marker>
              <c:symbol val="none"/>
            </c:marker>
            <c:bubble3D val="0"/>
            <c:extLst>
              <c:ext xmlns:c16="http://schemas.microsoft.com/office/drawing/2014/chart" uri="{C3380CC4-5D6E-409C-BE32-E72D297353CC}">
                <c16:uniqueId val="{00000020-D9F3-4266-8DA0-7888CA691AE8}"/>
              </c:ext>
            </c:extLst>
          </c:dPt>
          <c:dPt>
            <c:idx val="33"/>
            <c:marker>
              <c:symbol val="none"/>
            </c:marker>
            <c:bubble3D val="0"/>
            <c:extLst>
              <c:ext xmlns:c16="http://schemas.microsoft.com/office/drawing/2014/chart" uri="{C3380CC4-5D6E-409C-BE32-E72D297353CC}">
                <c16:uniqueId val="{00000021-D9F3-4266-8DA0-7888CA691AE8}"/>
              </c:ext>
            </c:extLst>
          </c:dPt>
          <c:dPt>
            <c:idx val="34"/>
            <c:marker>
              <c:symbol val="none"/>
            </c:marker>
            <c:bubble3D val="0"/>
            <c:extLst>
              <c:ext xmlns:c16="http://schemas.microsoft.com/office/drawing/2014/chart" uri="{C3380CC4-5D6E-409C-BE32-E72D297353CC}">
                <c16:uniqueId val="{00000022-D9F3-4266-8DA0-7888CA691AE8}"/>
              </c:ext>
            </c:extLst>
          </c:dPt>
          <c:dPt>
            <c:idx val="35"/>
            <c:bubble3D val="0"/>
            <c:extLst>
              <c:ext xmlns:c16="http://schemas.microsoft.com/office/drawing/2014/chart" uri="{C3380CC4-5D6E-409C-BE32-E72D297353CC}">
                <c16:uniqueId val="{00000023-D9F3-4266-8DA0-7888CA691AE8}"/>
              </c:ext>
            </c:extLst>
          </c:dPt>
          <c:dPt>
            <c:idx val="36"/>
            <c:marker>
              <c:symbol val="none"/>
            </c:marker>
            <c:bubble3D val="0"/>
            <c:extLst>
              <c:ext xmlns:c16="http://schemas.microsoft.com/office/drawing/2014/chart" uri="{C3380CC4-5D6E-409C-BE32-E72D297353CC}">
                <c16:uniqueId val="{00000024-D9F3-4266-8DA0-7888CA691AE8}"/>
              </c:ext>
            </c:extLst>
          </c:dPt>
          <c:dPt>
            <c:idx val="37"/>
            <c:marker>
              <c:symbol val="none"/>
            </c:marker>
            <c:bubble3D val="0"/>
            <c:extLst>
              <c:ext xmlns:c16="http://schemas.microsoft.com/office/drawing/2014/chart" uri="{C3380CC4-5D6E-409C-BE32-E72D297353CC}">
                <c16:uniqueId val="{00000025-D9F3-4266-8DA0-7888CA691AE8}"/>
              </c:ext>
            </c:extLst>
          </c:dPt>
          <c:dPt>
            <c:idx val="38"/>
            <c:marker>
              <c:symbol val="none"/>
            </c:marker>
            <c:bubble3D val="0"/>
            <c:extLst>
              <c:ext xmlns:c16="http://schemas.microsoft.com/office/drawing/2014/chart" uri="{C3380CC4-5D6E-409C-BE32-E72D297353CC}">
                <c16:uniqueId val="{00000026-D9F3-4266-8DA0-7888CA691AE8}"/>
              </c:ext>
            </c:extLst>
          </c:dPt>
          <c:dPt>
            <c:idx val="39"/>
            <c:bubble3D val="0"/>
            <c:extLst>
              <c:ext xmlns:c16="http://schemas.microsoft.com/office/drawing/2014/chart" uri="{C3380CC4-5D6E-409C-BE32-E72D297353CC}">
                <c16:uniqueId val="{00000027-D9F3-4266-8DA0-7888CA691AE8}"/>
              </c:ext>
            </c:extLst>
          </c:dPt>
          <c:dPt>
            <c:idx val="40"/>
            <c:marker>
              <c:symbol val="none"/>
            </c:marker>
            <c:bubble3D val="0"/>
            <c:extLst>
              <c:ext xmlns:c16="http://schemas.microsoft.com/office/drawing/2014/chart" uri="{C3380CC4-5D6E-409C-BE32-E72D297353CC}">
                <c16:uniqueId val="{00000028-D9F3-4266-8DA0-7888CA691AE8}"/>
              </c:ext>
            </c:extLst>
          </c:dPt>
          <c:dPt>
            <c:idx val="41"/>
            <c:marker>
              <c:symbol val="none"/>
            </c:marker>
            <c:bubble3D val="0"/>
            <c:extLst>
              <c:ext xmlns:c16="http://schemas.microsoft.com/office/drawing/2014/chart" uri="{C3380CC4-5D6E-409C-BE32-E72D297353CC}">
                <c16:uniqueId val="{00000029-D9F3-4266-8DA0-7888CA691AE8}"/>
              </c:ext>
            </c:extLst>
          </c:dPt>
          <c:dPt>
            <c:idx val="42"/>
            <c:marker>
              <c:symbol val="none"/>
            </c:marker>
            <c:bubble3D val="0"/>
            <c:extLst>
              <c:ext xmlns:c16="http://schemas.microsoft.com/office/drawing/2014/chart" uri="{C3380CC4-5D6E-409C-BE32-E72D297353CC}">
                <c16:uniqueId val="{00000065-83A8-4F68-B543-FD48CD07E74C}"/>
              </c:ext>
            </c:extLst>
          </c:dPt>
          <c:dLbls>
            <c:dLbl>
              <c:idx val="43"/>
              <c:layout>
                <c:manualLayout>
                  <c:x val="-1.0724259460397069E-16"/>
                  <c:y val="-3.3324888801740109E-2"/>
                </c:manualLayout>
              </c:layout>
              <c:spPr>
                <a:noFill/>
                <a:ln>
                  <a:noFill/>
                </a:ln>
                <a:effectLst/>
              </c:spPr>
              <c:txPr>
                <a:bodyPr wrap="square" lIns="38100" tIns="19050" rIns="38100" bIns="19050" anchor="ctr">
                  <a:spAutoFit/>
                </a:bodyPr>
                <a:lstStyle/>
                <a:p>
                  <a:pPr>
                    <a:defRPr sz="1100" b="1">
                      <a:solidFill>
                        <a:schemeClr val="tx1"/>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2-83A8-4F68-B543-FD48CD07E74C}"/>
                </c:ext>
              </c:extLst>
            </c:dLbl>
            <c:spPr>
              <a:noFill/>
              <a:ln>
                <a:noFill/>
              </a:ln>
              <a:effectLst/>
            </c:spPr>
            <c:txPr>
              <a:bodyPr wrap="square" lIns="38100" tIns="19050" rIns="38100" bIns="19050" anchor="ctr">
                <a:spAutoFit/>
              </a:bodyPr>
              <a:lstStyle/>
              <a:p>
                <a:pPr>
                  <a:defRPr sz="1100">
                    <a:solidFill>
                      <a:schemeClr val="tx1"/>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1.1'!$A$45:$B$48,'1.1'!$A$50:$B$53,'1.1'!$A$55:$B$58,'1.1'!$A$60:$B$63,'1.1'!$A$65:$B$68,'1.1'!$A$70:$B$73,'1.1'!$A$75:$B$78,'1.1'!$A$80:$B$83,'1.1'!$A$85:$B$88,'1.1'!$A$90:$B$93,'1.1'!$A$95:$B$98,'1.1'!$A$100:$B$103,'1.1'!$A$105:$B$108,'1.1'!$A$110:$B$113,'1.1'!$A$115:$B$118,'1.1'!$A$120:$B$123)</c15:sqref>
                  </c15:fullRef>
                </c:ext>
              </c:extLst>
              <c:f>('1.1'!$A$70:$B$73,'1.1'!$A$75:$B$78,'1.1'!$A$80:$B$83,'1.1'!$A$85:$B$88,'1.1'!$A$90:$B$93,'1.1'!$A$95:$B$98,'1.1'!$A$100:$B$103,'1.1'!$A$105:$B$108,'1.1'!$A$110:$B$113,'1.1'!$A$115:$B$118,'1.1'!$A$120:$B$123)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1.1'!$C$45:$C$48,'1.1'!$C$50:$C$53,'1.1'!$C$55:$C$58,'1.1'!$C$60:$C$63,'1.1'!$C$65:$C$68,'1.1'!$C$70:$C$73,'1.1'!$C$75:$C$78,'1.1'!$C$80:$C$83,'1.1'!$C$85:$C$88,'1.1'!$C$90:$C$93,'1.1'!$C$95:$C$98,'1.1'!$C$100:$C$103,'1.1'!$C$105:$C$108,'1.1'!$C$110:$C$113,'1.1'!$C$115:$C$118,'1.1'!$C$120:$C$123)</c15:sqref>
                  </c15:fullRef>
                </c:ext>
              </c:extLst>
              <c:f>('1.1'!$C$70:$C$73,'1.1'!$C$75:$C$78,'1.1'!$C$80:$C$83,'1.1'!$C$85:$C$88,'1.1'!$C$90:$C$93,'1.1'!$C$95:$C$98,'1.1'!$C$100:$C$103,'1.1'!$C$105:$C$108,'1.1'!$C$110:$C$113,'1.1'!$C$115:$C$118,'1.1'!$C$120:$C$123)</c:f>
              <c:numCache>
                <c:formatCode>#,##0</c:formatCode>
                <c:ptCount val="44"/>
                <c:pt idx="0">
                  <c:v>3165</c:v>
                </c:pt>
                <c:pt idx="1">
                  <c:v>2913</c:v>
                </c:pt>
                <c:pt idx="2">
                  <c:v>3045</c:v>
                </c:pt>
                <c:pt idx="3">
                  <c:v>3097</c:v>
                </c:pt>
                <c:pt idx="4">
                  <c:v>3442</c:v>
                </c:pt>
                <c:pt idx="5">
                  <c:v>3048</c:v>
                </c:pt>
                <c:pt idx="6">
                  <c:v>3201</c:v>
                </c:pt>
                <c:pt idx="7">
                  <c:v>3346</c:v>
                </c:pt>
                <c:pt idx="8">
                  <c:v>3309</c:v>
                </c:pt>
                <c:pt idx="9">
                  <c:v>3222</c:v>
                </c:pt>
                <c:pt idx="10">
                  <c:v>3265</c:v>
                </c:pt>
                <c:pt idx="11">
                  <c:v>3137</c:v>
                </c:pt>
                <c:pt idx="12">
                  <c:v>3243</c:v>
                </c:pt>
                <c:pt idx="13">
                  <c:v>2936</c:v>
                </c:pt>
                <c:pt idx="14">
                  <c:v>3196</c:v>
                </c:pt>
                <c:pt idx="15">
                  <c:v>3166</c:v>
                </c:pt>
                <c:pt idx="16">
                  <c:v>3399</c:v>
                </c:pt>
                <c:pt idx="17">
                  <c:v>2932</c:v>
                </c:pt>
                <c:pt idx="18">
                  <c:v>2994</c:v>
                </c:pt>
                <c:pt idx="19">
                  <c:v>2882</c:v>
                </c:pt>
                <c:pt idx="20">
                  <c:v>2309</c:v>
                </c:pt>
                <c:pt idx="21">
                  <c:v>3265</c:v>
                </c:pt>
                <c:pt idx="22">
                  <c:v>3587</c:v>
                </c:pt>
                <c:pt idx="23">
                  <c:v>3672</c:v>
                </c:pt>
                <c:pt idx="24">
                  <c:v>3961</c:v>
                </c:pt>
                <c:pt idx="25">
                  <c:v>3322</c:v>
                </c:pt>
                <c:pt idx="26">
                  <c:v>3150</c:v>
                </c:pt>
                <c:pt idx="27">
                  <c:v>3167</c:v>
                </c:pt>
                <c:pt idx="28">
                  <c:v>3051</c:v>
                </c:pt>
                <c:pt idx="29">
                  <c:v>2672</c:v>
                </c:pt>
                <c:pt idx="30">
                  <c:v>2660</c:v>
                </c:pt>
                <c:pt idx="31">
                  <c:v>2834</c:v>
                </c:pt>
                <c:pt idx="32">
                  <c:v>2635</c:v>
                </c:pt>
                <c:pt idx="33">
                  <c:v>2363</c:v>
                </c:pt>
                <c:pt idx="34">
                  <c:v>2506</c:v>
                </c:pt>
                <c:pt idx="35">
                  <c:v>2521</c:v>
                </c:pt>
                <c:pt idx="36">
                  <c:v>2532</c:v>
                </c:pt>
                <c:pt idx="37">
                  <c:v>2369</c:v>
                </c:pt>
                <c:pt idx="38">
                  <c:v>2357</c:v>
                </c:pt>
                <c:pt idx="39">
                  <c:v>2458</c:v>
                </c:pt>
                <c:pt idx="40">
                  <c:v>2399</c:v>
                </c:pt>
                <c:pt idx="41">
                  <c:v>2344</c:v>
                </c:pt>
                <c:pt idx="42">
                  <c:v>2480</c:v>
                </c:pt>
                <c:pt idx="43">
                  <c:v>2419</c:v>
                </c:pt>
              </c:numCache>
            </c:numRef>
          </c:val>
          <c:smooth val="0"/>
          <c:extLst>
            <c:ext xmlns:c16="http://schemas.microsoft.com/office/drawing/2014/chart" uri="{C3380CC4-5D6E-409C-BE32-E72D297353CC}">
              <c16:uniqueId val="{0000002A-D9F3-4266-8DA0-7888CA691AE8}"/>
            </c:ext>
          </c:extLst>
        </c:ser>
        <c:ser>
          <c:idx val="1"/>
          <c:order val="1"/>
          <c:tx>
            <c:v>Applications decided</c:v>
          </c:tx>
          <c:spPr>
            <a:ln w="28575" cap="rnd">
              <a:solidFill>
                <a:srgbClr val="FFC000"/>
              </a:solidFill>
              <a:round/>
            </a:ln>
            <a:effectLst/>
          </c:spPr>
          <c:marker>
            <c:symbol val="square"/>
            <c:size val="5"/>
            <c:spPr>
              <a:solidFill>
                <a:srgbClr val="F8B728"/>
              </a:solidFill>
              <a:ln>
                <a:noFill/>
              </a:ln>
            </c:spPr>
          </c:marker>
          <c:dPt>
            <c:idx val="0"/>
            <c:marker>
              <c:symbol val="none"/>
            </c:marker>
            <c:bubble3D val="0"/>
            <c:extLst>
              <c:ext xmlns:c16="http://schemas.microsoft.com/office/drawing/2014/chart" uri="{C3380CC4-5D6E-409C-BE32-E72D297353CC}">
                <c16:uniqueId val="{0000002B-D9F3-4266-8DA0-7888CA691AE8}"/>
              </c:ext>
            </c:extLst>
          </c:dPt>
          <c:dPt>
            <c:idx val="1"/>
            <c:marker>
              <c:symbol val="none"/>
            </c:marker>
            <c:bubble3D val="0"/>
            <c:extLst>
              <c:ext xmlns:c16="http://schemas.microsoft.com/office/drawing/2014/chart" uri="{C3380CC4-5D6E-409C-BE32-E72D297353CC}">
                <c16:uniqueId val="{0000002C-D9F3-4266-8DA0-7888CA691AE8}"/>
              </c:ext>
            </c:extLst>
          </c:dPt>
          <c:dPt>
            <c:idx val="2"/>
            <c:marker>
              <c:symbol val="none"/>
            </c:marker>
            <c:bubble3D val="0"/>
            <c:extLst>
              <c:ext xmlns:c16="http://schemas.microsoft.com/office/drawing/2014/chart" uri="{C3380CC4-5D6E-409C-BE32-E72D297353CC}">
                <c16:uniqueId val="{0000002D-D9F3-4266-8DA0-7888CA691AE8}"/>
              </c:ext>
            </c:extLst>
          </c:dPt>
          <c:dPt>
            <c:idx val="3"/>
            <c:bubble3D val="0"/>
            <c:extLst>
              <c:ext xmlns:c16="http://schemas.microsoft.com/office/drawing/2014/chart" uri="{C3380CC4-5D6E-409C-BE32-E72D297353CC}">
                <c16:uniqueId val="{0000002E-D9F3-4266-8DA0-7888CA691AE8}"/>
              </c:ext>
            </c:extLst>
          </c:dPt>
          <c:dPt>
            <c:idx val="4"/>
            <c:marker>
              <c:symbol val="none"/>
            </c:marker>
            <c:bubble3D val="0"/>
            <c:extLst>
              <c:ext xmlns:c16="http://schemas.microsoft.com/office/drawing/2014/chart" uri="{C3380CC4-5D6E-409C-BE32-E72D297353CC}">
                <c16:uniqueId val="{0000002F-D9F3-4266-8DA0-7888CA691AE8}"/>
              </c:ext>
            </c:extLst>
          </c:dPt>
          <c:dPt>
            <c:idx val="5"/>
            <c:marker>
              <c:symbol val="none"/>
            </c:marker>
            <c:bubble3D val="0"/>
            <c:extLst>
              <c:ext xmlns:c16="http://schemas.microsoft.com/office/drawing/2014/chart" uri="{C3380CC4-5D6E-409C-BE32-E72D297353CC}">
                <c16:uniqueId val="{00000030-D9F3-4266-8DA0-7888CA691AE8}"/>
              </c:ext>
            </c:extLst>
          </c:dPt>
          <c:dPt>
            <c:idx val="6"/>
            <c:marker>
              <c:symbol val="none"/>
            </c:marker>
            <c:bubble3D val="0"/>
            <c:extLst>
              <c:ext xmlns:c16="http://schemas.microsoft.com/office/drawing/2014/chart" uri="{C3380CC4-5D6E-409C-BE32-E72D297353CC}">
                <c16:uniqueId val="{00000031-D9F3-4266-8DA0-7888CA691AE8}"/>
              </c:ext>
            </c:extLst>
          </c:dPt>
          <c:dPt>
            <c:idx val="7"/>
            <c:bubble3D val="0"/>
            <c:extLst>
              <c:ext xmlns:c16="http://schemas.microsoft.com/office/drawing/2014/chart" uri="{C3380CC4-5D6E-409C-BE32-E72D297353CC}">
                <c16:uniqueId val="{00000032-D9F3-4266-8DA0-7888CA691AE8}"/>
              </c:ext>
            </c:extLst>
          </c:dPt>
          <c:dPt>
            <c:idx val="8"/>
            <c:marker>
              <c:symbol val="none"/>
            </c:marker>
            <c:bubble3D val="0"/>
            <c:extLst>
              <c:ext xmlns:c16="http://schemas.microsoft.com/office/drawing/2014/chart" uri="{C3380CC4-5D6E-409C-BE32-E72D297353CC}">
                <c16:uniqueId val="{00000033-D9F3-4266-8DA0-7888CA691AE8}"/>
              </c:ext>
            </c:extLst>
          </c:dPt>
          <c:dPt>
            <c:idx val="9"/>
            <c:marker>
              <c:symbol val="none"/>
            </c:marker>
            <c:bubble3D val="0"/>
            <c:extLst>
              <c:ext xmlns:c16="http://schemas.microsoft.com/office/drawing/2014/chart" uri="{C3380CC4-5D6E-409C-BE32-E72D297353CC}">
                <c16:uniqueId val="{00000034-D9F3-4266-8DA0-7888CA691AE8}"/>
              </c:ext>
            </c:extLst>
          </c:dPt>
          <c:dPt>
            <c:idx val="10"/>
            <c:marker>
              <c:symbol val="none"/>
            </c:marker>
            <c:bubble3D val="0"/>
            <c:extLst>
              <c:ext xmlns:c16="http://schemas.microsoft.com/office/drawing/2014/chart" uri="{C3380CC4-5D6E-409C-BE32-E72D297353CC}">
                <c16:uniqueId val="{00000035-D9F3-4266-8DA0-7888CA691AE8}"/>
              </c:ext>
            </c:extLst>
          </c:dPt>
          <c:dPt>
            <c:idx val="11"/>
            <c:bubble3D val="0"/>
            <c:extLst>
              <c:ext xmlns:c16="http://schemas.microsoft.com/office/drawing/2014/chart" uri="{C3380CC4-5D6E-409C-BE32-E72D297353CC}">
                <c16:uniqueId val="{00000036-D9F3-4266-8DA0-7888CA691AE8}"/>
              </c:ext>
            </c:extLst>
          </c:dPt>
          <c:dPt>
            <c:idx val="12"/>
            <c:marker>
              <c:symbol val="none"/>
            </c:marker>
            <c:bubble3D val="0"/>
            <c:extLst>
              <c:ext xmlns:c16="http://schemas.microsoft.com/office/drawing/2014/chart" uri="{C3380CC4-5D6E-409C-BE32-E72D297353CC}">
                <c16:uniqueId val="{00000037-D9F3-4266-8DA0-7888CA691AE8}"/>
              </c:ext>
            </c:extLst>
          </c:dPt>
          <c:dPt>
            <c:idx val="13"/>
            <c:marker>
              <c:symbol val="none"/>
            </c:marker>
            <c:bubble3D val="0"/>
            <c:extLst>
              <c:ext xmlns:c16="http://schemas.microsoft.com/office/drawing/2014/chart" uri="{C3380CC4-5D6E-409C-BE32-E72D297353CC}">
                <c16:uniqueId val="{00000038-D9F3-4266-8DA0-7888CA691AE8}"/>
              </c:ext>
            </c:extLst>
          </c:dPt>
          <c:dPt>
            <c:idx val="14"/>
            <c:marker>
              <c:symbol val="none"/>
            </c:marker>
            <c:bubble3D val="0"/>
            <c:extLst>
              <c:ext xmlns:c16="http://schemas.microsoft.com/office/drawing/2014/chart" uri="{C3380CC4-5D6E-409C-BE32-E72D297353CC}">
                <c16:uniqueId val="{00000039-D9F3-4266-8DA0-7888CA691AE8}"/>
              </c:ext>
            </c:extLst>
          </c:dPt>
          <c:dPt>
            <c:idx val="15"/>
            <c:bubble3D val="0"/>
            <c:extLst>
              <c:ext xmlns:c16="http://schemas.microsoft.com/office/drawing/2014/chart" uri="{C3380CC4-5D6E-409C-BE32-E72D297353CC}">
                <c16:uniqueId val="{0000003A-D9F3-4266-8DA0-7888CA691AE8}"/>
              </c:ext>
            </c:extLst>
          </c:dPt>
          <c:dPt>
            <c:idx val="16"/>
            <c:marker>
              <c:symbol val="none"/>
            </c:marker>
            <c:bubble3D val="0"/>
            <c:extLst>
              <c:ext xmlns:c16="http://schemas.microsoft.com/office/drawing/2014/chart" uri="{C3380CC4-5D6E-409C-BE32-E72D297353CC}">
                <c16:uniqueId val="{0000003B-D9F3-4266-8DA0-7888CA691AE8}"/>
              </c:ext>
            </c:extLst>
          </c:dPt>
          <c:dPt>
            <c:idx val="17"/>
            <c:marker>
              <c:symbol val="none"/>
            </c:marker>
            <c:bubble3D val="0"/>
            <c:extLst>
              <c:ext xmlns:c16="http://schemas.microsoft.com/office/drawing/2014/chart" uri="{C3380CC4-5D6E-409C-BE32-E72D297353CC}">
                <c16:uniqueId val="{0000003C-D9F3-4266-8DA0-7888CA691AE8}"/>
              </c:ext>
            </c:extLst>
          </c:dPt>
          <c:dPt>
            <c:idx val="18"/>
            <c:marker>
              <c:symbol val="none"/>
            </c:marker>
            <c:bubble3D val="0"/>
            <c:extLst>
              <c:ext xmlns:c16="http://schemas.microsoft.com/office/drawing/2014/chart" uri="{C3380CC4-5D6E-409C-BE32-E72D297353CC}">
                <c16:uniqueId val="{0000003D-D9F3-4266-8DA0-7888CA691AE8}"/>
              </c:ext>
            </c:extLst>
          </c:dPt>
          <c:dPt>
            <c:idx val="19"/>
            <c:bubble3D val="0"/>
            <c:extLst>
              <c:ext xmlns:c16="http://schemas.microsoft.com/office/drawing/2014/chart" uri="{C3380CC4-5D6E-409C-BE32-E72D297353CC}">
                <c16:uniqueId val="{0000003E-D9F3-4266-8DA0-7888CA691AE8}"/>
              </c:ext>
            </c:extLst>
          </c:dPt>
          <c:dPt>
            <c:idx val="20"/>
            <c:marker>
              <c:symbol val="none"/>
            </c:marker>
            <c:bubble3D val="0"/>
            <c:extLst>
              <c:ext xmlns:c16="http://schemas.microsoft.com/office/drawing/2014/chart" uri="{C3380CC4-5D6E-409C-BE32-E72D297353CC}">
                <c16:uniqueId val="{0000003F-D9F3-4266-8DA0-7888CA691AE8}"/>
              </c:ext>
            </c:extLst>
          </c:dPt>
          <c:dPt>
            <c:idx val="21"/>
            <c:marker>
              <c:symbol val="none"/>
            </c:marker>
            <c:bubble3D val="0"/>
            <c:extLst>
              <c:ext xmlns:c16="http://schemas.microsoft.com/office/drawing/2014/chart" uri="{C3380CC4-5D6E-409C-BE32-E72D297353CC}">
                <c16:uniqueId val="{00000066-83A8-4F68-B543-FD48CD07E74C}"/>
              </c:ext>
            </c:extLst>
          </c:dPt>
          <c:dPt>
            <c:idx val="22"/>
            <c:marker>
              <c:symbol val="none"/>
            </c:marker>
            <c:bubble3D val="0"/>
            <c:extLst>
              <c:ext xmlns:c16="http://schemas.microsoft.com/office/drawing/2014/chart" uri="{C3380CC4-5D6E-409C-BE32-E72D297353CC}">
                <c16:uniqueId val="{00000040-D9F3-4266-8DA0-7888CA691AE8}"/>
              </c:ext>
            </c:extLst>
          </c:dPt>
          <c:dPt>
            <c:idx val="23"/>
            <c:bubble3D val="0"/>
            <c:extLst>
              <c:ext xmlns:c16="http://schemas.microsoft.com/office/drawing/2014/chart" uri="{C3380CC4-5D6E-409C-BE32-E72D297353CC}">
                <c16:uniqueId val="{00000041-D9F3-4266-8DA0-7888CA691AE8}"/>
              </c:ext>
            </c:extLst>
          </c:dPt>
          <c:dPt>
            <c:idx val="24"/>
            <c:marker>
              <c:symbol val="none"/>
            </c:marker>
            <c:bubble3D val="0"/>
            <c:extLst>
              <c:ext xmlns:c16="http://schemas.microsoft.com/office/drawing/2014/chart" uri="{C3380CC4-5D6E-409C-BE32-E72D297353CC}">
                <c16:uniqueId val="{00000042-D9F3-4266-8DA0-7888CA691AE8}"/>
              </c:ext>
            </c:extLst>
          </c:dPt>
          <c:dPt>
            <c:idx val="25"/>
            <c:marker>
              <c:symbol val="none"/>
            </c:marker>
            <c:bubble3D val="0"/>
            <c:extLst>
              <c:ext xmlns:c16="http://schemas.microsoft.com/office/drawing/2014/chart" uri="{C3380CC4-5D6E-409C-BE32-E72D297353CC}">
                <c16:uniqueId val="{00000067-83A8-4F68-B543-FD48CD07E74C}"/>
              </c:ext>
            </c:extLst>
          </c:dPt>
          <c:dPt>
            <c:idx val="26"/>
            <c:marker>
              <c:symbol val="none"/>
            </c:marker>
            <c:bubble3D val="0"/>
            <c:extLst>
              <c:ext xmlns:c16="http://schemas.microsoft.com/office/drawing/2014/chart" uri="{C3380CC4-5D6E-409C-BE32-E72D297353CC}">
                <c16:uniqueId val="{00000043-D9F3-4266-8DA0-7888CA691AE8}"/>
              </c:ext>
            </c:extLst>
          </c:dPt>
          <c:dPt>
            <c:idx val="27"/>
            <c:bubble3D val="0"/>
            <c:extLst>
              <c:ext xmlns:c16="http://schemas.microsoft.com/office/drawing/2014/chart" uri="{C3380CC4-5D6E-409C-BE32-E72D297353CC}">
                <c16:uniqueId val="{00000044-D9F3-4266-8DA0-7888CA691AE8}"/>
              </c:ext>
            </c:extLst>
          </c:dPt>
          <c:dPt>
            <c:idx val="28"/>
            <c:marker>
              <c:symbol val="none"/>
            </c:marker>
            <c:bubble3D val="0"/>
            <c:extLst>
              <c:ext xmlns:c16="http://schemas.microsoft.com/office/drawing/2014/chart" uri="{C3380CC4-5D6E-409C-BE32-E72D297353CC}">
                <c16:uniqueId val="{00000045-D9F3-4266-8DA0-7888CA691AE8}"/>
              </c:ext>
            </c:extLst>
          </c:dPt>
          <c:dPt>
            <c:idx val="29"/>
            <c:marker>
              <c:symbol val="none"/>
            </c:marker>
            <c:bubble3D val="0"/>
            <c:extLst>
              <c:ext xmlns:c16="http://schemas.microsoft.com/office/drawing/2014/chart" uri="{C3380CC4-5D6E-409C-BE32-E72D297353CC}">
                <c16:uniqueId val="{00000069-83A8-4F68-B543-FD48CD07E74C}"/>
              </c:ext>
            </c:extLst>
          </c:dPt>
          <c:dPt>
            <c:idx val="30"/>
            <c:marker>
              <c:symbol val="none"/>
            </c:marker>
            <c:bubble3D val="0"/>
            <c:extLst>
              <c:ext xmlns:c16="http://schemas.microsoft.com/office/drawing/2014/chart" uri="{C3380CC4-5D6E-409C-BE32-E72D297353CC}">
                <c16:uniqueId val="{00000046-D9F3-4266-8DA0-7888CA691AE8}"/>
              </c:ext>
            </c:extLst>
          </c:dPt>
          <c:dPt>
            <c:idx val="31"/>
            <c:bubble3D val="0"/>
            <c:extLst>
              <c:ext xmlns:c16="http://schemas.microsoft.com/office/drawing/2014/chart" uri="{C3380CC4-5D6E-409C-BE32-E72D297353CC}">
                <c16:uniqueId val="{00000047-D9F3-4266-8DA0-7888CA691AE8}"/>
              </c:ext>
            </c:extLst>
          </c:dPt>
          <c:dPt>
            <c:idx val="32"/>
            <c:marker>
              <c:symbol val="none"/>
            </c:marker>
            <c:bubble3D val="0"/>
            <c:extLst>
              <c:ext xmlns:c16="http://schemas.microsoft.com/office/drawing/2014/chart" uri="{C3380CC4-5D6E-409C-BE32-E72D297353CC}">
                <c16:uniqueId val="{00000048-D9F3-4266-8DA0-7888CA691AE8}"/>
              </c:ext>
            </c:extLst>
          </c:dPt>
          <c:dPt>
            <c:idx val="33"/>
            <c:marker>
              <c:symbol val="none"/>
            </c:marker>
            <c:bubble3D val="0"/>
            <c:extLst>
              <c:ext xmlns:c16="http://schemas.microsoft.com/office/drawing/2014/chart" uri="{C3380CC4-5D6E-409C-BE32-E72D297353CC}">
                <c16:uniqueId val="{0000006A-83A8-4F68-B543-FD48CD07E74C}"/>
              </c:ext>
            </c:extLst>
          </c:dPt>
          <c:dPt>
            <c:idx val="34"/>
            <c:marker>
              <c:symbol val="none"/>
            </c:marker>
            <c:bubble3D val="0"/>
            <c:extLst>
              <c:ext xmlns:c16="http://schemas.microsoft.com/office/drawing/2014/chart" uri="{C3380CC4-5D6E-409C-BE32-E72D297353CC}">
                <c16:uniqueId val="{00000049-D9F3-4266-8DA0-7888CA691AE8}"/>
              </c:ext>
            </c:extLst>
          </c:dPt>
          <c:dPt>
            <c:idx val="35"/>
            <c:bubble3D val="0"/>
            <c:extLst>
              <c:ext xmlns:c16="http://schemas.microsoft.com/office/drawing/2014/chart" uri="{C3380CC4-5D6E-409C-BE32-E72D297353CC}">
                <c16:uniqueId val="{0000004A-D9F3-4266-8DA0-7888CA691AE8}"/>
              </c:ext>
            </c:extLst>
          </c:dPt>
          <c:dPt>
            <c:idx val="36"/>
            <c:marker>
              <c:symbol val="none"/>
            </c:marker>
            <c:bubble3D val="0"/>
            <c:extLst>
              <c:ext xmlns:c16="http://schemas.microsoft.com/office/drawing/2014/chart" uri="{C3380CC4-5D6E-409C-BE32-E72D297353CC}">
                <c16:uniqueId val="{0000004B-D9F3-4266-8DA0-7888CA691AE8}"/>
              </c:ext>
            </c:extLst>
          </c:dPt>
          <c:dPt>
            <c:idx val="37"/>
            <c:marker>
              <c:symbol val="none"/>
            </c:marker>
            <c:bubble3D val="0"/>
            <c:extLst>
              <c:ext xmlns:c16="http://schemas.microsoft.com/office/drawing/2014/chart" uri="{C3380CC4-5D6E-409C-BE32-E72D297353CC}">
                <c16:uniqueId val="{0000006B-83A8-4F68-B543-FD48CD07E74C}"/>
              </c:ext>
            </c:extLst>
          </c:dPt>
          <c:dPt>
            <c:idx val="38"/>
            <c:marker>
              <c:symbol val="none"/>
            </c:marker>
            <c:bubble3D val="0"/>
            <c:extLst>
              <c:ext xmlns:c16="http://schemas.microsoft.com/office/drawing/2014/chart" uri="{C3380CC4-5D6E-409C-BE32-E72D297353CC}">
                <c16:uniqueId val="{0000004C-D9F3-4266-8DA0-7888CA691AE8}"/>
              </c:ext>
            </c:extLst>
          </c:dPt>
          <c:dPt>
            <c:idx val="39"/>
            <c:bubble3D val="0"/>
            <c:extLst>
              <c:ext xmlns:c16="http://schemas.microsoft.com/office/drawing/2014/chart" uri="{C3380CC4-5D6E-409C-BE32-E72D297353CC}">
                <c16:uniqueId val="{0000004D-D9F3-4266-8DA0-7888CA691AE8}"/>
              </c:ext>
            </c:extLst>
          </c:dPt>
          <c:dPt>
            <c:idx val="40"/>
            <c:marker>
              <c:symbol val="none"/>
            </c:marker>
            <c:bubble3D val="0"/>
            <c:extLst>
              <c:ext xmlns:c16="http://schemas.microsoft.com/office/drawing/2014/chart" uri="{C3380CC4-5D6E-409C-BE32-E72D297353CC}">
                <c16:uniqueId val="{0000004E-D9F3-4266-8DA0-7888CA691AE8}"/>
              </c:ext>
            </c:extLst>
          </c:dPt>
          <c:dPt>
            <c:idx val="41"/>
            <c:marker>
              <c:symbol val="none"/>
            </c:marker>
            <c:bubble3D val="0"/>
            <c:extLst>
              <c:ext xmlns:c16="http://schemas.microsoft.com/office/drawing/2014/chart" uri="{C3380CC4-5D6E-409C-BE32-E72D297353CC}">
                <c16:uniqueId val="{0000004F-D9F3-4266-8DA0-7888CA691AE8}"/>
              </c:ext>
            </c:extLst>
          </c:dPt>
          <c:dPt>
            <c:idx val="42"/>
            <c:marker>
              <c:symbol val="none"/>
            </c:marker>
            <c:bubble3D val="0"/>
            <c:extLst>
              <c:ext xmlns:c16="http://schemas.microsoft.com/office/drawing/2014/chart" uri="{C3380CC4-5D6E-409C-BE32-E72D297353CC}">
                <c16:uniqueId val="{0000006C-83A8-4F68-B543-FD48CD07E74C}"/>
              </c:ext>
            </c:extLst>
          </c:dPt>
          <c:dLbls>
            <c:dLbl>
              <c:idx val="43"/>
              <c:layout>
                <c:manualLayout>
                  <c:x val="-4.3872477332553379E-3"/>
                  <c:y val="4.24134948385782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3-83A8-4F68-B543-FD48CD07E74C}"/>
                </c:ext>
              </c:extLst>
            </c:dLbl>
            <c:spPr>
              <a:noFill/>
              <a:ln>
                <a:noFill/>
              </a:ln>
              <a:effectLst/>
            </c:spPr>
            <c:txPr>
              <a:bodyPr wrap="square" lIns="38100" tIns="19050" rIns="38100" bIns="19050" anchor="ctr">
                <a:spAutoFit/>
              </a:bodyPr>
              <a:lstStyle/>
              <a:p>
                <a:pPr>
                  <a:defRPr sz="1100" b="1">
                    <a:solidFill>
                      <a:schemeClr val="tx1"/>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1.1'!$A$45:$B$48,'1.1'!$A$50:$B$53,'1.1'!$A$55:$B$58,'1.1'!$A$60:$B$63,'1.1'!$A$65:$B$68,'1.1'!$A$70:$B$73,'1.1'!$A$75:$B$78,'1.1'!$A$80:$B$83,'1.1'!$A$85:$B$88,'1.1'!$A$90:$B$93,'1.1'!$A$95:$B$98,'1.1'!$A$100:$B$103,'1.1'!$A$105:$B$108,'1.1'!$A$110:$B$113,'1.1'!$A$115:$B$118,'1.1'!$A$120:$B$123)</c15:sqref>
                  </c15:fullRef>
                </c:ext>
              </c:extLst>
              <c:f>('1.1'!$A$70:$B$73,'1.1'!$A$75:$B$78,'1.1'!$A$80:$B$83,'1.1'!$A$85:$B$88,'1.1'!$A$90:$B$93,'1.1'!$A$95:$B$98,'1.1'!$A$100:$B$103,'1.1'!$A$105:$B$108,'1.1'!$A$110:$B$113,'1.1'!$A$115:$B$118,'1.1'!$A$120:$B$123)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1.1'!$G$45:$G$48,'1.1'!$G$50:$G$53,'1.1'!$G$55:$G$58,'1.1'!$G$60:$G$63,'1.1'!$G$65:$G$68,'1.1'!$G$70:$G$73,'1.1'!$G$75:$G$78,'1.1'!$G$80:$G$83,'1.1'!$G$85:$G$88,'1.1'!$G$90:$G$93,'1.1'!$G$95:$G$98,'1.1'!$G$100:$G$103,'1.1'!$G$105:$G$108,'1.1'!$G$110:$G$113,'1.1'!$G$115:$G$118,'1.1'!$G$120:$G$123)</c15:sqref>
                  </c15:fullRef>
                </c:ext>
              </c:extLst>
              <c:f>('1.1'!$G$70:$G$73,'1.1'!$G$75:$G$78,'1.1'!$G$80:$G$83,'1.1'!$G$85:$G$88,'1.1'!$G$90:$G$93,'1.1'!$G$95:$G$98,'1.1'!$G$100:$G$103,'1.1'!$G$105:$G$108,'1.1'!$G$110:$G$113,'1.1'!$G$115:$G$118,'1.1'!$G$120:$G$123)</c:f>
              <c:numCache>
                <c:formatCode>#,##0</c:formatCode>
                <c:ptCount val="44"/>
                <c:pt idx="0">
                  <c:v>2020</c:v>
                </c:pt>
                <c:pt idx="1">
                  <c:v>2801</c:v>
                </c:pt>
                <c:pt idx="2">
                  <c:v>2983</c:v>
                </c:pt>
                <c:pt idx="3">
                  <c:v>3230</c:v>
                </c:pt>
                <c:pt idx="4">
                  <c:v>3498</c:v>
                </c:pt>
                <c:pt idx="5">
                  <c:v>3338</c:v>
                </c:pt>
                <c:pt idx="6">
                  <c:v>2874</c:v>
                </c:pt>
                <c:pt idx="7">
                  <c:v>3247</c:v>
                </c:pt>
                <c:pt idx="8">
                  <c:v>3304</c:v>
                </c:pt>
                <c:pt idx="9">
                  <c:v>3112</c:v>
                </c:pt>
                <c:pt idx="10">
                  <c:v>3072</c:v>
                </c:pt>
                <c:pt idx="11">
                  <c:v>2826</c:v>
                </c:pt>
                <c:pt idx="12">
                  <c:v>3007</c:v>
                </c:pt>
                <c:pt idx="13">
                  <c:v>3071</c:v>
                </c:pt>
                <c:pt idx="14">
                  <c:v>2992</c:v>
                </c:pt>
                <c:pt idx="15">
                  <c:v>3086</c:v>
                </c:pt>
                <c:pt idx="16">
                  <c:v>3011</c:v>
                </c:pt>
                <c:pt idx="17">
                  <c:v>3162</c:v>
                </c:pt>
                <c:pt idx="18">
                  <c:v>3063</c:v>
                </c:pt>
                <c:pt idx="19">
                  <c:v>2511</c:v>
                </c:pt>
                <c:pt idx="20">
                  <c:v>1811</c:v>
                </c:pt>
                <c:pt idx="21">
                  <c:v>2426</c:v>
                </c:pt>
                <c:pt idx="22">
                  <c:v>2994</c:v>
                </c:pt>
                <c:pt idx="23">
                  <c:v>3252</c:v>
                </c:pt>
                <c:pt idx="24">
                  <c:v>3461</c:v>
                </c:pt>
                <c:pt idx="25">
                  <c:v>3261</c:v>
                </c:pt>
                <c:pt idx="26">
                  <c:v>3242</c:v>
                </c:pt>
                <c:pt idx="27">
                  <c:v>2950</c:v>
                </c:pt>
                <c:pt idx="28">
                  <c:v>3162</c:v>
                </c:pt>
                <c:pt idx="29">
                  <c:v>2839</c:v>
                </c:pt>
                <c:pt idx="30">
                  <c:v>2335</c:v>
                </c:pt>
                <c:pt idx="31">
                  <c:v>2435</c:v>
                </c:pt>
                <c:pt idx="32">
                  <c:v>2635</c:v>
                </c:pt>
                <c:pt idx="33">
                  <c:v>2241</c:v>
                </c:pt>
                <c:pt idx="34">
                  <c:v>2463</c:v>
                </c:pt>
                <c:pt idx="35">
                  <c:v>2395</c:v>
                </c:pt>
                <c:pt idx="36">
                  <c:v>2319</c:v>
                </c:pt>
                <c:pt idx="37">
                  <c:v>2294</c:v>
                </c:pt>
                <c:pt idx="38">
                  <c:v>2329</c:v>
                </c:pt>
                <c:pt idx="39">
                  <c:v>2342</c:v>
                </c:pt>
                <c:pt idx="40">
                  <c:v>2272</c:v>
                </c:pt>
                <c:pt idx="41">
                  <c:v>1953</c:v>
                </c:pt>
                <c:pt idx="42">
                  <c:v>2311</c:v>
                </c:pt>
                <c:pt idx="43">
                  <c:v>2238</c:v>
                </c:pt>
              </c:numCache>
            </c:numRef>
          </c:val>
          <c:smooth val="0"/>
          <c:extLst>
            <c:ext xmlns:c15="http://schemas.microsoft.com/office/drawing/2012/chart" uri="{02D57815-91ED-43cb-92C2-25804820EDAC}">
              <c15:categoryFilterExceptions>
                <c15:categoryFilterException>
                  <c15:sqref>'1.1'!$G$45</c15:sqref>
                  <c15:bubble3D val="0"/>
                </c15:categoryFilterException>
                <c15:categoryFilterException>
                  <c15:sqref>'1.1'!$G$46</c15:sqref>
                  <c15:bubble3D val="0"/>
                </c15:categoryFilterException>
                <c15:categoryFilterException>
                  <c15:sqref>'1.1'!$G$47</c15:sqref>
                  <c15:bubble3D val="0"/>
                </c15:categoryFilterException>
                <c15:categoryFilterException>
                  <c15:sqref>'1.1'!$G$48</c15:sqref>
                  <c15:bubble3D val="0"/>
                </c15:categoryFilterException>
                <c15:categoryFilterException>
                  <c15:sqref>'1.1'!$G$50</c15:sqref>
                  <c15:bubble3D val="0"/>
                </c15:categoryFilterException>
                <c15:categoryFilterException>
                  <c15:sqref>'1.1'!$G$51</c15:sqref>
                  <c15:bubble3D val="0"/>
                </c15:categoryFilterException>
                <c15:categoryFilterException>
                  <c15:sqref>'1.1'!$G$52</c15:sqref>
                  <c15:bubble3D val="0"/>
                </c15:categoryFilterException>
                <c15:categoryFilterException>
                  <c15:sqref>'1.1'!$G$53</c15:sqref>
                  <c15:bubble3D val="0"/>
                </c15:categoryFilterException>
                <c15:categoryFilterException>
                  <c15:sqref>'1.1'!$G$55</c15:sqref>
                  <c15:bubble3D val="0"/>
                </c15:categoryFilterException>
                <c15:categoryFilterException>
                  <c15:sqref>'1.1'!$G$56</c15:sqref>
                  <c15:bubble3D val="0"/>
                </c15:categoryFilterException>
                <c15:categoryFilterException>
                  <c15:sqref>'1.1'!$G$57</c15:sqref>
                  <c15:bubble3D val="0"/>
                </c15:categoryFilterException>
                <c15:categoryFilterException>
                  <c15:sqref>'1.1'!$G$58</c15:sqref>
                  <c15:bubble3D val="0"/>
                </c15:categoryFilterException>
                <c15:categoryFilterException>
                  <c15:sqref>'1.1'!$G$60</c15:sqref>
                  <c15:bubble3D val="0"/>
                </c15:categoryFilterException>
                <c15:categoryFilterException>
                  <c15:sqref>'1.1'!$G$61</c15:sqref>
                  <c15:bubble3D val="0"/>
                </c15:categoryFilterException>
                <c15:categoryFilterException>
                  <c15:sqref>'1.1'!$G$62</c15:sqref>
                  <c15:bubble3D val="0"/>
                </c15:categoryFilterException>
                <c15:categoryFilterException>
                  <c15:sqref>'1.1'!$G$63</c15:sqref>
                  <c15:bubble3D val="0"/>
                </c15:categoryFilterException>
                <c15:categoryFilterException>
                  <c15:sqref>'1.1'!$G$65</c15:sqref>
                  <c15:bubble3D val="0"/>
                </c15:categoryFilterException>
                <c15:categoryFilterException>
                  <c15:sqref>'1.1'!$G$66</c15:sqref>
                  <c15:bubble3D val="0"/>
                </c15:categoryFilterException>
                <c15:categoryFilterException>
                  <c15:sqref>'1.1'!$G$67</c15:sqref>
                  <c15:bubble3D val="0"/>
                </c15:categoryFilterException>
                <c15:categoryFilterException>
                  <c15:sqref>'1.1'!$G$68</c15:sqref>
                  <c15:bubble3D val="0"/>
                </c15:categoryFilterException>
              </c15:categoryFilterExceptions>
            </c:ext>
            <c:ext xmlns:c16="http://schemas.microsoft.com/office/drawing/2014/chart" uri="{C3380CC4-5D6E-409C-BE32-E72D297353CC}">
              <c16:uniqueId val="{00000050-D9F3-4266-8DA0-7888CA691AE8}"/>
            </c:ext>
          </c:extLst>
        </c:ser>
        <c:dLbls>
          <c:showLegendKey val="0"/>
          <c:showVal val="0"/>
          <c:showCatName val="0"/>
          <c:showSerName val="0"/>
          <c:showPercent val="0"/>
          <c:showBubbleSize val="0"/>
        </c:dLbls>
        <c:marker val="1"/>
        <c:smooth val="0"/>
        <c:axId val="400799072"/>
        <c:axId val="400798680"/>
        <c:extLst>
          <c:ext xmlns:c15="http://schemas.microsoft.com/office/drawing/2012/chart" uri="{02D57815-91ED-43cb-92C2-25804820EDAC}">
            <c15:filteredLineSeries>
              <c15:ser>
                <c:idx val="2"/>
                <c:order val="2"/>
                <c:marker>
                  <c:symbol val="none"/>
                </c:marker>
                <c:cat>
                  <c:strRef>
                    <c:extLst>
                      <c:ext uri="{02D57815-91ED-43cb-92C2-25804820EDAC}">
                        <c15:fullRef>
                          <c15:sqref>'[1]1.1'!$A$123</c15:sqref>
                        </c15:fullRef>
                        <c15:formulaRef>
                          <c15:sqref/>
                        </c15:formulaRef>
                      </c:ext>
                    </c:extLst>
                    <c:strCache>
                      <c:ptCount val="0"/>
                    </c:strCache>
                  </c:strRef>
                </c:cat>
                <c:val>
                  <c:numRef>
                    <c:extLst>
                      <c:ext uri="{02D57815-91ED-43cb-92C2-25804820EDAC}">
                        <c15:fullRef>
                          <c15:sqref>'[1]1.1'!$B$123</c15:sqref>
                        </c15:fullRef>
                        <c15:formulaRef>
                          <c15:sqref/>
                        </c15:formulaRef>
                      </c:ext>
                    </c:extLst>
                    <c:numCache>
                      <c:formatCode>General</c:formatCode>
                      <c:ptCount val="0"/>
                    </c:numCache>
                  </c:numRef>
                </c:val>
                <c:smooth val="0"/>
                <c:extLst>
                  <c:ext xmlns:c16="http://schemas.microsoft.com/office/drawing/2014/chart" uri="{C3380CC4-5D6E-409C-BE32-E72D297353CC}">
                    <c16:uniqueId val="{00000062-706F-4B67-9A09-E1E2F69DC8B6}"/>
                  </c:ext>
                </c:extLst>
              </c15:ser>
            </c15:filteredLineSeries>
            <c15:filteredLineSeries>
              <c15:ser>
                <c:idx val="3"/>
                <c:order val="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'[1]1.1'!$C$123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3-706F-4B67-9A09-E1E2F69DC8B6}"/>
                  </c:ext>
                </c:extLst>
              </c15:ser>
            </c15:filteredLineSeries>
            <c15:filteredLineSeries>
              <c15:ser>
                <c:idx val="4"/>
                <c:order val="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'[1]1.1'!$D$123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4-706F-4B67-9A09-E1E2F69DC8B6}"/>
                  </c:ext>
                </c:extLst>
              </c15:ser>
            </c15:filteredLineSeries>
            <c15:filteredLineSeries>
              <c15:ser>
                <c:idx val="5"/>
                <c:order val="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'[1]1.1'!$E$123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5-706F-4B67-9A09-E1E2F69DC8B6}"/>
                  </c:ext>
                </c:extLst>
              </c15:ser>
            </c15:filteredLineSeries>
            <c15:filteredLineSeries>
              <c15:ser>
                <c:idx val="6"/>
                <c:order val="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'[1]1.1'!$F$123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6-706F-4B67-9A09-E1E2F69DC8B6}"/>
                  </c:ext>
                </c:extLst>
              </c15:ser>
            </c15:filteredLineSeries>
            <c15:filteredLineSeries>
              <c15:ser>
                <c:idx val="7"/>
                <c:order val="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'[1]1.1'!$G$123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7-706F-4B67-9A09-E1E2F69DC8B6}"/>
                  </c:ext>
                </c:extLst>
              </c15:ser>
            </c15:filteredLineSeries>
            <c15:filteredLineSeries>
              <c15:ser>
                <c:idx val="8"/>
                <c:order val="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'[1]1.1'!$H$123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8-706F-4B67-9A09-E1E2F69DC8B6}"/>
                  </c:ext>
                </c:extLst>
              </c15:ser>
            </c15:filteredLineSeries>
            <c15:filteredLineSeries>
              <c15:ser>
                <c:idx val="9"/>
                <c:order val="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'[1]1.1'!$I$123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9-706F-4B67-9A09-E1E2F69DC8B6}"/>
                  </c:ext>
                </c:extLst>
              </c15:ser>
            </c15:filteredLineSeries>
            <c15:filteredLineSeries>
              <c15:ser>
                <c:idx val="10"/>
                <c:order val="1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'[1]1.1'!$J$123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A-706F-4B67-9A09-E1E2F69DC8B6}"/>
                  </c:ext>
                </c:extLst>
              </c15:ser>
            </c15:filteredLineSeries>
            <c15:filteredLineSeries>
              <c15:ser>
                <c:idx val="11"/>
                <c:order val="1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'[1]1.1'!$K$123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B-706F-4B67-9A09-E1E2F69DC8B6}"/>
                  </c:ext>
                </c:extLst>
              </c15:ser>
            </c15:filteredLineSeries>
            <c15:filteredLineSeries>
              <c15:ser>
                <c:idx val="12"/>
                <c:order val="1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'[1]1.1'!$L$123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C-706F-4B67-9A09-E1E2F69DC8B6}"/>
                  </c:ext>
                </c:extLst>
              </c15:ser>
            </c15:filteredLineSeries>
            <c15:filteredLineSeries>
              <c15:ser>
                <c:idx val="13"/>
                <c:order val="1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'[1]1.1'!$M$123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D-706F-4B67-9A09-E1E2F69DC8B6}"/>
                  </c:ext>
                </c:extLst>
              </c15:ser>
            </c15:filteredLineSeries>
            <c15:filteredLineSeries>
              <c15:ser>
                <c:idx val="14"/>
                <c:order val="1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'[1]1.1'!$N$123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E-706F-4B67-9A09-E1E2F69DC8B6}"/>
                  </c:ext>
                </c:extLst>
              </c15:ser>
            </c15:filteredLineSeries>
            <c15:filteredLineSeries>
              <c15:ser>
                <c:idx val="15"/>
                <c:order val="1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'[1]1.1'!$O$123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6F-706F-4B67-9A09-E1E2F69DC8B6}"/>
                  </c:ext>
                </c:extLst>
              </c15:ser>
            </c15:filteredLineSeries>
            <c15:filteredLineSeries>
              <c15:ser>
                <c:idx val="16"/>
                <c:order val="1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'[1]1.1'!$P$123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0-706F-4B67-9A09-E1E2F69DC8B6}"/>
                  </c:ext>
                </c:extLst>
              </c15:ser>
            </c15:filteredLineSeries>
            <c15:filteredLineSeries>
              <c15:ser>
                <c:idx val="17"/>
                <c:order val="1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'[1]1.1'!$Q$123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1-706F-4B67-9A09-E1E2F69DC8B6}"/>
                  </c:ext>
                </c:extLst>
              </c15:ser>
            </c15:filteredLineSeries>
            <c15:filteredLineSeries>
              <c15:ser>
                <c:idx val="18"/>
                <c:order val="1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'[1]1.1'!$R$123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2-706F-4B67-9A09-E1E2F69DC8B6}"/>
                  </c:ext>
                </c:extLst>
              </c15:ser>
            </c15:filteredLineSeries>
            <c15:filteredLineSeries>
              <c15:ser>
                <c:idx val="19"/>
                <c:order val="1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'[1]1.1'!$S$123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3-706F-4B67-9A09-E1E2F69DC8B6}"/>
                  </c:ext>
                </c:extLst>
              </c15:ser>
            </c15:filteredLineSeries>
            <c15:filteredLineSeries>
              <c15:ser>
                <c:idx val="20"/>
                <c:order val="2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'[1]1.1'!$T$123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4-706F-4B67-9A09-E1E2F69DC8B6}"/>
                  </c:ext>
                </c:extLst>
              </c15:ser>
            </c15:filteredLineSeries>
            <c15:filteredLineSeries>
              <c15:ser>
                <c:idx val="21"/>
                <c:order val="2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'[1]1.1'!$U$123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5-706F-4B67-9A09-E1E2F69DC8B6}"/>
                  </c:ext>
                </c:extLst>
              </c15:ser>
            </c15:filteredLineSeries>
            <c15:filteredLineSeries>
              <c15:ser>
                <c:idx val="22"/>
                <c:order val="2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'[1]1.1'!$V$123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6-706F-4B67-9A09-E1E2F69DC8B6}"/>
                  </c:ext>
                </c:extLst>
              </c15:ser>
            </c15:filteredLineSeries>
            <c15:filteredLineSeries>
              <c15:ser>
                <c:idx val="23"/>
                <c:order val="2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'[1]1.1'!$W$123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7-706F-4B67-9A09-E1E2F69DC8B6}"/>
                  </c:ext>
                </c:extLst>
              </c15:ser>
            </c15:filteredLineSeries>
            <c15:filteredLineSeries>
              <c15:ser>
                <c:idx val="24"/>
                <c:order val="2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'[1]1.1'!$X$123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8-706F-4B67-9A09-E1E2F69DC8B6}"/>
                  </c:ext>
                </c:extLst>
              </c15:ser>
            </c15:filteredLineSeries>
            <c15:filteredLineSeries>
              <c15:ser>
                <c:idx val="25"/>
                <c:order val="2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'[1]1.1'!$Y$123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9-706F-4B67-9A09-E1E2F69DC8B6}"/>
                  </c:ext>
                </c:extLst>
              </c15:ser>
            </c15:filteredLineSeries>
            <c15:filteredLineSeries>
              <c15:ser>
                <c:idx val="26"/>
                <c:order val="2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'[1]1.1'!$Z$123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A-706F-4B67-9A09-E1E2F69DC8B6}"/>
                  </c:ext>
                </c:extLst>
              </c15:ser>
            </c15:filteredLineSeries>
            <c15:filteredLineSeries>
              <c15:ser>
                <c:idx val="27"/>
                <c:order val="2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'[1]1.1'!$AA$123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B-706F-4B67-9A09-E1E2F69DC8B6}"/>
                  </c:ext>
                </c:extLst>
              </c15:ser>
            </c15:filteredLineSeries>
            <c15:filteredLineSeries>
              <c15:ser>
                <c:idx val="28"/>
                <c:order val="2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'[1]1.1'!$AB$123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C-706F-4B67-9A09-E1E2F69DC8B6}"/>
                  </c:ext>
                </c:extLst>
              </c15:ser>
            </c15:filteredLineSeries>
            <c15:filteredLineSeries>
              <c15:ser>
                <c:idx val="29"/>
                <c:order val="2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'[1]1.1'!$B$123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D-706F-4B67-9A09-E1E2F69DC8B6}"/>
                  </c:ext>
                </c:extLst>
              </c15:ser>
            </c15:filteredLineSeries>
            <c15:filteredLineSeries>
              <c15:ser>
                <c:idx val="30"/>
                <c:order val="3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'[1]1.1'!$C$123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E-706F-4B67-9A09-E1E2F69DC8B6}"/>
                  </c:ext>
                </c:extLst>
              </c15:ser>
            </c15:filteredLineSeries>
            <c15:filteredLineSeries>
              <c15:ser>
                <c:idx val="31"/>
                <c:order val="3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'[1]1.1'!$D$123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7F-706F-4B67-9A09-E1E2F69DC8B6}"/>
                  </c:ext>
                </c:extLst>
              </c15:ser>
            </c15:filteredLineSeries>
            <c15:filteredLineSeries>
              <c15:ser>
                <c:idx val="32"/>
                <c:order val="3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'[1]1.1'!$E$123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0-706F-4B67-9A09-E1E2F69DC8B6}"/>
                  </c:ext>
                </c:extLst>
              </c15:ser>
            </c15:filteredLineSeries>
            <c15:filteredLineSeries>
              <c15:ser>
                <c:idx val="33"/>
                <c:order val="3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'[1]1.1'!$F$123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1-706F-4B67-9A09-E1E2F69DC8B6}"/>
                  </c:ext>
                </c:extLst>
              </c15:ser>
            </c15:filteredLineSeries>
            <c15:filteredLineSeries>
              <c15:ser>
                <c:idx val="34"/>
                <c:order val="3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'[1]1.1'!$G$123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2-706F-4B67-9A09-E1E2F69DC8B6}"/>
                  </c:ext>
                </c:extLst>
              </c15:ser>
            </c15:filteredLineSeries>
            <c15:filteredLineSeries>
              <c15:ser>
                <c:idx val="35"/>
                <c:order val="3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'[1]1.1'!$H$123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3-706F-4B67-9A09-E1E2F69DC8B6}"/>
                  </c:ext>
                </c:extLst>
              </c15:ser>
            </c15:filteredLineSeries>
            <c15:filteredLineSeries>
              <c15:ser>
                <c:idx val="36"/>
                <c:order val="3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'[1]1.1'!$I$123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4-706F-4B67-9A09-E1E2F69DC8B6}"/>
                  </c:ext>
                </c:extLst>
              </c15:ser>
            </c15:filteredLineSeries>
            <c15:filteredLineSeries>
              <c15:ser>
                <c:idx val="37"/>
                <c:order val="3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'[1]1.1'!$J$123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5-706F-4B67-9A09-E1E2F69DC8B6}"/>
                  </c:ext>
                </c:extLst>
              </c15:ser>
            </c15:filteredLineSeries>
            <c15:filteredLineSeries>
              <c15:ser>
                <c:idx val="38"/>
                <c:order val="3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'[1]1.1'!$K$123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6-706F-4B67-9A09-E1E2F69DC8B6}"/>
                  </c:ext>
                </c:extLst>
              </c15:ser>
            </c15:filteredLineSeries>
            <c15:filteredLineSeries>
              <c15:ser>
                <c:idx val="39"/>
                <c:order val="3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'[1]1.1'!$L$123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7-706F-4B67-9A09-E1E2F69DC8B6}"/>
                  </c:ext>
                </c:extLst>
              </c15:ser>
            </c15:filteredLineSeries>
            <c15:filteredLineSeries>
              <c15:ser>
                <c:idx val="40"/>
                <c:order val="4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'[1]1.1'!$M$123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8-706F-4B67-9A09-E1E2F69DC8B6}"/>
                  </c:ext>
                </c:extLst>
              </c15:ser>
            </c15:filteredLineSeries>
            <c15:filteredLineSeries>
              <c15:ser>
                <c:idx val="41"/>
                <c:order val="4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'[1]1.1'!$N$123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9-706F-4B67-9A09-E1E2F69DC8B6}"/>
                  </c:ext>
                </c:extLst>
              </c15:ser>
            </c15:filteredLineSeries>
            <c15:filteredLineSeries>
              <c15:ser>
                <c:idx val="42"/>
                <c:order val="4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'[1]1.1'!$O$123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A-706F-4B67-9A09-E1E2F69DC8B6}"/>
                  </c:ext>
                </c:extLst>
              </c15:ser>
            </c15:filteredLineSeries>
            <c15:filteredLineSeries>
              <c15:ser>
                <c:idx val="43"/>
                <c:order val="4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'[1]1.1'!$P$123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B-706F-4B67-9A09-E1E2F69DC8B6}"/>
                  </c:ext>
                </c:extLst>
              </c15:ser>
            </c15:filteredLineSeries>
            <c15:filteredLineSeries>
              <c15:ser>
                <c:idx val="44"/>
                <c:order val="4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'[1]1.1'!$Q$123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C-706F-4B67-9A09-E1E2F69DC8B6}"/>
                  </c:ext>
                </c:extLst>
              </c15:ser>
            </c15:filteredLineSeries>
            <c15:filteredLineSeries>
              <c15:ser>
                <c:idx val="45"/>
                <c:order val="4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'[1]1.1'!$R$123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D-706F-4B67-9A09-E1E2F69DC8B6}"/>
                  </c:ext>
                </c:extLst>
              </c15:ser>
            </c15:filteredLineSeries>
            <c15:filteredLineSeries>
              <c15:ser>
                <c:idx val="46"/>
                <c:order val="4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'[1]1.1'!$S$123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E-706F-4B67-9A09-E1E2F69DC8B6}"/>
                  </c:ext>
                </c:extLst>
              </c15:ser>
            </c15:filteredLineSeries>
            <c15:filteredLineSeries>
              <c15:ser>
                <c:idx val="47"/>
                <c:order val="4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'[1]1.1'!$T$123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8F-706F-4B67-9A09-E1E2F69DC8B6}"/>
                  </c:ext>
                </c:extLst>
              </c15:ser>
            </c15:filteredLineSeries>
            <c15:filteredLineSeries>
              <c15:ser>
                <c:idx val="48"/>
                <c:order val="4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'[1]1.1'!$U$123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0-706F-4B67-9A09-E1E2F69DC8B6}"/>
                  </c:ext>
                </c:extLst>
              </c15:ser>
            </c15:filteredLineSeries>
            <c15:filteredLineSeries>
              <c15:ser>
                <c:idx val="49"/>
                <c:order val="4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'[1]1.1'!$V$123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1-706F-4B67-9A09-E1E2F69DC8B6}"/>
                  </c:ext>
                </c:extLst>
              </c15:ser>
            </c15:filteredLineSeries>
            <c15:filteredLineSeries>
              <c15:ser>
                <c:idx val="50"/>
                <c:order val="5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'[1]1.1'!$W$123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2-706F-4B67-9A09-E1E2F69DC8B6}"/>
                  </c:ext>
                </c:extLst>
              </c15:ser>
            </c15:filteredLineSeries>
            <c15:filteredLineSeries>
              <c15:ser>
                <c:idx val="51"/>
                <c:order val="5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'[1]1.1'!$X$123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3-706F-4B67-9A09-E1E2F69DC8B6}"/>
                  </c:ext>
                </c:extLst>
              </c15:ser>
            </c15:filteredLineSeries>
            <c15:filteredLineSeries>
              <c15:ser>
                <c:idx val="52"/>
                <c:order val="5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'[1]1.1'!$Y$123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4-706F-4B67-9A09-E1E2F69DC8B6}"/>
                  </c:ext>
                </c:extLst>
              </c15:ser>
            </c15:filteredLineSeries>
            <c15:filteredLineSeries>
              <c15:ser>
                <c:idx val="53"/>
                <c:order val="5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'[1]1.1'!$Z$123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5-706F-4B67-9A09-E1E2F69DC8B6}"/>
                  </c:ext>
                </c:extLst>
              </c15:ser>
            </c15:filteredLineSeries>
            <c15:filteredLineSeries>
              <c15:ser>
                <c:idx val="54"/>
                <c:order val="5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'[1]1.1'!$AA$123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6-706F-4B67-9A09-E1E2F69DC8B6}"/>
                  </c:ext>
                </c:extLst>
              </c15:ser>
            </c15:filteredLineSeries>
            <c15:filteredLineSeries>
              <c15:ser>
                <c:idx val="55"/>
                <c:order val="5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'[1]1.1'!$AB$123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7-706F-4B67-9A09-E1E2F69DC8B6}"/>
                  </c:ext>
                </c:extLst>
              </c15:ser>
            </c15:filteredLineSeries>
            <c15:filteredLineSeries>
              <c15:ser>
                <c:idx val="56"/>
                <c:order val="5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'[1]1.1'!$B$123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8-706F-4B67-9A09-E1E2F69DC8B6}"/>
                  </c:ext>
                </c:extLst>
              </c15:ser>
            </c15:filteredLineSeries>
            <c15:filteredLineSeries>
              <c15:ser>
                <c:idx val="57"/>
                <c:order val="5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'[1]1.1'!$C$123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9-706F-4B67-9A09-E1E2F69DC8B6}"/>
                  </c:ext>
                </c:extLst>
              </c15:ser>
            </c15:filteredLineSeries>
            <c15:filteredLineSeries>
              <c15:ser>
                <c:idx val="58"/>
                <c:order val="5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'[1]1.1'!$D$123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A-706F-4B67-9A09-E1E2F69DC8B6}"/>
                  </c:ext>
                </c:extLst>
              </c15:ser>
            </c15:filteredLineSeries>
            <c15:filteredLineSeries>
              <c15:ser>
                <c:idx val="59"/>
                <c:order val="5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'[1]1.1'!$E$123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B-706F-4B67-9A09-E1E2F69DC8B6}"/>
                  </c:ext>
                </c:extLst>
              </c15:ser>
            </c15:filteredLineSeries>
            <c15:filteredLineSeries>
              <c15:ser>
                <c:idx val="60"/>
                <c:order val="6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'[1]1.1'!$F$123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C-706F-4B67-9A09-E1E2F69DC8B6}"/>
                  </c:ext>
                </c:extLst>
              </c15:ser>
            </c15:filteredLineSeries>
            <c15:filteredLineSeries>
              <c15:ser>
                <c:idx val="61"/>
                <c:order val="6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'[1]1.1'!$G$123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D-706F-4B67-9A09-E1E2F69DC8B6}"/>
                  </c:ext>
                </c:extLst>
              </c15:ser>
            </c15:filteredLineSeries>
            <c15:filteredLineSeries>
              <c15:ser>
                <c:idx val="62"/>
                <c:order val="6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'[1]1.1'!$H$123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E-706F-4B67-9A09-E1E2F69DC8B6}"/>
                  </c:ext>
                </c:extLst>
              </c15:ser>
            </c15:filteredLineSeries>
            <c15:filteredLineSeries>
              <c15:ser>
                <c:idx val="63"/>
                <c:order val="6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'[1]1.1'!$I$123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9F-706F-4B67-9A09-E1E2F69DC8B6}"/>
                  </c:ext>
                </c:extLst>
              </c15:ser>
            </c15:filteredLineSeries>
            <c15:filteredLineSeries>
              <c15:ser>
                <c:idx val="64"/>
                <c:order val="6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'[1]1.1'!$J$123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0-706F-4B67-9A09-E1E2F69DC8B6}"/>
                  </c:ext>
                </c:extLst>
              </c15:ser>
            </c15:filteredLineSeries>
            <c15:filteredLineSeries>
              <c15:ser>
                <c:idx val="65"/>
                <c:order val="6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'[1]1.1'!$K$123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1-706F-4B67-9A09-E1E2F69DC8B6}"/>
                  </c:ext>
                </c:extLst>
              </c15:ser>
            </c15:filteredLineSeries>
            <c15:filteredLineSeries>
              <c15:ser>
                <c:idx val="66"/>
                <c:order val="6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'[1]1.1'!$L$123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2-706F-4B67-9A09-E1E2F69DC8B6}"/>
                  </c:ext>
                </c:extLst>
              </c15:ser>
            </c15:filteredLineSeries>
            <c15:filteredLineSeries>
              <c15:ser>
                <c:idx val="67"/>
                <c:order val="6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'[1]1.1'!$M$123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3-706F-4B67-9A09-E1E2F69DC8B6}"/>
                  </c:ext>
                </c:extLst>
              </c15:ser>
            </c15:filteredLineSeries>
            <c15:filteredLineSeries>
              <c15:ser>
                <c:idx val="68"/>
                <c:order val="6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'[1]1.1'!$N$123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4-706F-4B67-9A09-E1E2F69DC8B6}"/>
                  </c:ext>
                </c:extLst>
              </c15:ser>
            </c15:filteredLineSeries>
            <c15:filteredLineSeries>
              <c15:ser>
                <c:idx val="69"/>
                <c:order val="6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'[1]1.1'!$O$123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5-706F-4B67-9A09-E1E2F69DC8B6}"/>
                  </c:ext>
                </c:extLst>
              </c15:ser>
            </c15:filteredLineSeries>
            <c15:filteredLineSeries>
              <c15:ser>
                <c:idx val="70"/>
                <c:order val="7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'[1]1.1'!$P$123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6-706F-4B67-9A09-E1E2F69DC8B6}"/>
                  </c:ext>
                </c:extLst>
              </c15:ser>
            </c15:filteredLineSeries>
            <c15:filteredLineSeries>
              <c15:ser>
                <c:idx val="71"/>
                <c:order val="7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'[1]1.1'!$Q$123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7-706F-4B67-9A09-E1E2F69DC8B6}"/>
                  </c:ext>
                </c:extLst>
              </c15:ser>
            </c15:filteredLineSeries>
            <c15:filteredLineSeries>
              <c15:ser>
                <c:idx val="72"/>
                <c:order val="7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'[1]1.1'!$R$123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8-706F-4B67-9A09-E1E2F69DC8B6}"/>
                  </c:ext>
                </c:extLst>
              </c15:ser>
            </c15:filteredLineSeries>
            <c15:filteredLineSeries>
              <c15:ser>
                <c:idx val="73"/>
                <c:order val="73"/>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'[1]1.1'!$S$123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9-706F-4B67-9A09-E1E2F69DC8B6}"/>
                  </c:ext>
                </c:extLst>
              </c15:ser>
            </c15:filteredLineSeries>
            <c15:filteredLineSeries>
              <c15:ser>
                <c:idx val="74"/>
                <c:order val="74"/>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'[1]1.1'!$T$123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A-706F-4B67-9A09-E1E2F69DC8B6}"/>
                  </c:ext>
                </c:extLst>
              </c15:ser>
            </c15:filteredLineSeries>
            <c15:filteredLineSeries>
              <c15:ser>
                <c:idx val="75"/>
                <c:order val="75"/>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'[1]1.1'!$U$123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B-706F-4B67-9A09-E1E2F69DC8B6}"/>
                  </c:ext>
                </c:extLst>
              </c15:ser>
            </c15:filteredLineSeries>
            <c15:filteredLineSeries>
              <c15:ser>
                <c:idx val="76"/>
                <c:order val="76"/>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'[1]1.1'!$V$123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C-706F-4B67-9A09-E1E2F69DC8B6}"/>
                  </c:ext>
                </c:extLst>
              </c15:ser>
            </c15:filteredLineSeries>
            <c15:filteredLineSeries>
              <c15:ser>
                <c:idx val="77"/>
                <c:order val="77"/>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'[1]1.1'!$W$123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D-706F-4B67-9A09-E1E2F69DC8B6}"/>
                  </c:ext>
                </c:extLst>
              </c15:ser>
            </c15:filteredLineSeries>
            <c15:filteredLineSeries>
              <c15:ser>
                <c:idx val="78"/>
                <c:order val="78"/>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'[1]1.1'!$X$123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E-706F-4B67-9A09-E1E2F69DC8B6}"/>
                  </c:ext>
                </c:extLst>
              </c15:ser>
            </c15:filteredLineSeries>
            <c15:filteredLineSeries>
              <c15:ser>
                <c:idx val="79"/>
                <c:order val="79"/>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'[1]1.1'!$Y$123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AF-706F-4B67-9A09-E1E2F69DC8B6}"/>
                  </c:ext>
                </c:extLst>
              </c15:ser>
            </c15:filteredLineSeries>
            <c15:filteredLineSeries>
              <c15:ser>
                <c:idx val="80"/>
                <c:order val="80"/>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'[1]1.1'!$Z$123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B0-706F-4B67-9A09-E1E2F69DC8B6}"/>
                  </c:ext>
                </c:extLst>
              </c15:ser>
            </c15:filteredLineSeries>
            <c15:filteredLineSeries>
              <c15:ser>
                <c:idx val="81"/>
                <c:order val="81"/>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'[1]1.1'!$AA$123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B1-706F-4B67-9A09-E1E2F69DC8B6}"/>
                  </c:ext>
                </c:extLst>
              </c15:ser>
            </c15:filteredLineSeries>
            <c15:filteredLineSeries>
              <c15:ser>
                <c:idx val="82"/>
                <c:order val="82"/>
                <c:marker>
                  <c:symbol val="none"/>
                </c:marker>
                <c:cat>
                  <c:strRef>
                    <c:extLst>
                      <c:ext xmlns:c15="http://schemas.microsoft.com/office/drawing/2012/chart" uri="{02D57815-91ED-43cb-92C2-25804820EDAC}">
                        <c15:fullRef>
                          <c15:sqref>'[1]1.1'!$A$123</c15:sqref>
                        </c15:fullRef>
                        <c15:formulaRef>
                          <c15:sqref/>
                        </c15:formulaRef>
                      </c:ext>
                    </c:extLst>
                    <c:strCache>
                      <c:ptCount val="0"/>
                    </c:strCache>
                  </c:strRef>
                </c:cat>
                <c:val>
                  <c:numRef>
                    <c:extLst>
                      <c:ext xmlns:c15="http://schemas.microsoft.com/office/drawing/2012/chart" uri="{02D57815-91ED-43cb-92C2-25804820EDAC}">
                        <c15:fullRef>
                          <c15:sqref>'[1]1.1'!$AB$123</c15:sqref>
                        </c15:fullRef>
                        <c15:formulaRef>
                          <c15:sqref/>
                        </c15:formulaRef>
                      </c:ext>
                    </c:extLst>
                    <c:numCache>
                      <c:formatCode>General</c:formatCode>
                      <c:ptCount val="0"/>
                    </c:numCache>
                  </c:numRef>
                </c:val>
                <c:smooth val="0"/>
                <c:extLst xmlns:c15="http://schemas.microsoft.com/office/drawing/2012/chart">
                  <c:ext xmlns:c16="http://schemas.microsoft.com/office/drawing/2014/chart" uri="{C3380CC4-5D6E-409C-BE32-E72D297353CC}">
                    <c16:uniqueId val="{000000B2-706F-4B67-9A09-E1E2F69DC8B6}"/>
                  </c:ext>
                </c:extLst>
              </c15:ser>
            </c15:filteredLineSeries>
          </c:ext>
        </c:extLst>
      </c:lineChart>
      <c:catAx>
        <c:axId val="400799072"/>
        <c:scaling>
          <c:orientation val="minMax"/>
        </c:scaling>
        <c:delete val="0"/>
        <c:axPos val="b"/>
        <c:title>
          <c:tx>
            <c:rich>
              <a:bodyPr rot="0" spcFirstLastPara="1" vertOverflow="ellipsis" vert="horz" wrap="square" anchor="b" anchorCtr="0"/>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Quarter</a:t>
                </a:r>
                <a:r>
                  <a:rPr lang="en-GB" sz="1200" b="1" baseline="0">
                    <a:solidFill>
                      <a:sysClr val="windowText" lastClr="000000"/>
                    </a:solidFill>
                  </a:rPr>
                  <a:t> / Year</a:t>
                </a:r>
                <a:endParaRPr lang="en-GB" sz="12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200" b="1">
                    <a:solidFill>
                      <a:sysClr val="windowText" lastClr="000000"/>
                    </a:solidFill>
                  </a:rPr>
                  <a:t>No.</a:t>
                </a:r>
                <a:r>
                  <a:rPr lang="en-GB" sz="1200" b="1" baseline="0">
                    <a:solidFill>
                      <a:sysClr val="windowText" lastClr="000000"/>
                    </a:solidFill>
                  </a:rPr>
                  <a:t> of applications</a:t>
                </a:r>
                <a:endParaRPr lang="en-GB" sz="1200" b="1">
                  <a:solidFill>
                    <a:sysClr val="windowText" lastClr="000000"/>
                  </a:solidFill>
                </a:endParaRPr>
              </a:p>
            </c:rich>
          </c:tx>
          <c:layout>
            <c:manualLayout>
              <c:xMode val="edge"/>
              <c:yMode val="edge"/>
              <c:x val="1.3439419548996166E-3"/>
              <c:y val="8.2751066139336027E-5"/>
            </c:manualLayout>
          </c:layout>
          <c:overlay val="0"/>
          <c:spPr>
            <a:noFill/>
            <a:ln>
              <a:noFill/>
            </a:ln>
            <a:effectLst/>
          </c:sp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spPr>
        <a:noFill/>
        <a:ln w="25400">
          <a:noFill/>
        </a:ln>
      </c:spPr>
    </c:plotArea>
    <c:legend>
      <c:legendPos val="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29959378112327156"/>
          <c:y val="0.14001941671789167"/>
          <c:w val="0.67186091460453778"/>
          <c:h val="0.7917782152230971"/>
        </c:manualLayout>
      </c:layout>
      <c:barChart>
        <c:barDir val="bar"/>
        <c:grouping val="clustered"/>
        <c:varyColors val="0"/>
        <c:ser>
          <c:idx val="1"/>
          <c:order val="0"/>
          <c:tx>
            <c:strRef>
              <c:f>'3.2'!$A$89</c:f>
              <c:strCache>
                <c:ptCount val="1"/>
                <c:pt idx="0">
                  <c:v>2024/25</c:v>
                </c:pt>
              </c:strCache>
            </c:strRef>
          </c:tx>
          <c:spPr>
            <a:solidFill>
              <a:srgbClr val="F8B728"/>
            </a:solidFill>
          </c:spPr>
          <c:invertIfNegative val="0"/>
          <c:cat>
            <c:strRef>
              <c:f>'3.2'!$R$123:$R$134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'3.2'!$B$89:$M$89</c:f>
              <c:numCache>
                <c:formatCode>#,##0.0</c:formatCode>
                <c:ptCount val="12"/>
                <c:pt idx="0">
                  <c:v>21.8</c:v>
                </c:pt>
                <c:pt idx="1">
                  <c:v>76.599999999999994</c:v>
                </c:pt>
                <c:pt idx="2">
                  <c:v>17.8</c:v>
                </c:pt>
                <c:pt idx="3">
                  <c:v>53.2</c:v>
                </c:pt>
                <c:pt idx="4">
                  <c:v>25.2</c:v>
                </c:pt>
                <c:pt idx="5">
                  <c:v>55</c:v>
                </c:pt>
                <c:pt idx="6">
                  <c:v>24.5</c:v>
                </c:pt>
                <c:pt idx="7">
                  <c:v>59.2</c:v>
                </c:pt>
                <c:pt idx="8">
                  <c:v>45.2</c:v>
                </c:pt>
                <c:pt idx="9">
                  <c:v>71.400000000000006</c:v>
                </c:pt>
                <c:pt idx="10">
                  <c:v>29.6</c:v>
                </c:pt>
                <c:pt idx="11">
                  <c:v>39.6</c:v>
                </c:pt>
              </c:numCache>
            </c:numRef>
          </c:val>
          <c:extLst>
            <c:ext xmlns:c16="http://schemas.microsoft.com/office/drawing/2014/chart" uri="{C3380CC4-5D6E-409C-BE32-E72D297353CC}">
              <c16:uniqueId val="{00000001-4FCA-4FA0-8079-71CBD05DEEB6}"/>
            </c:ext>
          </c:extLst>
        </c:ser>
        <c:ser>
          <c:idx val="0"/>
          <c:order val="1"/>
          <c:tx>
            <c:strRef>
              <c:f>'3.2'!$A$84</c:f>
              <c:strCache>
                <c:ptCount val="1"/>
                <c:pt idx="0">
                  <c:v>2025/26</c:v>
                </c:pt>
              </c:strCache>
            </c:strRef>
          </c:tx>
          <c:spPr>
            <a:solidFill>
              <a:srgbClr val="2B4171"/>
            </a:solidFill>
          </c:spPr>
          <c:invertIfNegative val="0"/>
          <c:cat>
            <c:strRef>
              <c:f>'3.2'!$R$123:$R$134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'3.2'!$B$84:$M$84</c:f>
              <c:numCache>
                <c:formatCode>#,##0.0</c:formatCode>
                <c:ptCount val="12"/>
                <c:pt idx="0">
                  <c:v>26</c:v>
                </c:pt>
                <c:pt idx="1">
                  <c:v>202.7</c:v>
                </c:pt>
                <c:pt idx="2">
                  <c:v>37.4</c:v>
                </c:pt>
                <c:pt idx="3">
                  <c:v>53</c:v>
                </c:pt>
                <c:pt idx="4">
                  <c:v>26.1</c:v>
                </c:pt>
                <c:pt idx="5">
                  <c:v>39.700000000000003</c:v>
                </c:pt>
                <c:pt idx="6">
                  <c:v>37.4</c:v>
                </c:pt>
                <c:pt idx="7">
                  <c:v>62.4</c:v>
                </c:pt>
                <c:pt idx="8">
                  <c:v>47.7</c:v>
                </c:pt>
                <c:pt idx="9">
                  <c:v>45.9</c:v>
                </c:pt>
                <c:pt idx="10">
                  <c:v>58.8</c:v>
                </c:pt>
                <c:pt idx="11">
                  <c:v>41.4</c:v>
                </c:pt>
              </c:numCache>
            </c:numRef>
          </c:val>
          <c:extLst>
            <c:ext xmlns:c16="http://schemas.microsoft.com/office/drawing/2014/chart" uri="{C3380CC4-5D6E-409C-BE32-E72D297353CC}">
              <c16:uniqueId val="{00000000-4FCA-4FA0-8079-71CBD05DEEB6}"/>
            </c:ext>
          </c:extLst>
        </c:ser>
        <c:dLbls>
          <c:showLegendKey val="0"/>
          <c:showVal val="0"/>
          <c:showCatName val="0"/>
          <c:showSerName val="0"/>
          <c:showPercent val="0"/>
          <c:showBubbleSize val="0"/>
        </c:dLbls>
        <c:gapWidth val="150"/>
        <c:axId val="404561488"/>
        <c:axId val="404556000"/>
      </c:barChart>
      <c:scatterChart>
        <c:scatterStyle val="lineMarker"/>
        <c:varyColors val="0"/>
        <c:dLbls>
          <c:showLegendKey val="0"/>
          <c:showVal val="0"/>
          <c:showCatName val="0"/>
          <c:showSerName val="0"/>
          <c:showPercent val="0"/>
          <c:showBubbleSize val="0"/>
        </c:dLbls>
        <c:axId val="405709496"/>
        <c:axId val="404562664"/>
        <c:extLst>
          <c:ext xmlns:c15="http://schemas.microsoft.com/office/drawing/2012/chart" uri="{02D57815-91ED-43cb-92C2-25804820EDAC}">
            <c15:filteredScatterSeries>
              <c15:ser>
                <c:idx val="2"/>
                <c:order val="2"/>
                <c:tx>
                  <c:v>Target</c:v>
                </c:tx>
                <c:spPr>
                  <a:ln w="15875">
                    <a:solidFill>
                      <a:srgbClr val="FF0000"/>
                    </a:solidFill>
                  </a:ln>
                </c:spPr>
                <c:marker>
                  <c:symbol val="none"/>
                </c:marker>
                <c:dPt>
                  <c:idx val="0"/>
                  <c:bubble3D val="0"/>
                  <c:spPr>
                    <a:ln w="15875">
                      <a:solidFill>
                        <a:srgbClr val="FF0000">
                          <a:alpha val="70000"/>
                        </a:srgbClr>
                      </a:solidFill>
                    </a:ln>
                  </c:spPr>
                  <c:extLst>
                    <c:ext xmlns:c16="http://schemas.microsoft.com/office/drawing/2014/chart" uri="{C3380CC4-5D6E-409C-BE32-E72D297353CC}">
                      <c16:uniqueId val="{00000003-4FCA-4FA0-8079-71CBD05DEEB6}"/>
                    </c:ext>
                  </c:extLst>
                </c:dPt>
                <c:dPt>
                  <c:idx val="1"/>
                  <c:bubble3D val="0"/>
                  <c:spPr>
                    <a:ln w="15875">
                      <a:solidFill>
                        <a:srgbClr val="FF0000">
                          <a:alpha val="70000"/>
                        </a:srgbClr>
                      </a:solidFill>
                    </a:ln>
                  </c:spPr>
                  <c:extLst>
                    <c:ext xmlns:c16="http://schemas.microsoft.com/office/drawing/2014/chart" uri="{C3380CC4-5D6E-409C-BE32-E72D297353CC}">
                      <c16:uniqueId val="{00000005-4FCA-4FA0-8079-71CBD05DEEB6}"/>
                    </c:ext>
                  </c:extLst>
                </c:dPt>
                <c:xVal>
                  <c:numRef>
                    <c:extLst>
                      <c:ext uri="{02D57815-91ED-43cb-92C2-25804820EDAC}">
                        <c15:formulaRef>
                          <c15:sqref>'3.2'!$C$152:$C$153</c15:sqref>
                        </c15:formulaRef>
                      </c:ext>
                    </c:extLst>
                    <c:numCache>
                      <c:formatCode>General</c:formatCode>
                      <c:ptCount val="2"/>
                      <c:pt idx="0">
                        <c:v>30</c:v>
                      </c:pt>
                      <c:pt idx="1">
                        <c:v>30</c:v>
                      </c:pt>
                    </c:numCache>
                  </c:numRef>
                </c:xVal>
                <c:yVal>
                  <c:numRef>
                    <c:extLst>
                      <c:ext uri="{02D57815-91ED-43cb-92C2-25804820EDAC}">
                        <c15:formulaRef>
                          <c15:sqref>'3.2'!$D$152:$D$153</c15:sqref>
                        </c15:formulaRef>
                      </c:ext>
                    </c:extLst>
                    <c:numCache>
                      <c:formatCode>General</c:formatCode>
                      <c:ptCount val="2"/>
                      <c:pt idx="0">
                        <c:v>0</c:v>
                      </c:pt>
                      <c:pt idx="1">
                        <c:v>1</c:v>
                      </c:pt>
                    </c:numCache>
                  </c:numRef>
                </c:yVal>
                <c:smooth val="0"/>
                <c:extLst>
                  <c:ext xmlns:c16="http://schemas.microsoft.com/office/drawing/2014/chart" uri="{C3380CC4-5D6E-409C-BE32-E72D297353CC}">
                    <c16:uniqueId val="{00000006-4FCA-4FA0-8079-71CBD05DEEB6}"/>
                  </c:ext>
                </c:extLst>
              </c15:ser>
            </c15:filteredScatterSeries>
          </c:ext>
        </c:extLst>
      </c:scatterChart>
      <c:catAx>
        <c:axId val="404561488"/>
        <c:scaling>
          <c:orientation val="maxMin"/>
        </c:scaling>
        <c:delete val="0"/>
        <c:axPos val="l"/>
        <c:title>
          <c:tx>
            <c:rich>
              <a:bodyPr rot="0" vert="horz"/>
              <a:lstStyle/>
              <a:p>
                <a:pPr>
                  <a:defRPr sz="1200"/>
                </a:pPr>
                <a:r>
                  <a:rPr lang="en-GB" sz="1200"/>
                  <a:t>Council</a:t>
                </a:r>
              </a:p>
            </c:rich>
          </c:tx>
          <c:layout>
            <c:manualLayout>
              <c:xMode val="edge"/>
              <c:yMode val="edge"/>
              <c:x val="5.2410901467505244E-3"/>
              <c:y val="1.8618095600503464E-2"/>
            </c:manualLayout>
          </c:layout>
          <c:overlay val="0"/>
        </c:title>
        <c:numFmt formatCode="General" sourceLinked="0"/>
        <c:majorTickMark val="out"/>
        <c:minorTickMark val="none"/>
        <c:tickLblPos val="nextTo"/>
        <c:txPr>
          <a:bodyPr/>
          <a:lstStyle/>
          <a:p>
            <a:pPr>
              <a:defRPr sz="1050" baseline="0"/>
            </a:pPr>
            <a:endParaRPr lang="en-US"/>
          </a:p>
        </c:txPr>
        <c:crossAx val="404556000"/>
        <c:crosses val="autoZero"/>
        <c:auto val="1"/>
        <c:lblAlgn val="ctr"/>
        <c:lblOffset val="100"/>
        <c:noMultiLvlLbl val="0"/>
      </c:catAx>
      <c:valAx>
        <c:axId val="404556000"/>
        <c:scaling>
          <c:orientation val="minMax"/>
          <c:max val="210"/>
          <c:min val="0"/>
        </c:scaling>
        <c:delete val="0"/>
        <c:axPos val="t"/>
        <c:minorGridlines/>
        <c:title>
          <c:tx>
            <c:rich>
              <a:bodyPr/>
              <a:lstStyle/>
              <a:p>
                <a:pPr>
                  <a:defRPr sz="1200"/>
                </a:pPr>
                <a:r>
                  <a:rPr lang="en-GB" sz="1200"/>
                  <a:t>Weeks</a:t>
                </a:r>
              </a:p>
            </c:rich>
          </c:tx>
          <c:layout>
            <c:manualLayout>
              <c:xMode val="edge"/>
              <c:yMode val="edge"/>
              <c:x val="0.92038371382822426"/>
              <c:y val="1.9671623296158607E-2"/>
            </c:manualLayout>
          </c:layout>
          <c:overlay val="0"/>
        </c:title>
        <c:numFmt formatCode="0" sourceLinked="0"/>
        <c:majorTickMark val="out"/>
        <c:minorTickMark val="none"/>
        <c:tickLblPos val="nextTo"/>
        <c:spPr>
          <a:noFill/>
        </c:spPr>
        <c:txPr>
          <a:bodyPr/>
          <a:lstStyle/>
          <a:p>
            <a:pPr>
              <a:defRPr sz="1000"/>
            </a:pPr>
            <a:endParaRPr lang="en-US"/>
          </a:p>
        </c:txPr>
        <c:crossAx val="404561488"/>
        <c:crosses val="autoZero"/>
        <c:crossBetween val="between"/>
        <c:majorUnit val="30"/>
        <c:minorUnit val="30"/>
      </c:valAx>
      <c:valAx>
        <c:axId val="404562664"/>
        <c:scaling>
          <c:orientation val="minMax"/>
          <c:max val="1"/>
        </c:scaling>
        <c:delete val="0"/>
        <c:axPos val="r"/>
        <c:numFmt formatCode="General" sourceLinked="1"/>
        <c:majorTickMark val="none"/>
        <c:minorTickMark val="none"/>
        <c:tickLblPos val="none"/>
        <c:spPr>
          <a:noFill/>
          <a:ln>
            <a:noFill/>
          </a:ln>
        </c:spPr>
        <c:crossAx val="405709496"/>
        <c:crosses val="max"/>
        <c:crossBetween val="midCat"/>
      </c:valAx>
      <c:valAx>
        <c:axId val="405709496"/>
        <c:scaling>
          <c:orientation val="minMax"/>
        </c:scaling>
        <c:delete val="1"/>
        <c:axPos val="b"/>
        <c:numFmt formatCode="General" sourceLinked="1"/>
        <c:majorTickMark val="out"/>
        <c:minorTickMark val="none"/>
        <c:tickLblPos val="nextTo"/>
        <c:crossAx val="404562664"/>
        <c:crosses val="autoZero"/>
        <c:crossBetween val="midCat"/>
      </c:valAx>
      <c:spPr>
        <a:noFill/>
      </c:spPr>
    </c:plotArea>
    <c:legend>
      <c:legendPos val="r"/>
      <c:layout>
        <c:manualLayout>
          <c:xMode val="edge"/>
          <c:yMode val="edge"/>
          <c:x val="0.46190365517287441"/>
          <c:y val="7.2531798909751641E-4"/>
          <c:w val="0.34542124982468797"/>
          <c:h val="7.5887845750050476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0206613761289522E-2"/>
          <c:y val="6.6040651571606004E-2"/>
          <c:w val="0.90179848702118337"/>
          <c:h val="0.7362033134586935"/>
        </c:manualLayout>
      </c:layout>
      <c:lineChart>
        <c:grouping val="standard"/>
        <c:varyColors val="0"/>
        <c:ser>
          <c:idx val="0"/>
          <c:order val="0"/>
          <c:tx>
            <c:v>Applications received</c:v>
          </c:tx>
          <c:spPr>
            <a:ln w="28575" cap="rnd">
              <a:solidFill>
                <a:srgbClr val="2B4171"/>
              </a:solidFill>
              <a:round/>
            </a:ln>
            <a:effectLst/>
          </c:spPr>
          <c:marker>
            <c:symbol val="none"/>
          </c:marker>
          <c:dPt>
            <c:idx val="0"/>
            <c:bubble3D val="0"/>
            <c:extLst>
              <c:ext xmlns:c16="http://schemas.microsoft.com/office/drawing/2014/chart" uri="{C3380CC4-5D6E-409C-BE32-E72D297353CC}">
                <c16:uniqueId val="{0000009B-49C3-4983-98F9-75324AA97CDA}"/>
              </c:ext>
            </c:extLst>
          </c:dPt>
          <c:dPt>
            <c:idx val="1"/>
            <c:bubble3D val="0"/>
            <c:extLst>
              <c:ext xmlns:c16="http://schemas.microsoft.com/office/drawing/2014/chart" uri="{C3380CC4-5D6E-409C-BE32-E72D297353CC}">
                <c16:uniqueId val="{0000009C-49C3-4983-98F9-75324AA97CDA}"/>
              </c:ext>
            </c:extLst>
          </c:dPt>
          <c:dPt>
            <c:idx val="2"/>
            <c:bubble3D val="0"/>
            <c:extLst>
              <c:ext xmlns:c16="http://schemas.microsoft.com/office/drawing/2014/chart" uri="{C3380CC4-5D6E-409C-BE32-E72D297353CC}">
                <c16:uniqueId val="{0000009D-49C3-4983-98F9-75324AA97CDA}"/>
              </c:ext>
            </c:extLst>
          </c:dPt>
          <c:dPt>
            <c:idx val="3"/>
            <c:marker>
              <c:symbol val="square"/>
              <c:size val="5"/>
            </c:marker>
            <c:bubble3D val="0"/>
            <c:extLst>
              <c:ext xmlns:c16="http://schemas.microsoft.com/office/drawing/2014/chart" uri="{C3380CC4-5D6E-409C-BE32-E72D297353CC}">
                <c16:uniqueId val="{0000009E-49C3-4983-98F9-75324AA97CDA}"/>
              </c:ext>
            </c:extLst>
          </c:dPt>
          <c:dPt>
            <c:idx val="4"/>
            <c:bubble3D val="0"/>
            <c:extLst>
              <c:ext xmlns:c16="http://schemas.microsoft.com/office/drawing/2014/chart" uri="{C3380CC4-5D6E-409C-BE32-E72D297353CC}">
                <c16:uniqueId val="{0000009F-49C3-4983-98F9-75324AA97CDA}"/>
              </c:ext>
            </c:extLst>
          </c:dPt>
          <c:dPt>
            <c:idx val="5"/>
            <c:bubble3D val="0"/>
            <c:extLst>
              <c:ext xmlns:c16="http://schemas.microsoft.com/office/drawing/2014/chart" uri="{C3380CC4-5D6E-409C-BE32-E72D297353CC}">
                <c16:uniqueId val="{000000A0-49C3-4983-98F9-75324AA97CDA}"/>
              </c:ext>
            </c:extLst>
          </c:dPt>
          <c:dPt>
            <c:idx val="6"/>
            <c:bubble3D val="0"/>
            <c:extLst>
              <c:ext xmlns:c16="http://schemas.microsoft.com/office/drawing/2014/chart" uri="{C3380CC4-5D6E-409C-BE32-E72D297353CC}">
                <c16:uniqueId val="{000000A1-49C3-4983-98F9-75324AA97CDA}"/>
              </c:ext>
            </c:extLst>
          </c:dPt>
          <c:dPt>
            <c:idx val="7"/>
            <c:marker>
              <c:symbol val="square"/>
              <c:size val="5"/>
            </c:marker>
            <c:bubble3D val="0"/>
            <c:extLst>
              <c:ext xmlns:c16="http://schemas.microsoft.com/office/drawing/2014/chart" uri="{C3380CC4-5D6E-409C-BE32-E72D297353CC}">
                <c16:uniqueId val="{000000A2-49C3-4983-98F9-75324AA97CDA}"/>
              </c:ext>
            </c:extLst>
          </c:dPt>
          <c:dPt>
            <c:idx val="8"/>
            <c:bubble3D val="0"/>
            <c:extLst>
              <c:ext xmlns:c16="http://schemas.microsoft.com/office/drawing/2014/chart" uri="{C3380CC4-5D6E-409C-BE32-E72D297353CC}">
                <c16:uniqueId val="{000000A3-49C3-4983-98F9-75324AA97CDA}"/>
              </c:ext>
            </c:extLst>
          </c:dPt>
          <c:dPt>
            <c:idx val="9"/>
            <c:bubble3D val="0"/>
            <c:extLst>
              <c:ext xmlns:c16="http://schemas.microsoft.com/office/drawing/2014/chart" uri="{C3380CC4-5D6E-409C-BE32-E72D297353CC}">
                <c16:uniqueId val="{000000A4-49C3-4983-98F9-75324AA97CDA}"/>
              </c:ext>
            </c:extLst>
          </c:dPt>
          <c:dPt>
            <c:idx val="10"/>
            <c:bubble3D val="0"/>
            <c:extLst>
              <c:ext xmlns:c16="http://schemas.microsoft.com/office/drawing/2014/chart" uri="{C3380CC4-5D6E-409C-BE32-E72D297353CC}">
                <c16:uniqueId val="{000000A5-49C3-4983-98F9-75324AA97CDA}"/>
              </c:ext>
            </c:extLst>
          </c:dPt>
          <c:dPt>
            <c:idx val="11"/>
            <c:marker>
              <c:symbol val="square"/>
              <c:size val="5"/>
            </c:marker>
            <c:bubble3D val="0"/>
            <c:extLst>
              <c:ext xmlns:c16="http://schemas.microsoft.com/office/drawing/2014/chart" uri="{C3380CC4-5D6E-409C-BE32-E72D297353CC}">
                <c16:uniqueId val="{000000A6-49C3-4983-98F9-75324AA97CDA}"/>
              </c:ext>
            </c:extLst>
          </c:dPt>
          <c:dPt>
            <c:idx val="12"/>
            <c:bubble3D val="0"/>
            <c:extLst>
              <c:ext xmlns:c16="http://schemas.microsoft.com/office/drawing/2014/chart" uri="{C3380CC4-5D6E-409C-BE32-E72D297353CC}">
                <c16:uniqueId val="{000000A7-49C3-4983-98F9-75324AA97CDA}"/>
              </c:ext>
            </c:extLst>
          </c:dPt>
          <c:dPt>
            <c:idx val="13"/>
            <c:bubble3D val="0"/>
            <c:extLst>
              <c:ext xmlns:c16="http://schemas.microsoft.com/office/drawing/2014/chart" uri="{C3380CC4-5D6E-409C-BE32-E72D297353CC}">
                <c16:uniqueId val="{000000A8-49C3-4983-98F9-75324AA97CDA}"/>
              </c:ext>
            </c:extLst>
          </c:dPt>
          <c:dPt>
            <c:idx val="14"/>
            <c:bubble3D val="0"/>
            <c:extLst>
              <c:ext xmlns:c16="http://schemas.microsoft.com/office/drawing/2014/chart" uri="{C3380CC4-5D6E-409C-BE32-E72D297353CC}">
                <c16:uniqueId val="{000000A9-49C3-4983-98F9-75324AA97CDA}"/>
              </c:ext>
            </c:extLst>
          </c:dPt>
          <c:dPt>
            <c:idx val="15"/>
            <c:marker>
              <c:symbol val="square"/>
              <c:size val="5"/>
            </c:marker>
            <c:bubble3D val="0"/>
            <c:extLst>
              <c:ext xmlns:c16="http://schemas.microsoft.com/office/drawing/2014/chart" uri="{C3380CC4-5D6E-409C-BE32-E72D297353CC}">
                <c16:uniqueId val="{000000AA-49C3-4983-98F9-75324AA97CDA}"/>
              </c:ext>
            </c:extLst>
          </c:dPt>
          <c:dPt>
            <c:idx val="16"/>
            <c:bubble3D val="0"/>
            <c:extLst>
              <c:ext xmlns:c16="http://schemas.microsoft.com/office/drawing/2014/chart" uri="{C3380CC4-5D6E-409C-BE32-E72D297353CC}">
                <c16:uniqueId val="{000000AB-49C3-4983-98F9-75324AA97CDA}"/>
              </c:ext>
            </c:extLst>
          </c:dPt>
          <c:dPt>
            <c:idx val="17"/>
            <c:bubble3D val="0"/>
            <c:extLst>
              <c:ext xmlns:c16="http://schemas.microsoft.com/office/drawing/2014/chart" uri="{C3380CC4-5D6E-409C-BE32-E72D297353CC}">
                <c16:uniqueId val="{000000AC-49C3-4983-98F9-75324AA97CDA}"/>
              </c:ext>
            </c:extLst>
          </c:dPt>
          <c:dPt>
            <c:idx val="18"/>
            <c:bubble3D val="0"/>
            <c:extLst>
              <c:ext xmlns:c16="http://schemas.microsoft.com/office/drawing/2014/chart" uri="{C3380CC4-5D6E-409C-BE32-E72D297353CC}">
                <c16:uniqueId val="{000000AD-49C3-4983-98F9-75324AA97CDA}"/>
              </c:ext>
            </c:extLst>
          </c:dPt>
          <c:dPt>
            <c:idx val="19"/>
            <c:marker>
              <c:symbol val="square"/>
              <c:size val="5"/>
            </c:marker>
            <c:bubble3D val="0"/>
            <c:extLst>
              <c:ext xmlns:c16="http://schemas.microsoft.com/office/drawing/2014/chart" uri="{C3380CC4-5D6E-409C-BE32-E72D297353CC}">
                <c16:uniqueId val="{000000AE-49C3-4983-98F9-75324AA97CDA}"/>
              </c:ext>
            </c:extLst>
          </c:dPt>
          <c:dPt>
            <c:idx val="20"/>
            <c:bubble3D val="0"/>
            <c:extLst>
              <c:ext xmlns:c16="http://schemas.microsoft.com/office/drawing/2014/chart" uri="{C3380CC4-5D6E-409C-BE32-E72D297353CC}">
                <c16:uniqueId val="{000000AF-49C3-4983-98F9-75324AA97CDA}"/>
              </c:ext>
            </c:extLst>
          </c:dPt>
          <c:dPt>
            <c:idx val="21"/>
            <c:bubble3D val="0"/>
            <c:extLst>
              <c:ext xmlns:c16="http://schemas.microsoft.com/office/drawing/2014/chart" uri="{C3380CC4-5D6E-409C-BE32-E72D297353CC}">
                <c16:uniqueId val="{000000B0-49C3-4983-98F9-75324AA97CDA}"/>
              </c:ext>
            </c:extLst>
          </c:dPt>
          <c:dPt>
            <c:idx val="22"/>
            <c:bubble3D val="0"/>
            <c:extLst>
              <c:ext xmlns:c16="http://schemas.microsoft.com/office/drawing/2014/chart" uri="{C3380CC4-5D6E-409C-BE32-E72D297353CC}">
                <c16:uniqueId val="{000000B1-49C3-4983-98F9-75324AA97CDA}"/>
              </c:ext>
            </c:extLst>
          </c:dPt>
          <c:dPt>
            <c:idx val="23"/>
            <c:bubble3D val="0"/>
            <c:extLst>
              <c:ext xmlns:c16="http://schemas.microsoft.com/office/drawing/2014/chart" uri="{C3380CC4-5D6E-409C-BE32-E72D297353CC}">
                <c16:uniqueId val="{000000B2-49C3-4983-98F9-75324AA97CDA}"/>
              </c:ext>
            </c:extLst>
          </c:dPt>
          <c:dPt>
            <c:idx val="24"/>
            <c:marker>
              <c:symbol val="square"/>
              <c:size val="5"/>
            </c:marker>
            <c:bubble3D val="0"/>
            <c:extLst>
              <c:ext xmlns:c16="http://schemas.microsoft.com/office/drawing/2014/chart" uri="{C3380CC4-5D6E-409C-BE32-E72D297353CC}">
                <c16:uniqueId val="{000000B3-49C3-4983-98F9-75324AA97CDA}"/>
              </c:ext>
            </c:extLst>
          </c:dPt>
          <c:dPt>
            <c:idx val="25"/>
            <c:bubble3D val="0"/>
            <c:extLst>
              <c:ext xmlns:c16="http://schemas.microsoft.com/office/drawing/2014/chart" uri="{C3380CC4-5D6E-409C-BE32-E72D297353CC}">
                <c16:uniqueId val="{000000B4-49C3-4983-98F9-75324AA97CDA}"/>
              </c:ext>
            </c:extLst>
          </c:dPt>
          <c:dPt>
            <c:idx val="26"/>
            <c:bubble3D val="0"/>
            <c:extLst>
              <c:ext xmlns:c16="http://schemas.microsoft.com/office/drawing/2014/chart" uri="{C3380CC4-5D6E-409C-BE32-E72D297353CC}">
                <c16:uniqueId val="{000000B5-49C3-4983-98F9-75324AA97CDA}"/>
              </c:ext>
            </c:extLst>
          </c:dPt>
          <c:dPt>
            <c:idx val="27"/>
            <c:marker>
              <c:symbol val="square"/>
              <c:size val="5"/>
            </c:marker>
            <c:bubble3D val="0"/>
            <c:extLst>
              <c:ext xmlns:c16="http://schemas.microsoft.com/office/drawing/2014/chart" uri="{C3380CC4-5D6E-409C-BE32-E72D297353CC}">
                <c16:uniqueId val="{000000B6-49C3-4983-98F9-75324AA97CDA}"/>
              </c:ext>
            </c:extLst>
          </c:dPt>
          <c:dPt>
            <c:idx val="28"/>
            <c:bubble3D val="0"/>
            <c:extLst>
              <c:ext xmlns:c16="http://schemas.microsoft.com/office/drawing/2014/chart" uri="{C3380CC4-5D6E-409C-BE32-E72D297353CC}">
                <c16:uniqueId val="{000000B7-49C3-4983-98F9-75324AA97CDA}"/>
              </c:ext>
            </c:extLst>
          </c:dPt>
          <c:dPt>
            <c:idx val="29"/>
            <c:bubble3D val="0"/>
            <c:extLst>
              <c:ext xmlns:c16="http://schemas.microsoft.com/office/drawing/2014/chart" uri="{C3380CC4-5D6E-409C-BE32-E72D297353CC}">
                <c16:uniqueId val="{000000B8-49C3-4983-98F9-75324AA97CDA}"/>
              </c:ext>
            </c:extLst>
          </c:dPt>
          <c:dPt>
            <c:idx val="30"/>
            <c:bubble3D val="0"/>
            <c:extLst>
              <c:ext xmlns:c16="http://schemas.microsoft.com/office/drawing/2014/chart" uri="{C3380CC4-5D6E-409C-BE32-E72D297353CC}">
                <c16:uniqueId val="{000000B9-49C3-4983-98F9-75324AA97CDA}"/>
              </c:ext>
            </c:extLst>
          </c:dPt>
          <c:dPt>
            <c:idx val="31"/>
            <c:marker>
              <c:symbol val="square"/>
              <c:size val="5"/>
            </c:marker>
            <c:bubble3D val="0"/>
            <c:extLst>
              <c:ext xmlns:c16="http://schemas.microsoft.com/office/drawing/2014/chart" uri="{C3380CC4-5D6E-409C-BE32-E72D297353CC}">
                <c16:uniqueId val="{000000BA-49C3-4983-98F9-75324AA97CDA}"/>
              </c:ext>
            </c:extLst>
          </c:dPt>
          <c:dPt>
            <c:idx val="32"/>
            <c:bubble3D val="0"/>
            <c:extLst>
              <c:ext xmlns:c16="http://schemas.microsoft.com/office/drawing/2014/chart" uri="{C3380CC4-5D6E-409C-BE32-E72D297353CC}">
                <c16:uniqueId val="{000000BB-49C3-4983-98F9-75324AA97CDA}"/>
              </c:ext>
            </c:extLst>
          </c:dPt>
          <c:dPt>
            <c:idx val="33"/>
            <c:bubble3D val="0"/>
            <c:extLst>
              <c:ext xmlns:c16="http://schemas.microsoft.com/office/drawing/2014/chart" uri="{C3380CC4-5D6E-409C-BE32-E72D297353CC}">
                <c16:uniqueId val="{000000BC-49C3-4983-98F9-75324AA97CDA}"/>
              </c:ext>
            </c:extLst>
          </c:dPt>
          <c:dPt>
            <c:idx val="34"/>
            <c:bubble3D val="0"/>
            <c:extLst>
              <c:ext xmlns:c16="http://schemas.microsoft.com/office/drawing/2014/chart" uri="{C3380CC4-5D6E-409C-BE32-E72D297353CC}">
                <c16:uniqueId val="{000000BD-49C3-4983-98F9-75324AA97CDA}"/>
              </c:ext>
            </c:extLst>
          </c:dPt>
          <c:dPt>
            <c:idx val="35"/>
            <c:marker>
              <c:symbol val="square"/>
              <c:size val="5"/>
            </c:marker>
            <c:bubble3D val="0"/>
            <c:extLst>
              <c:ext xmlns:c16="http://schemas.microsoft.com/office/drawing/2014/chart" uri="{C3380CC4-5D6E-409C-BE32-E72D297353CC}">
                <c16:uniqueId val="{000000BE-49C3-4983-98F9-75324AA97CDA}"/>
              </c:ext>
            </c:extLst>
          </c:dPt>
          <c:dPt>
            <c:idx val="36"/>
            <c:bubble3D val="0"/>
            <c:extLst>
              <c:ext xmlns:c16="http://schemas.microsoft.com/office/drawing/2014/chart" uri="{C3380CC4-5D6E-409C-BE32-E72D297353CC}">
                <c16:uniqueId val="{000000BF-49C3-4983-98F9-75324AA97CDA}"/>
              </c:ext>
            </c:extLst>
          </c:dPt>
          <c:dPt>
            <c:idx val="37"/>
            <c:bubble3D val="0"/>
            <c:extLst>
              <c:ext xmlns:c16="http://schemas.microsoft.com/office/drawing/2014/chart" uri="{C3380CC4-5D6E-409C-BE32-E72D297353CC}">
                <c16:uniqueId val="{000000C0-49C3-4983-98F9-75324AA97CDA}"/>
              </c:ext>
            </c:extLst>
          </c:dPt>
          <c:dPt>
            <c:idx val="38"/>
            <c:bubble3D val="0"/>
            <c:extLst>
              <c:ext xmlns:c16="http://schemas.microsoft.com/office/drawing/2014/chart" uri="{C3380CC4-5D6E-409C-BE32-E72D297353CC}">
                <c16:uniqueId val="{000000C1-49C3-4983-98F9-75324AA97CDA}"/>
              </c:ext>
            </c:extLst>
          </c:dPt>
          <c:dPt>
            <c:idx val="39"/>
            <c:marker>
              <c:symbol val="square"/>
              <c:size val="5"/>
            </c:marker>
            <c:bubble3D val="0"/>
            <c:extLst>
              <c:ext xmlns:c16="http://schemas.microsoft.com/office/drawing/2014/chart" uri="{C3380CC4-5D6E-409C-BE32-E72D297353CC}">
                <c16:uniqueId val="{000000C2-49C3-4983-98F9-75324AA97CDA}"/>
              </c:ext>
            </c:extLst>
          </c:dPt>
          <c:dPt>
            <c:idx val="40"/>
            <c:bubble3D val="0"/>
            <c:extLst>
              <c:ext xmlns:c16="http://schemas.microsoft.com/office/drawing/2014/chart" uri="{C3380CC4-5D6E-409C-BE32-E72D297353CC}">
                <c16:uniqueId val="{000000C3-49C3-4983-98F9-75324AA97CDA}"/>
              </c:ext>
            </c:extLst>
          </c:dPt>
          <c:dPt>
            <c:idx val="41"/>
            <c:bubble3D val="0"/>
            <c:extLst>
              <c:ext xmlns:c16="http://schemas.microsoft.com/office/drawing/2014/chart" uri="{C3380CC4-5D6E-409C-BE32-E72D297353CC}">
                <c16:uniqueId val="{000000C4-49C3-4983-98F9-75324AA97CDA}"/>
              </c:ext>
            </c:extLst>
          </c:dPt>
          <c:dPt>
            <c:idx val="43"/>
            <c:marker>
              <c:symbol val="square"/>
              <c:size val="5"/>
            </c:marker>
            <c:bubble3D val="0"/>
            <c:extLst>
              <c:ext xmlns:c16="http://schemas.microsoft.com/office/drawing/2014/chart" uri="{C3380CC4-5D6E-409C-BE32-E72D297353CC}">
                <c16:uniqueId val="{00000054-78FE-4BF0-ACC7-3B00FD7416C2}"/>
              </c:ext>
            </c:extLst>
          </c:dPt>
          <c:dLbls>
            <c:dLbl>
              <c:idx val="43"/>
              <c:layout>
                <c:manualLayout>
                  <c:x val="-4.4892981494902033E-3"/>
                  <c:y val="-1.820005732301519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4-78FE-4BF0-ACC7-3B00FD7416C2}"/>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('4.1'!$A$5:$B$8,'4.1'!$A$10:$B$13,'4.1'!$A$15:$B$18,'4.1'!$A$20:$B$23,'4.1'!$A$25:$B$28,'4.1'!$A$30:$B$33,'4.1'!$A$35:$B$38,'4.1'!$A$40:$B$43,'4.1'!$A$45:$B$48,'4.1'!$A$50:$B$53,'4.1'!$A$55:$B$58)</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f>('4.1'!$C$5:$C$8,'4.1'!$C$10:$C$13,'4.1'!$C$15:$C$18,'4.1'!$C$20:$C$23,'4.1'!$C$25:$C$28,'4.1'!$C$30:$C$33,'4.1'!$C$35:$C$38,'4.1'!$C$40:$C$43,'4.1'!$C$45:$C$48,'4.1'!$C$50:$C$53,'4.1'!$C$55:$C$58)</c:f>
              <c:numCache>
                <c:formatCode>#,##0</c:formatCode>
                <c:ptCount val="44"/>
                <c:pt idx="0">
                  <c:v>3053</c:v>
                </c:pt>
                <c:pt idx="1">
                  <c:v>2910</c:v>
                </c:pt>
                <c:pt idx="2">
                  <c:v>3029</c:v>
                </c:pt>
                <c:pt idx="3">
                  <c:v>3077</c:v>
                </c:pt>
                <c:pt idx="4">
                  <c:v>3414</c:v>
                </c:pt>
                <c:pt idx="5">
                  <c:v>3013</c:v>
                </c:pt>
                <c:pt idx="6">
                  <c:v>3155</c:v>
                </c:pt>
                <c:pt idx="7">
                  <c:v>3311</c:v>
                </c:pt>
                <c:pt idx="8">
                  <c:v>3268</c:v>
                </c:pt>
                <c:pt idx="9">
                  <c:v>3186</c:v>
                </c:pt>
                <c:pt idx="10">
                  <c:v>3222</c:v>
                </c:pt>
                <c:pt idx="11">
                  <c:v>3094</c:v>
                </c:pt>
                <c:pt idx="12">
                  <c:v>3206</c:v>
                </c:pt>
                <c:pt idx="13">
                  <c:v>2909</c:v>
                </c:pt>
                <c:pt idx="14">
                  <c:v>3148</c:v>
                </c:pt>
                <c:pt idx="15">
                  <c:v>3141</c:v>
                </c:pt>
                <c:pt idx="16">
                  <c:v>3367</c:v>
                </c:pt>
                <c:pt idx="17">
                  <c:v>2892</c:v>
                </c:pt>
                <c:pt idx="18">
                  <c:v>2947</c:v>
                </c:pt>
                <c:pt idx="19">
                  <c:v>2852</c:v>
                </c:pt>
                <c:pt idx="20">
                  <c:v>2284</c:v>
                </c:pt>
                <c:pt idx="21">
                  <c:v>3231</c:v>
                </c:pt>
                <c:pt idx="22">
                  <c:v>3557</c:v>
                </c:pt>
                <c:pt idx="23">
                  <c:v>3637</c:v>
                </c:pt>
                <c:pt idx="24">
                  <c:v>3928</c:v>
                </c:pt>
                <c:pt idx="25">
                  <c:v>3282</c:v>
                </c:pt>
                <c:pt idx="26">
                  <c:v>3116</c:v>
                </c:pt>
                <c:pt idx="27">
                  <c:v>3128</c:v>
                </c:pt>
                <c:pt idx="28">
                  <c:v>3015</c:v>
                </c:pt>
                <c:pt idx="29">
                  <c:v>2636</c:v>
                </c:pt>
                <c:pt idx="30">
                  <c:v>2623</c:v>
                </c:pt>
                <c:pt idx="31">
                  <c:v>2798</c:v>
                </c:pt>
                <c:pt idx="32">
                  <c:v>2594</c:v>
                </c:pt>
                <c:pt idx="33">
                  <c:v>2328</c:v>
                </c:pt>
                <c:pt idx="34">
                  <c:v>2465</c:v>
                </c:pt>
                <c:pt idx="35">
                  <c:v>2483</c:v>
                </c:pt>
                <c:pt idx="36">
                  <c:v>2491</c:v>
                </c:pt>
                <c:pt idx="37">
                  <c:v>2328</c:v>
                </c:pt>
                <c:pt idx="38">
                  <c:v>2307</c:v>
                </c:pt>
                <c:pt idx="39">
                  <c:v>2428</c:v>
                </c:pt>
                <c:pt idx="40">
                  <c:v>2369</c:v>
                </c:pt>
                <c:pt idx="41">
                  <c:v>2317</c:v>
                </c:pt>
                <c:pt idx="42">
                  <c:v>2418</c:v>
                </c:pt>
                <c:pt idx="43">
                  <c:v>2369</c:v>
                </c:pt>
              </c:numCache>
            </c:numRef>
          </c:val>
          <c:smooth val="0"/>
          <c:extLst>
            <c:ext xmlns:c16="http://schemas.microsoft.com/office/drawing/2014/chart" uri="{C3380CC4-5D6E-409C-BE32-E72D297353CC}">
              <c16:uniqueId val="{000000C5-49C3-4983-98F9-75324AA97CDA}"/>
            </c:ext>
          </c:extLst>
        </c:ser>
        <c:ser>
          <c:idx val="1"/>
          <c:order val="1"/>
          <c:tx>
            <c:v>Applications decided</c:v>
          </c:tx>
          <c:spPr>
            <a:ln w="28575" cap="rnd">
              <a:solidFill>
                <a:srgbClr val="FEBA35"/>
              </a:solidFill>
              <a:round/>
            </a:ln>
            <a:effectLst/>
          </c:spPr>
          <c:marker>
            <c:symbol val="square"/>
            <c:size val="5"/>
            <c:spPr>
              <a:solidFill>
                <a:srgbClr val="FFBF00"/>
              </a:solidFill>
            </c:spPr>
          </c:marker>
          <c:dPt>
            <c:idx val="0"/>
            <c:marker>
              <c:symbol val="none"/>
            </c:marker>
            <c:bubble3D val="0"/>
            <c:extLst>
              <c:ext xmlns:c16="http://schemas.microsoft.com/office/drawing/2014/chart" uri="{C3380CC4-5D6E-409C-BE32-E72D297353CC}">
                <c16:uniqueId val="{000000C7-49C3-4983-98F9-75324AA97CDA}"/>
              </c:ext>
            </c:extLst>
          </c:dPt>
          <c:dPt>
            <c:idx val="1"/>
            <c:marker>
              <c:symbol val="none"/>
            </c:marker>
            <c:bubble3D val="0"/>
            <c:extLst>
              <c:ext xmlns:c16="http://schemas.microsoft.com/office/drawing/2014/chart" uri="{C3380CC4-5D6E-409C-BE32-E72D297353CC}">
                <c16:uniqueId val="{000000C8-49C3-4983-98F9-75324AA97CDA}"/>
              </c:ext>
            </c:extLst>
          </c:dPt>
          <c:dPt>
            <c:idx val="2"/>
            <c:marker>
              <c:symbol val="none"/>
            </c:marker>
            <c:bubble3D val="0"/>
            <c:extLst>
              <c:ext xmlns:c16="http://schemas.microsoft.com/office/drawing/2014/chart" uri="{C3380CC4-5D6E-409C-BE32-E72D297353CC}">
                <c16:uniqueId val="{000000C9-49C3-4983-98F9-75324AA97CDA}"/>
              </c:ext>
            </c:extLst>
          </c:dPt>
          <c:dPt>
            <c:idx val="3"/>
            <c:bubble3D val="0"/>
            <c:extLst>
              <c:ext xmlns:c16="http://schemas.microsoft.com/office/drawing/2014/chart" uri="{C3380CC4-5D6E-409C-BE32-E72D297353CC}">
                <c16:uniqueId val="{000000CA-49C3-4983-98F9-75324AA97CDA}"/>
              </c:ext>
            </c:extLst>
          </c:dPt>
          <c:dPt>
            <c:idx val="4"/>
            <c:marker>
              <c:symbol val="none"/>
            </c:marker>
            <c:bubble3D val="0"/>
            <c:extLst>
              <c:ext xmlns:c16="http://schemas.microsoft.com/office/drawing/2014/chart" uri="{C3380CC4-5D6E-409C-BE32-E72D297353CC}">
                <c16:uniqueId val="{000000CB-49C3-4983-98F9-75324AA97CDA}"/>
              </c:ext>
            </c:extLst>
          </c:dPt>
          <c:dPt>
            <c:idx val="5"/>
            <c:marker>
              <c:symbol val="none"/>
            </c:marker>
            <c:bubble3D val="0"/>
            <c:extLst>
              <c:ext xmlns:c16="http://schemas.microsoft.com/office/drawing/2014/chart" uri="{C3380CC4-5D6E-409C-BE32-E72D297353CC}">
                <c16:uniqueId val="{000000CC-49C3-4983-98F9-75324AA97CDA}"/>
              </c:ext>
            </c:extLst>
          </c:dPt>
          <c:dPt>
            <c:idx val="6"/>
            <c:marker>
              <c:symbol val="none"/>
            </c:marker>
            <c:bubble3D val="0"/>
            <c:extLst>
              <c:ext xmlns:c16="http://schemas.microsoft.com/office/drawing/2014/chart" uri="{C3380CC4-5D6E-409C-BE32-E72D297353CC}">
                <c16:uniqueId val="{000000CD-49C3-4983-98F9-75324AA97CDA}"/>
              </c:ext>
            </c:extLst>
          </c:dPt>
          <c:dPt>
            <c:idx val="7"/>
            <c:bubble3D val="0"/>
            <c:extLst>
              <c:ext xmlns:c16="http://schemas.microsoft.com/office/drawing/2014/chart" uri="{C3380CC4-5D6E-409C-BE32-E72D297353CC}">
                <c16:uniqueId val="{000000CE-49C3-4983-98F9-75324AA97CDA}"/>
              </c:ext>
            </c:extLst>
          </c:dPt>
          <c:dPt>
            <c:idx val="8"/>
            <c:marker>
              <c:symbol val="none"/>
            </c:marker>
            <c:bubble3D val="0"/>
            <c:extLst>
              <c:ext xmlns:c16="http://schemas.microsoft.com/office/drawing/2014/chart" uri="{C3380CC4-5D6E-409C-BE32-E72D297353CC}">
                <c16:uniqueId val="{000000CF-49C3-4983-98F9-75324AA97CDA}"/>
              </c:ext>
            </c:extLst>
          </c:dPt>
          <c:dPt>
            <c:idx val="9"/>
            <c:marker>
              <c:symbol val="none"/>
            </c:marker>
            <c:bubble3D val="0"/>
            <c:extLst>
              <c:ext xmlns:c16="http://schemas.microsoft.com/office/drawing/2014/chart" uri="{C3380CC4-5D6E-409C-BE32-E72D297353CC}">
                <c16:uniqueId val="{000000D0-49C3-4983-98F9-75324AA97CDA}"/>
              </c:ext>
            </c:extLst>
          </c:dPt>
          <c:dPt>
            <c:idx val="10"/>
            <c:marker>
              <c:symbol val="none"/>
            </c:marker>
            <c:bubble3D val="0"/>
            <c:extLst>
              <c:ext xmlns:c16="http://schemas.microsoft.com/office/drawing/2014/chart" uri="{C3380CC4-5D6E-409C-BE32-E72D297353CC}">
                <c16:uniqueId val="{000000D1-49C3-4983-98F9-75324AA97CDA}"/>
              </c:ext>
            </c:extLst>
          </c:dPt>
          <c:dPt>
            <c:idx val="11"/>
            <c:bubble3D val="0"/>
            <c:extLst>
              <c:ext xmlns:c16="http://schemas.microsoft.com/office/drawing/2014/chart" uri="{C3380CC4-5D6E-409C-BE32-E72D297353CC}">
                <c16:uniqueId val="{000000D2-49C3-4983-98F9-75324AA97CDA}"/>
              </c:ext>
            </c:extLst>
          </c:dPt>
          <c:dPt>
            <c:idx val="12"/>
            <c:marker>
              <c:symbol val="none"/>
            </c:marker>
            <c:bubble3D val="0"/>
            <c:extLst>
              <c:ext xmlns:c16="http://schemas.microsoft.com/office/drawing/2014/chart" uri="{C3380CC4-5D6E-409C-BE32-E72D297353CC}">
                <c16:uniqueId val="{000000D3-49C3-4983-98F9-75324AA97CDA}"/>
              </c:ext>
            </c:extLst>
          </c:dPt>
          <c:dPt>
            <c:idx val="13"/>
            <c:marker>
              <c:symbol val="none"/>
            </c:marker>
            <c:bubble3D val="0"/>
            <c:extLst>
              <c:ext xmlns:c16="http://schemas.microsoft.com/office/drawing/2014/chart" uri="{C3380CC4-5D6E-409C-BE32-E72D297353CC}">
                <c16:uniqueId val="{000000D4-49C3-4983-98F9-75324AA97CDA}"/>
              </c:ext>
            </c:extLst>
          </c:dPt>
          <c:dPt>
            <c:idx val="14"/>
            <c:marker>
              <c:symbol val="none"/>
            </c:marker>
            <c:bubble3D val="0"/>
            <c:extLst>
              <c:ext xmlns:c16="http://schemas.microsoft.com/office/drawing/2014/chart" uri="{C3380CC4-5D6E-409C-BE32-E72D297353CC}">
                <c16:uniqueId val="{000000D5-49C3-4983-98F9-75324AA97CDA}"/>
              </c:ext>
            </c:extLst>
          </c:dPt>
          <c:dPt>
            <c:idx val="15"/>
            <c:bubble3D val="0"/>
            <c:extLst>
              <c:ext xmlns:c16="http://schemas.microsoft.com/office/drawing/2014/chart" uri="{C3380CC4-5D6E-409C-BE32-E72D297353CC}">
                <c16:uniqueId val="{000000D6-49C3-4983-98F9-75324AA97CDA}"/>
              </c:ext>
            </c:extLst>
          </c:dPt>
          <c:dPt>
            <c:idx val="16"/>
            <c:marker>
              <c:symbol val="none"/>
            </c:marker>
            <c:bubble3D val="0"/>
            <c:extLst>
              <c:ext xmlns:c16="http://schemas.microsoft.com/office/drawing/2014/chart" uri="{C3380CC4-5D6E-409C-BE32-E72D297353CC}">
                <c16:uniqueId val="{000000D7-49C3-4983-98F9-75324AA97CDA}"/>
              </c:ext>
            </c:extLst>
          </c:dPt>
          <c:dPt>
            <c:idx val="17"/>
            <c:marker>
              <c:symbol val="none"/>
            </c:marker>
            <c:bubble3D val="0"/>
            <c:extLst>
              <c:ext xmlns:c16="http://schemas.microsoft.com/office/drawing/2014/chart" uri="{C3380CC4-5D6E-409C-BE32-E72D297353CC}">
                <c16:uniqueId val="{000000D8-49C3-4983-98F9-75324AA97CDA}"/>
              </c:ext>
            </c:extLst>
          </c:dPt>
          <c:dPt>
            <c:idx val="18"/>
            <c:marker>
              <c:symbol val="none"/>
            </c:marker>
            <c:bubble3D val="0"/>
            <c:extLst>
              <c:ext xmlns:c16="http://schemas.microsoft.com/office/drawing/2014/chart" uri="{C3380CC4-5D6E-409C-BE32-E72D297353CC}">
                <c16:uniqueId val="{000000D9-49C3-4983-98F9-75324AA97CDA}"/>
              </c:ext>
            </c:extLst>
          </c:dPt>
          <c:dPt>
            <c:idx val="19"/>
            <c:bubble3D val="0"/>
            <c:extLst>
              <c:ext xmlns:c16="http://schemas.microsoft.com/office/drawing/2014/chart" uri="{C3380CC4-5D6E-409C-BE32-E72D297353CC}">
                <c16:uniqueId val="{000000DA-49C3-4983-98F9-75324AA97CDA}"/>
              </c:ext>
            </c:extLst>
          </c:dPt>
          <c:dPt>
            <c:idx val="20"/>
            <c:marker>
              <c:symbol val="none"/>
            </c:marker>
            <c:bubble3D val="0"/>
            <c:extLst>
              <c:ext xmlns:c16="http://schemas.microsoft.com/office/drawing/2014/chart" uri="{C3380CC4-5D6E-409C-BE32-E72D297353CC}">
                <c16:uniqueId val="{000000DB-49C3-4983-98F9-75324AA97CDA}"/>
              </c:ext>
            </c:extLst>
          </c:dPt>
          <c:dPt>
            <c:idx val="21"/>
            <c:marker>
              <c:symbol val="none"/>
            </c:marker>
            <c:bubble3D val="0"/>
            <c:extLst>
              <c:ext xmlns:c16="http://schemas.microsoft.com/office/drawing/2014/chart" uri="{C3380CC4-5D6E-409C-BE32-E72D297353CC}">
                <c16:uniqueId val="{0000004E-78FE-4BF0-ACC7-3B00FD7416C2}"/>
              </c:ext>
            </c:extLst>
          </c:dPt>
          <c:dPt>
            <c:idx val="22"/>
            <c:marker>
              <c:symbol val="none"/>
            </c:marker>
            <c:bubble3D val="0"/>
            <c:extLst>
              <c:ext xmlns:c16="http://schemas.microsoft.com/office/drawing/2014/chart" uri="{C3380CC4-5D6E-409C-BE32-E72D297353CC}">
                <c16:uniqueId val="{000000DC-49C3-4983-98F9-75324AA97CDA}"/>
              </c:ext>
            </c:extLst>
          </c:dPt>
          <c:dPt>
            <c:idx val="23"/>
            <c:marker>
              <c:symbol val="none"/>
            </c:marker>
            <c:bubble3D val="0"/>
            <c:extLst>
              <c:ext xmlns:c16="http://schemas.microsoft.com/office/drawing/2014/chart" uri="{C3380CC4-5D6E-409C-BE32-E72D297353CC}">
                <c16:uniqueId val="{000000DD-49C3-4983-98F9-75324AA97CDA}"/>
              </c:ext>
            </c:extLst>
          </c:dPt>
          <c:dPt>
            <c:idx val="24"/>
            <c:bubble3D val="0"/>
            <c:extLst>
              <c:ext xmlns:c16="http://schemas.microsoft.com/office/drawing/2014/chart" uri="{C3380CC4-5D6E-409C-BE32-E72D297353CC}">
                <c16:uniqueId val="{000000DE-49C3-4983-98F9-75324AA97CDA}"/>
              </c:ext>
            </c:extLst>
          </c:dPt>
          <c:dPt>
            <c:idx val="25"/>
            <c:marker>
              <c:symbol val="none"/>
            </c:marker>
            <c:bubble3D val="0"/>
            <c:extLst>
              <c:ext xmlns:c16="http://schemas.microsoft.com/office/drawing/2014/chart" uri="{C3380CC4-5D6E-409C-BE32-E72D297353CC}">
                <c16:uniqueId val="{0000004F-78FE-4BF0-ACC7-3B00FD7416C2}"/>
              </c:ext>
            </c:extLst>
          </c:dPt>
          <c:dPt>
            <c:idx val="26"/>
            <c:marker>
              <c:symbol val="none"/>
            </c:marker>
            <c:bubble3D val="0"/>
            <c:extLst>
              <c:ext xmlns:c16="http://schemas.microsoft.com/office/drawing/2014/chart" uri="{C3380CC4-5D6E-409C-BE32-E72D297353CC}">
                <c16:uniqueId val="{000000DF-49C3-4983-98F9-75324AA97CDA}"/>
              </c:ext>
            </c:extLst>
          </c:dPt>
          <c:dPt>
            <c:idx val="27"/>
            <c:bubble3D val="0"/>
            <c:extLst>
              <c:ext xmlns:c16="http://schemas.microsoft.com/office/drawing/2014/chart" uri="{C3380CC4-5D6E-409C-BE32-E72D297353CC}">
                <c16:uniqueId val="{000000E0-49C3-4983-98F9-75324AA97CDA}"/>
              </c:ext>
            </c:extLst>
          </c:dPt>
          <c:dPt>
            <c:idx val="28"/>
            <c:marker>
              <c:symbol val="none"/>
            </c:marker>
            <c:bubble3D val="0"/>
            <c:extLst>
              <c:ext xmlns:c16="http://schemas.microsoft.com/office/drawing/2014/chart" uri="{C3380CC4-5D6E-409C-BE32-E72D297353CC}">
                <c16:uniqueId val="{000000E1-49C3-4983-98F9-75324AA97CDA}"/>
              </c:ext>
            </c:extLst>
          </c:dPt>
          <c:dPt>
            <c:idx val="29"/>
            <c:marker>
              <c:symbol val="none"/>
            </c:marker>
            <c:bubble3D val="0"/>
            <c:extLst>
              <c:ext xmlns:c16="http://schemas.microsoft.com/office/drawing/2014/chart" uri="{C3380CC4-5D6E-409C-BE32-E72D297353CC}">
                <c16:uniqueId val="{00000050-78FE-4BF0-ACC7-3B00FD7416C2}"/>
              </c:ext>
            </c:extLst>
          </c:dPt>
          <c:dPt>
            <c:idx val="30"/>
            <c:marker>
              <c:symbol val="none"/>
            </c:marker>
            <c:bubble3D val="0"/>
            <c:extLst>
              <c:ext xmlns:c16="http://schemas.microsoft.com/office/drawing/2014/chart" uri="{C3380CC4-5D6E-409C-BE32-E72D297353CC}">
                <c16:uniqueId val="{000000E2-49C3-4983-98F9-75324AA97CDA}"/>
              </c:ext>
            </c:extLst>
          </c:dPt>
          <c:dPt>
            <c:idx val="31"/>
            <c:bubble3D val="0"/>
            <c:extLst>
              <c:ext xmlns:c16="http://schemas.microsoft.com/office/drawing/2014/chart" uri="{C3380CC4-5D6E-409C-BE32-E72D297353CC}">
                <c16:uniqueId val="{000000E3-49C3-4983-98F9-75324AA97CDA}"/>
              </c:ext>
            </c:extLst>
          </c:dPt>
          <c:dPt>
            <c:idx val="32"/>
            <c:marker>
              <c:symbol val="none"/>
            </c:marker>
            <c:bubble3D val="0"/>
            <c:extLst>
              <c:ext xmlns:c16="http://schemas.microsoft.com/office/drawing/2014/chart" uri="{C3380CC4-5D6E-409C-BE32-E72D297353CC}">
                <c16:uniqueId val="{000000E4-49C3-4983-98F9-75324AA97CDA}"/>
              </c:ext>
            </c:extLst>
          </c:dPt>
          <c:dPt>
            <c:idx val="33"/>
            <c:marker>
              <c:symbol val="none"/>
            </c:marker>
            <c:bubble3D val="0"/>
            <c:extLst>
              <c:ext xmlns:c16="http://schemas.microsoft.com/office/drawing/2014/chart" uri="{C3380CC4-5D6E-409C-BE32-E72D297353CC}">
                <c16:uniqueId val="{00000051-78FE-4BF0-ACC7-3B00FD7416C2}"/>
              </c:ext>
            </c:extLst>
          </c:dPt>
          <c:dPt>
            <c:idx val="34"/>
            <c:marker>
              <c:symbol val="none"/>
            </c:marker>
            <c:bubble3D val="0"/>
            <c:extLst>
              <c:ext xmlns:c16="http://schemas.microsoft.com/office/drawing/2014/chart" uri="{C3380CC4-5D6E-409C-BE32-E72D297353CC}">
                <c16:uniqueId val="{000000E5-49C3-4983-98F9-75324AA97CDA}"/>
              </c:ext>
            </c:extLst>
          </c:dPt>
          <c:dPt>
            <c:idx val="35"/>
            <c:bubble3D val="0"/>
            <c:extLst>
              <c:ext xmlns:c16="http://schemas.microsoft.com/office/drawing/2014/chart" uri="{C3380CC4-5D6E-409C-BE32-E72D297353CC}">
                <c16:uniqueId val="{000000E6-49C3-4983-98F9-75324AA97CDA}"/>
              </c:ext>
            </c:extLst>
          </c:dPt>
          <c:dPt>
            <c:idx val="36"/>
            <c:marker>
              <c:symbol val="none"/>
            </c:marker>
            <c:bubble3D val="0"/>
            <c:extLst>
              <c:ext xmlns:c16="http://schemas.microsoft.com/office/drawing/2014/chart" uri="{C3380CC4-5D6E-409C-BE32-E72D297353CC}">
                <c16:uniqueId val="{000000E7-49C3-4983-98F9-75324AA97CDA}"/>
              </c:ext>
            </c:extLst>
          </c:dPt>
          <c:dPt>
            <c:idx val="37"/>
            <c:marker>
              <c:symbol val="none"/>
            </c:marker>
            <c:bubble3D val="0"/>
            <c:extLst>
              <c:ext xmlns:c16="http://schemas.microsoft.com/office/drawing/2014/chart" uri="{C3380CC4-5D6E-409C-BE32-E72D297353CC}">
                <c16:uniqueId val="{00000052-78FE-4BF0-ACC7-3B00FD7416C2}"/>
              </c:ext>
            </c:extLst>
          </c:dPt>
          <c:dPt>
            <c:idx val="38"/>
            <c:marker>
              <c:symbol val="none"/>
            </c:marker>
            <c:bubble3D val="0"/>
            <c:extLst>
              <c:ext xmlns:c16="http://schemas.microsoft.com/office/drawing/2014/chart" uri="{C3380CC4-5D6E-409C-BE32-E72D297353CC}">
                <c16:uniqueId val="{000000E8-49C3-4983-98F9-75324AA97CDA}"/>
              </c:ext>
            </c:extLst>
          </c:dPt>
          <c:dPt>
            <c:idx val="39"/>
            <c:bubble3D val="0"/>
            <c:extLst>
              <c:ext xmlns:c16="http://schemas.microsoft.com/office/drawing/2014/chart" uri="{C3380CC4-5D6E-409C-BE32-E72D297353CC}">
                <c16:uniqueId val="{000000E9-49C3-4983-98F9-75324AA97CDA}"/>
              </c:ext>
            </c:extLst>
          </c:dPt>
          <c:dPt>
            <c:idx val="40"/>
            <c:marker>
              <c:symbol val="none"/>
            </c:marker>
            <c:bubble3D val="0"/>
            <c:extLst>
              <c:ext xmlns:c16="http://schemas.microsoft.com/office/drawing/2014/chart" uri="{C3380CC4-5D6E-409C-BE32-E72D297353CC}">
                <c16:uniqueId val="{000000EA-49C3-4983-98F9-75324AA97CDA}"/>
              </c:ext>
            </c:extLst>
          </c:dPt>
          <c:dPt>
            <c:idx val="41"/>
            <c:marker>
              <c:symbol val="none"/>
            </c:marker>
            <c:bubble3D val="0"/>
            <c:extLst>
              <c:ext xmlns:c16="http://schemas.microsoft.com/office/drawing/2014/chart" uri="{C3380CC4-5D6E-409C-BE32-E72D297353CC}">
                <c16:uniqueId val="{000000EB-49C3-4983-98F9-75324AA97CDA}"/>
              </c:ext>
            </c:extLst>
          </c:dPt>
          <c:dPt>
            <c:idx val="42"/>
            <c:marker>
              <c:symbol val="none"/>
            </c:marker>
            <c:bubble3D val="0"/>
            <c:extLst>
              <c:ext xmlns:c16="http://schemas.microsoft.com/office/drawing/2014/chart" uri="{C3380CC4-5D6E-409C-BE32-E72D297353CC}">
                <c16:uniqueId val="{00000053-78FE-4BF0-ACC7-3B00FD7416C2}"/>
              </c:ext>
            </c:extLst>
          </c:dPt>
          <c:dLbls>
            <c:dLbl>
              <c:idx val="43"/>
              <c:layout>
                <c:manualLayout>
                  <c:x val="-5.9857308659866815E-3"/>
                  <c:y val="2.4266743097353587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6-453C-4230-8B47-9EF3D0B8DE83}"/>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('4.1'!$A$5:$B$8,'4.1'!$A$10:$B$13,'4.1'!$A$15:$B$18,'4.1'!$A$20:$B$23,'4.1'!$A$25:$B$28,'4.1'!$A$30:$B$33,'4.1'!$A$35:$B$38,'4.1'!$A$40:$B$43,'4.1'!$A$45:$B$48,'4.1'!$A$50:$B$53,'4.1'!$A$55:$B$58)</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f>('4.1'!$D$5:$D$8,'4.1'!$D$10:$D$13,'4.1'!$D$15:$D$18,'4.1'!$D$20:$D$23,'4.1'!$D$25:$D$28,'4.1'!$D$30:$D$33,'4.1'!$D$35:$D$38,'4.1'!$D$40:$D$43,'4.1'!$D$45:$D$48,'4.1'!$D$50:$D$53,'4.1'!$D$55:$D$58)</c:f>
              <c:numCache>
                <c:formatCode>#,##0</c:formatCode>
                <c:ptCount val="44"/>
                <c:pt idx="0">
                  <c:v>1963</c:v>
                </c:pt>
                <c:pt idx="1">
                  <c:v>2726</c:v>
                </c:pt>
                <c:pt idx="2">
                  <c:v>2910</c:v>
                </c:pt>
                <c:pt idx="3">
                  <c:v>3154</c:v>
                </c:pt>
                <c:pt idx="4">
                  <c:v>3456</c:v>
                </c:pt>
                <c:pt idx="5">
                  <c:v>3278</c:v>
                </c:pt>
                <c:pt idx="6">
                  <c:v>2822</c:v>
                </c:pt>
                <c:pt idx="7">
                  <c:v>3208</c:v>
                </c:pt>
                <c:pt idx="8">
                  <c:v>3251</c:v>
                </c:pt>
                <c:pt idx="9">
                  <c:v>3076</c:v>
                </c:pt>
                <c:pt idx="10">
                  <c:v>3024</c:v>
                </c:pt>
                <c:pt idx="11">
                  <c:v>2786</c:v>
                </c:pt>
                <c:pt idx="12">
                  <c:v>2978</c:v>
                </c:pt>
                <c:pt idx="13">
                  <c:v>3037</c:v>
                </c:pt>
                <c:pt idx="14">
                  <c:v>2969</c:v>
                </c:pt>
                <c:pt idx="15">
                  <c:v>3035</c:v>
                </c:pt>
                <c:pt idx="16">
                  <c:v>2973</c:v>
                </c:pt>
                <c:pt idx="17">
                  <c:v>3134</c:v>
                </c:pt>
                <c:pt idx="18">
                  <c:v>3031</c:v>
                </c:pt>
                <c:pt idx="19">
                  <c:v>2478</c:v>
                </c:pt>
                <c:pt idx="20">
                  <c:v>1790</c:v>
                </c:pt>
                <c:pt idx="21">
                  <c:v>2391</c:v>
                </c:pt>
                <c:pt idx="22">
                  <c:v>2961</c:v>
                </c:pt>
                <c:pt idx="23">
                  <c:v>3215</c:v>
                </c:pt>
                <c:pt idx="24">
                  <c:v>3427</c:v>
                </c:pt>
                <c:pt idx="25">
                  <c:v>3233</c:v>
                </c:pt>
                <c:pt idx="26">
                  <c:v>3212</c:v>
                </c:pt>
                <c:pt idx="27">
                  <c:v>2915</c:v>
                </c:pt>
                <c:pt idx="28">
                  <c:v>3131</c:v>
                </c:pt>
                <c:pt idx="29">
                  <c:v>2802</c:v>
                </c:pt>
                <c:pt idx="30">
                  <c:v>2305</c:v>
                </c:pt>
                <c:pt idx="31">
                  <c:v>2382</c:v>
                </c:pt>
                <c:pt idx="32">
                  <c:v>2599</c:v>
                </c:pt>
                <c:pt idx="33">
                  <c:v>2214</c:v>
                </c:pt>
                <c:pt idx="34">
                  <c:v>2423</c:v>
                </c:pt>
                <c:pt idx="35">
                  <c:v>2359</c:v>
                </c:pt>
                <c:pt idx="36">
                  <c:v>2265</c:v>
                </c:pt>
                <c:pt idx="37">
                  <c:v>2256</c:v>
                </c:pt>
                <c:pt idx="38">
                  <c:v>2288</c:v>
                </c:pt>
                <c:pt idx="39">
                  <c:v>2303</c:v>
                </c:pt>
                <c:pt idx="40">
                  <c:v>2243</c:v>
                </c:pt>
                <c:pt idx="41">
                  <c:v>1928</c:v>
                </c:pt>
                <c:pt idx="42">
                  <c:v>2284</c:v>
                </c:pt>
                <c:pt idx="43">
                  <c:v>2203</c:v>
                </c:pt>
              </c:numCache>
            </c:numRef>
          </c:val>
          <c:smooth val="0"/>
          <c:extLst>
            <c:ext xmlns:c16="http://schemas.microsoft.com/office/drawing/2014/chart" uri="{C3380CC4-5D6E-409C-BE32-E72D297353CC}">
              <c16:uniqueId val="{000000EC-49C3-4983-98F9-75324AA97CDA}"/>
            </c:ext>
          </c:extLst>
        </c:ser>
        <c:dLbls>
          <c:showLegendKey val="0"/>
          <c:showVal val="0"/>
          <c:showCatName val="0"/>
          <c:showSerName val="0"/>
          <c:showPercent val="0"/>
          <c:showBubbleSize val="0"/>
        </c:dLbls>
        <c:smooth val="0"/>
        <c:axId val="400799072"/>
        <c:axId val="400798680"/>
      </c:lineChart>
      <c:catAx>
        <c:axId val="400799072"/>
        <c:scaling>
          <c:orientation val="minMax"/>
        </c:scaling>
        <c:delete val="0"/>
        <c:axPos val="b"/>
        <c:title>
          <c:tx>
            <c:rich>
              <a:bodyPr rot="0" spcFirstLastPara="1" vertOverflow="ellipsis" vert="horz" wrap="square" anchor="b" anchorCtr="0"/>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Quarter</a:t>
                </a:r>
                <a:r>
                  <a:rPr lang="en-GB" sz="1200" b="1" baseline="0">
                    <a:solidFill>
                      <a:sysClr val="windowText" lastClr="000000"/>
                    </a:solidFill>
                  </a:rPr>
                  <a:t> / Year</a:t>
                </a:r>
                <a:endParaRPr lang="en-GB" sz="12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200" b="1">
                    <a:solidFill>
                      <a:sysClr val="windowText" lastClr="000000"/>
                    </a:solidFill>
                  </a:rPr>
                  <a:t>No.</a:t>
                </a:r>
                <a:r>
                  <a:rPr lang="en-GB" sz="1200" b="1" baseline="0">
                    <a:solidFill>
                      <a:sysClr val="windowText" lastClr="000000"/>
                    </a:solidFill>
                  </a:rPr>
                  <a:t> of applications</a:t>
                </a:r>
                <a:endParaRPr lang="en-GB" sz="1200" b="1">
                  <a:solidFill>
                    <a:sysClr val="windowText" lastClr="000000"/>
                  </a:solidFill>
                </a:endParaRPr>
              </a:p>
            </c:rich>
          </c:tx>
          <c:layout>
            <c:manualLayout>
              <c:xMode val="edge"/>
              <c:yMode val="edge"/>
              <c:x val="1.3439419548996166E-3"/>
              <c:y val="8.2751066139336027E-5"/>
            </c:manualLayout>
          </c:layout>
          <c:overlay val="0"/>
          <c:spPr>
            <a:noFill/>
            <a:ln>
              <a:noFill/>
            </a:ln>
            <a:effectLst/>
          </c:sp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spPr>
        <a:noFill/>
        <a:ln w="25400">
          <a:noFill/>
        </a:ln>
      </c:spPr>
    </c:plotArea>
    <c:legend>
      <c:legendPos val="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0.10117174774439552"/>
          <c:y val="0.1387465941734167"/>
          <c:w val="0.89674293717213904"/>
          <c:h val="0.64855876514899335"/>
        </c:manualLayout>
      </c:layout>
      <c:lineChart>
        <c:grouping val="standard"/>
        <c:varyColors val="0"/>
        <c:ser>
          <c:idx val="0"/>
          <c:order val="0"/>
          <c:tx>
            <c:v>Applications received</c:v>
          </c:tx>
          <c:spPr>
            <a:ln>
              <a:solidFill>
                <a:srgbClr val="2B4171"/>
              </a:solidFill>
            </a:ln>
          </c:spPr>
          <c:marker>
            <c:symbol val="square"/>
            <c:size val="5"/>
            <c:spPr>
              <a:solidFill>
                <a:srgbClr val="2B4171"/>
              </a:solidFill>
              <a:ln>
                <a:solidFill>
                  <a:srgbClr val="2B4171"/>
                </a:solidFill>
              </a:ln>
            </c:spPr>
          </c:marker>
          <c:dLbls>
            <c:dLbl>
              <c:idx val="0"/>
              <c:layout>
                <c:manualLayout>
                  <c:x val="-6.4665357140763824E-2"/>
                  <c:y val="-5.12883579292574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84-4EF0-936A-F6AA80A6B752}"/>
                </c:ext>
              </c:extLst>
            </c:dLbl>
            <c:dLbl>
              <c:idx val="1"/>
              <c:layout>
                <c:manualLayout>
                  <c:x val="-4.0652970530751266E-2"/>
                  <c:y val="-5.12883579292574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B4-49FB-AA76-A175FDB4F6BC}"/>
                </c:ext>
              </c:extLst>
            </c:dLbl>
            <c:dLbl>
              <c:idx val="3"/>
              <c:layout>
                <c:manualLayout>
                  <c:x val="-4.7856686513755117E-2"/>
                  <c:y val="-6.30315247007187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45-4E2E-937E-1670D1ED7695}"/>
                </c:ext>
              </c:extLst>
            </c:dLbl>
            <c:dLbl>
              <c:idx val="4"/>
              <c:layout>
                <c:manualLayout>
                  <c:x val="-4.7856686513755034E-2"/>
                  <c:y val="-7.08603025483596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B4-49FB-AA76-A175FDB4F6BC}"/>
                </c:ext>
              </c:extLst>
            </c:dLbl>
            <c:spPr>
              <a:noFill/>
              <a:ln>
                <a:noFill/>
              </a:ln>
              <a:effectLst/>
            </c:spPr>
            <c:txPr>
              <a:bodyPr wrap="square" lIns="38100" tIns="19050" rIns="38100" bIns="19050" anchor="ctr">
                <a:spAutoFit/>
              </a:bodyPr>
              <a:lstStyle/>
              <a:p>
                <a:pPr>
                  <a:defRPr sz="1100" b="1">
                    <a:solidFill>
                      <a:sysClr val="windowText" lastClr="000000"/>
                    </a:solidFill>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'4.1'!$J$121:$K$125</c:f>
              <c:multiLvlStrCache>
                <c:ptCount val="5"/>
                <c:lvl>
                  <c:pt idx="0">
                    <c:v>Q4</c:v>
                  </c:pt>
                  <c:pt idx="1">
                    <c:v>Q1</c:v>
                  </c:pt>
                  <c:pt idx="2">
                    <c:v>Q2</c:v>
                  </c:pt>
                  <c:pt idx="3">
                    <c:v>Q3</c:v>
                  </c:pt>
                  <c:pt idx="4">
                    <c:v>Q4</c:v>
                  </c:pt>
                </c:lvl>
                <c:lvl>
                  <c:pt idx="0">
                    <c:v>2024/25</c:v>
                  </c:pt>
                  <c:pt idx="1">
                    <c:v>2025/26</c:v>
                  </c:pt>
                </c:lvl>
              </c:multiLvlStrCache>
            </c:multiLvlStrRef>
          </c:cat>
          <c:val>
            <c:numRef>
              <c:f>('4.1'!$C$53,'4.1'!$C$55:$C$58)</c:f>
              <c:numCache>
                <c:formatCode>#,##0</c:formatCode>
                <c:ptCount val="5"/>
                <c:pt idx="0">
                  <c:v>2428</c:v>
                </c:pt>
                <c:pt idx="1">
                  <c:v>2369</c:v>
                </c:pt>
                <c:pt idx="2">
                  <c:v>2317</c:v>
                </c:pt>
                <c:pt idx="3">
                  <c:v>2418</c:v>
                </c:pt>
                <c:pt idx="4">
                  <c:v>2369</c:v>
                </c:pt>
              </c:numCache>
            </c:numRef>
          </c:val>
          <c:smooth val="0"/>
          <c:extLst>
            <c:ext xmlns:c16="http://schemas.microsoft.com/office/drawing/2014/chart" uri="{C3380CC4-5D6E-409C-BE32-E72D297353CC}">
              <c16:uniqueId val="{00000001-93F3-44F6-B58A-744FA2917671}"/>
            </c:ext>
          </c:extLst>
        </c:ser>
        <c:ser>
          <c:idx val="1"/>
          <c:order val="1"/>
          <c:tx>
            <c:v>Applications decided</c:v>
          </c:tx>
          <c:spPr>
            <a:ln>
              <a:solidFill>
                <a:srgbClr val="F8B728"/>
              </a:solidFill>
            </a:ln>
          </c:spPr>
          <c:marker>
            <c:symbol val="square"/>
            <c:size val="5"/>
            <c:spPr>
              <a:solidFill>
                <a:srgbClr val="F8B728"/>
              </a:solidFill>
              <a:ln>
                <a:solidFill>
                  <a:srgbClr val="F8B728"/>
                </a:solidFill>
              </a:ln>
            </c:spPr>
          </c:marker>
          <c:dLbls>
            <c:dLbl>
              <c:idx val="0"/>
              <c:layout>
                <c:manualLayout>
                  <c:x val="-6.4665357140763824E-2"/>
                  <c:y val="4.73739690054369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84-4EF0-936A-F6AA80A6B752}"/>
                </c:ext>
              </c:extLst>
            </c:dLbl>
            <c:dLbl>
              <c:idx val="1"/>
              <c:layout>
                <c:manualLayout>
                  <c:x val="-4.305420919175252E-2"/>
                  <c:y val="5.12883579292574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B4-49FB-AA76-A175FDB4F6BC}"/>
                </c:ext>
              </c:extLst>
            </c:dLbl>
            <c:spPr>
              <a:noFill/>
              <a:ln>
                <a:noFill/>
              </a:ln>
              <a:effectLst/>
            </c:spPr>
            <c:txPr>
              <a:bodyPr wrap="square" lIns="38100" tIns="19050" rIns="38100" bIns="19050" anchor="ctr">
                <a:spAutoFit/>
              </a:bodyPr>
              <a:lstStyle/>
              <a:p>
                <a:pPr>
                  <a:defRPr sz="1100" b="1">
                    <a:solidFill>
                      <a:sysClr val="windowText" lastClr="000000"/>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'4.1'!$J$121:$K$125</c:f>
              <c:multiLvlStrCache>
                <c:ptCount val="5"/>
                <c:lvl>
                  <c:pt idx="0">
                    <c:v>Q4</c:v>
                  </c:pt>
                  <c:pt idx="1">
                    <c:v>Q1</c:v>
                  </c:pt>
                  <c:pt idx="2">
                    <c:v>Q2</c:v>
                  </c:pt>
                  <c:pt idx="3">
                    <c:v>Q3</c:v>
                  </c:pt>
                  <c:pt idx="4">
                    <c:v>Q4</c:v>
                  </c:pt>
                </c:lvl>
                <c:lvl>
                  <c:pt idx="0">
                    <c:v>2024/25</c:v>
                  </c:pt>
                  <c:pt idx="1">
                    <c:v>2025/26</c:v>
                  </c:pt>
                </c:lvl>
              </c:multiLvlStrCache>
            </c:multiLvlStrRef>
          </c:cat>
          <c:val>
            <c:numRef>
              <c:f>('4.1'!$D$53,'4.1'!$D$55:$D$58)</c:f>
              <c:numCache>
                <c:formatCode>#,##0</c:formatCode>
                <c:ptCount val="5"/>
                <c:pt idx="0">
                  <c:v>2303</c:v>
                </c:pt>
                <c:pt idx="1">
                  <c:v>2243</c:v>
                </c:pt>
                <c:pt idx="2">
                  <c:v>1928</c:v>
                </c:pt>
                <c:pt idx="3">
                  <c:v>2284</c:v>
                </c:pt>
                <c:pt idx="4">
                  <c:v>2203</c:v>
                </c:pt>
              </c:numCache>
            </c:numRef>
          </c:val>
          <c:smooth val="0"/>
          <c:extLst>
            <c:ext xmlns:c16="http://schemas.microsoft.com/office/drawing/2014/chart" uri="{C3380CC4-5D6E-409C-BE32-E72D297353CC}">
              <c16:uniqueId val="{00000003-93F3-44F6-B58A-744FA2917671}"/>
            </c:ext>
          </c:extLst>
        </c:ser>
        <c:dLbls>
          <c:showLegendKey val="0"/>
          <c:showVal val="0"/>
          <c:showCatName val="0"/>
          <c:showSerName val="0"/>
          <c:showPercent val="0"/>
          <c:showBubbleSize val="0"/>
        </c:dLbls>
        <c:marker val="1"/>
        <c:smooth val="0"/>
        <c:axId val="405704792"/>
        <c:axId val="405706752"/>
      </c:lineChart>
      <c:catAx>
        <c:axId val="405704792"/>
        <c:scaling>
          <c:orientation val="minMax"/>
        </c:scaling>
        <c:delete val="0"/>
        <c:axPos val="b"/>
        <c:title>
          <c:tx>
            <c:rich>
              <a:bodyPr/>
              <a:lstStyle/>
              <a:p>
                <a:pPr>
                  <a:defRPr/>
                </a:pPr>
                <a:r>
                  <a:rPr lang="en-US"/>
                  <a:t>Quarter / Year</a:t>
                </a:r>
              </a:p>
            </c:rich>
          </c:tx>
          <c:layout>
            <c:manualLayout>
              <c:xMode val="edge"/>
              <c:yMode val="edge"/>
              <c:x val="0.83843899067052607"/>
              <c:y val="0.93733679772164091"/>
            </c:manualLayout>
          </c:layout>
          <c:overlay val="0"/>
        </c:title>
        <c:numFmt formatCode="General" sourceLinked="0"/>
        <c:majorTickMark val="out"/>
        <c:minorTickMark val="none"/>
        <c:tickLblPos val="nextTo"/>
        <c:txPr>
          <a:bodyPr rot="0" vert="horz"/>
          <a:lstStyle/>
          <a:p>
            <a:pPr>
              <a:defRPr/>
            </a:pPr>
            <a:endParaRPr lang="en-US"/>
          </a:p>
        </c:txPr>
        <c:crossAx val="405706752"/>
        <c:crossesAt val="0"/>
        <c:auto val="1"/>
        <c:lblAlgn val="ctr"/>
        <c:lblOffset val="100"/>
        <c:noMultiLvlLbl val="0"/>
      </c:catAx>
      <c:valAx>
        <c:axId val="405706752"/>
        <c:scaling>
          <c:orientation val="minMax"/>
        </c:scaling>
        <c:delete val="0"/>
        <c:axPos val="l"/>
        <c:title>
          <c:tx>
            <c:rich>
              <a:bodyPr rot="0" vert="horz"/>
              <a:lstStyle/>
              <a:p>
                <a:pPr>
                  <a:defRPr/>
                </a:pPr>
                <a:r>
                  <a:rPr lang="en-US"/>
                  <a:t>No. of applications</a:t>
                </a:r>
              </a:p>
            </c:rich>
          </c:tx>
          <c:layout>
            <c:manualLayout>
              <c:xMode val="edge"/>
              <c:yMode val="edge"/>
              <c:x val="2.258487858713386E-3"/>
              <c:y val="1.0360891745127122E-3"/>
            </c:manualLayout>
          </c:layout>
          <c:overlay val="0"/>
        </c:title>
        <c:numFmt formatCode="#,##0" sourceLinked="1"/>
        <c:majorTickMark val="out"/>
        <c:minorTickMark val="none"/>
        <c:tickLblPos val="nextTo"/>
        <c:crossAx val="405704792"/>
        <c:crosses val="autoZero"/>
        <c:crossBetween val="between"/>
      </c:valAx>
    </c:plotArea>
    <c:legend>
      <c:legendPos val="r"/>
      <c:layout>
        <c:manualLayout>
          <c:xMode val="edge"/>
          <c:yMode val="edge"/>
          <c:x val="0.26393953837026146"/>
          <c:y val="1.0772503290178434E-2"/>
          <c:w val="0.60771115254350727"/>
          <c:h val="8.2742555848301119E-2"/>
        </c:manualLayout>
      </c:layout>
      <c:overlay val="0"/>
    </c:legend>
    <c:plotVisOnly val="1"/>
    <c:dispBlanksAs val="gap"/>
    <c:showDLblsOverMax val="0"/>
  </c:chart>
  <c:spPr>
    <a:noFill/>
    <a:ln>
      <a:noFill/>
    </a:ln>
  </c:spPr>
  <c:txPr>
    <a:bodyPr/>
    <a:lstStyle/>
    <a:p>
      <a:pPr>
        <a:defRPr sz="1000"/>
      </a:pPr>
      <a:endParaRPr lang="en-US"/>
    </a:p>
  </c:tx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9.1825333418561306E-2"/>
          <c:y val="0.12095336728034045"/>
          <c:w val="0.89593611719514366"/>
          <c:h val="0.73771684845116514"/>
        </c:manualLayout>
      </c:layout>
      <c:lineChart>
        <c:grouping val="standard"/>
        <c:varyColors val="0"/>
        <c:ser>
          <c:idx val="0"/>
          <c:order val="0"/>
          <c:tx>
            <c:strRef>
              <c:f>'4.1'!$D$154</c:f>
              <c:strCache>
                <c:ptCount val="1"/>
                <c:pt idx="0">
                  <c:v>Applications received</c:v>
                </c:pt>
              </c:strCache>
            </c:strRef>
          </c:tx>
          <c:spPr>
            <a:ln>
              <a:solidFill>
                <a:srgbClr val="2B4171"/>
              </a:solidFill>
            </a:ln>
          </c:spPr>
          <c:marker>
            <c:symbol val="square"/>
            <c:size val="5"/>
            <c:spPr>
              <a:solidFill>
                <a:srgbClr val="2B4171"/>
              </a:solidFill>
              <a:ln>
                <a:solidFill>
                  <a:srgbClr val="2B4171"/>
                </a:solidFill>
              </a:ln>
            </c:spPr>
          </c:marker>
          <c:dLbls>
            <c:dLbl>
              <c:idx val="10"/>
              <c:layout>
                <c:manualLayout>
                  <c:x val="0"/>
                  <c:y val="-5.2691797664773568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12-4061-B93A-8D1DA0AE955C}"/>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('4.1'!$C$155:$C$164,'4.1'!$C$165)</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('4.1'!$D$155:$D$164,'4.1'!$D$165)</c:f>
              <c:numCache>
                <c:formatCode>#,##0</c:formatCode>
                <c:ptCount val="11"/>
                <c:pt idx="0">
                  <c:v>12069</c:v>
                </c:pt>
                <c:pt idx="1">
                  <c:v>12893</c:v>
                </c:pt>
                <c:pt idx="2">
                  <c:v>12770</c:v>
                </c:pt>
                <c:pt idx="3">
                  <c:v>12404</c:v>
                </c:pt>
                <c:pt idx="4">
                  <c:v>12058</c:v>
                </c:pt>
                <c:pt idx="5">
                  <c:v>12709</c:v>
                </c:pt>
                <c:pt idx="6">
                  <c:v>13454</c:v>
                </c:pt>
                <c:pt idx="7">
                  <c:v>11072</c:v>
                </c:pt>
                <c:pt idx="8">
                  <c:v>9870</c:v>
                </c:pt>
                <c:pt idx="9">
                  <c:v>9554</c:v>
                </c:pt>
                <c:pt idx="10">
                  <c:v>9473</c:v>
                </c:pt>
              </c:numCache>
            </c:numRef>
          </c:val>
          <c:smooth val="0"/>
          <c:extLst>
            <c:ext xmlns:c16="http://schemas.microsoft.com/office/drawing/2014/chart" uri="{C3380CC4-5D6E-409C-BE32-E72D297353CC}">
              <c16:uniqueId val="{00000001-A43B-4CF4-8FA9-BA18FFE3E76A}"/>
            </c:ext>
          </c:extLst>
        </c:ser>
        <c:ser>
          <c:idx val="1"/>
          <c:order val="1"/>
          <c:tx>
            <c:strRef>
              <c:f>'4.1'!$E$154</c:f>
              <c:strCache>
                <c:ptCount val="1"/>
                <c:pt idx="0">
                  <c:v>Applications decided</c:v>
                </c:pt>
              </c:strCache>
            </c:strRef>
          </c:tx>
          <c:spPr>
            <a:ln>
              <a:solidFill>
                <a:srgbClr val="F8B728"/>
              </a:solidFill>
            </a:ln>
          </c:spPr>
          <c:marker>
            <c:symbol val="square"/>
            <c:size val="5"/>
            <c:spPr>
              <a:solidFill>
                <a:srgbClr val="F8B728"/>
              </a:solidFill>
              <a:ln>
                <a:solidFill>
                  <a:srgbClr val="F8B728"/>
                </a:solidFill>
              </a:ln>
            </c:spPr>
          </c:marker>
          <c:dLbls>
            <c:dLbl>
              <c:idx val="10"/>
              <c:layout>
                <c:manualLayout>
                  <c:x val="-8.7525225958949866E-3"/>
                  <c:y val="6.0798228074738662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12-4061-B93A-8D1DA0AE955C}"/>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('4.1'!$C$155:$C$164,'4.1'!$C$165)</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('4.1'!$E$155:$E$164,'4.1'!$E$165)</c:f>
              <c:numCache>
                <c:formatCode>#,##0</c:formatCode>
                <c:ptCount val="11"/>
                <c:pt idx="0">
                  <c:v>10753</c:v>
                </c:pt>
                <c:pt idx="1">
                  <c:v>12764</c:v>
                </c:pt>
                <c:pt idx="2">
                  <c:v>12137</c:v>
                </c:pt>
                <c:pt idx="3">
                  <c:v>12019</c:v>
                </c:pt>
                <c:pt idx="4">
                  <c:v>11616</c:v>
                </c:pt>
                <c:pt idx="5">
                  <c:v>10357</c:v>
                </c:pt>
                <c:pt idx="6">
                  <c:v>12787</c:v>
                </c:pt>
                <c:pt idx="7">
                  <c:v>10620</c:v>
                </c:pt>
                <c:pt idx="8">
                  <c:v>9595</c:v>
                </c:pt>
                <c:pt idx="9">
                  <c:v>9112</c:v>
                </c:pt>
                <c:pt idx="10">
                  <c:v>8658</c:v>
                </c:pt>
              </c:numCache>
            </c:numRef>
          </c:val>
          <c:smooth val="0"/>
          <c:extLst>
            <c:ext xmlns:c16="http://schemas.microsoft.com/office/drawing/2014/chart" uri="{C3380CC4-5D6E-409C-BE32-E72D297353CC}">
              <c16:uniqueId val="{00000003-A43B-4CF4-8FA9-BA18FFE3E76A}"/>
            </c:ext>
          </c:extLst>
        </c:ser>
        <c:dLbls>
          <c:showLegendKey val="0"/>
          <c:showVal val="0"/>
          <c:showCatName val="0"/>
          <c:showSerName val="0"/>
          <c:showPercent val="0"/>
          <c:showBubbleSize val="0"/>
        </c:dLbls>
        <c:marker val="1"/>
        <c:smooth val="0"/>
        <c:axId val="405710672"/>
        <c:axId val="405711456"/>
      </c:lineChart>
      <c:catAx>
        <c:axId val="405710672"/>
        <c:scaling>
          <c:orientation val="minMax"/>
        </c:scaling>
        <c:delete val="0"/>
        <c:axPos val="b"/>
        <c:title>
          <c:tx>
            <c:rich>
              <a:bodyPr/>
              <a:lstStyle/>
              <a:p>
                <a:pPr>
                  <a:defRPr/>
                </a:pPr>
                <a:r>
                  <a:rPr lang="en-GB"/>
                  <a:t>Year</a:t>
                </a:r>
              </a:p>
            </c:rich>
          </c:tx>
          <c:layout>
            <c:manualLayout>
              <c:xMode val="edge"/>
              <c:yMode val="edge"/>
              <c:x val="0.9361211906853153"/>
              <c:y val="0.92527090135778745"/>
            </c:manualLayout>
          </c:layout>
          <c:overlay val="0"/>
        </c:title>
        <c:numFmt formatCode="General" sourceLinked="0"/>
        <c:majorTickMark val="out"/>
        <c:minorTickMark val="none"/>
        <c:tickLblPos val="nextTo"/>
        <c:txPr>
          <a:bodyPr rot="0" vert="horz"/>
          <a:lstStyle/>
          <a:p>
            <a:pPr>
              <a:defRPr/>
            </a:pPr>
            <a:endParaRPr lang="en-US"/>
          </a:p>
        </c:txPr>
        <c:crossAx val="405711456"/>
        <c:crossesAt val="0"/>
        <c:auto val="1"/>
        <c:lblAlgn val="ctr"/>
        <c:lblOffset val="100"/>
        <c:noMultiLvlLbl val="0"/>
      </c:catAx>
      <c:valAx>
        <c:axId val="405711456"/>
        <c:scaling>
          <c:orientation val="minMax"/>
        </c:scaling>
        <c:delete val="0"/>
        <c:axPos val="l"/>
        <c:title>
          <c:tx>
            <c:rich>
              <a:bodyPr rot="0" vert="horz"/>
              <a:lstStyle/>
              <a:p>
                <a:pPr>
                  <a:defRPr/>
                </a:pPr>
                <a:r>
                  <a:rPr lang="en-US"/>
                  <a:t>No. of applications</a:t>
                </a:r>
              </a:p>
            </c:rich>
          </c:tx>
          <c:layout>
            <c:manualLayout>
              <c:xMode val="edge"/>
              <c:yMode val="edge"/>
              <c:x val="2.2062338788579562E-3"/>
              <c:y val="1.6629692240001853E-2"/>
            </c:manualLayout>
          </c:layout>
          <c:overlay val="0"/>
        </c:title>
        <c:numFmt formatCode="#,##0" sourceLinked="1"/>
        <c:majorTickMark val="out"/>
        <c:minorTickMark val="none"/>
        <c:tickLblPos val="nextTo"/>
        <c:crossAx val="405710672"/>
        <c:crosses val="autoZero"/>
        <c:crossBetween val="between"/>
      </c:valAx>
    </c:plotArea>
    <c:legend>
      <c:legendPos val="r"/>
      <c:layout>
        <c:manualLayout>
          <c:xMode val="edge"/>
          <c:yMode val="edge"/>
          <c:x val="0.26032013669616649"/>
          <c:y val="2.0773915661255585E-2"/>
          <c:w val="0.53605347887853017"/>
          <c:h val="6.4730436269179084E-2"/>
        </c:manualLayout>
      </c:layout>
      <c:overlay val="0"/>
    </c:legend>
    <c:plotVisOnly val="1"/>
    <c:dispBlanksAs val="gap"/>
    <c:showDLblsOverMax val="0"/>
  </c:chart>
  <c:spPr>
    <a:noFill/>
    <a:ln>
      <a:noFill/>
    </a:ln>
  </c:spPr>
  <c:txPr>
    <a:bodyPr/>
    <a:lstStyle/>
    <a:p>
      <a:pPr>
        <a:defRPr sz="1000"/>
      </a:pPr>
      <a:endParaRPr lang="en-US"/>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28888129676986773"/>
          <c:y val="0.14153830473942408"/>
          <c:w val="0.68214717704574479"/>
          <c:h val="0.78012502934511108"/>
        </c:manualLayout>
      </c:layout>
      <c:barChart>
        <c:barDir val="bar"/>
        <c:grouping val="clustered"/>
        <c:varyColors val="0"/>
        <c:ser>
          <c:idx val="2"/>
          <c:order val="0"/>
          <c:tx>
            <c:strRef>
              <c:f>'4.2'!$A$89</c:f>
              <c:strCache>
                <c:ptCount val="1"/>
                <c:pt idx="0">
                  <c:v>2024/25</c:v>
                </c:pt>
              </c:strCache>
            </c:strRef>
          </c:tx>
          <c:spPr>
            <a:solidFill>
              <a:srgbClr val="F8B728"/>
            </a:solidFill>
          </c:spPr>
          <c:invertIfNegative val="0"/>
          <c:cat>
            <c:strRef>
              <c:f>'4.2'!$B$144:$M$144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'4.2'!$B$89:$M$89</c:f>
              <c:numCache>
                <c:formatCode>#,##0.0</c:formatCode>
                <c:ptCount val="12"/>
                <c:pt idx="0">
                  <c:v>12.8</c:v>
                </c:pt>
                <c:pt idx="1">
                  <c:v>17</c:v>
                </c:pt>
                <c:pt idx="2">
                  <c:v>19.399999999999999</c:v>
                </c:pt>
                <c:pt idx="3">
                  <c:v>17.299999999999997</c:v>
                </c:pt>
                <c:pt idx="4">
                  <c:v>23</c:v>
                </c:pt>
                <c:pt idx="5">
                  <c:v>20.700000000000003</c:v>
                </c:pt>
                <c:pt idx="6">
                  <c:v>10.199999999999999</c:v>
                </c:pt>
                <c:pt idx="7">
                  <c:v>38.799999999999997</c:v>
                </c:pt>
                <c:pt idx="8">
                  <c:v>5.8</c:v>
                </c:pt>
                <c:pt idx="9">
                  <c:v>16.5</c:v>
                </c:pt>
                <c:pt idx="10">
                  <c:v>45.2</c:v>
                </c:pt>
                <c:pt idx="11">
                  <c:v>19</c:v>
                </c:pt>
              </c:numCache>
            </c:numRef>
          </c:val>
          <c:extLst>
            <c:ext xmlns:c16="http://schemas.microsoft.com/office/drawing/2014/chart" uri="{C3380CC4-5D6E-409C-BE32-E72D297353CC}">
              <c16:uniqueId val="{00000001-A40B-40F6-B824-E16637A51A34}"/>
            </c:ext>
          </c:extLst>
        </c:ser>
        <c:ser>
          <c:idx val="1"/>
          <c:order val="1"/>
          <c:tx>
            <c:strRef>
              <c:f>'4.2'!$A$84</c:f>
              <c:strCache>
                <c:ptCount val="1"/>
                <c:pt idx="0">
                  <c:v>2025/26</c:v>
                </c:pt>
              </c:strCache>
            </c:strRef>
          </c:tx>
          <c:spPr>
            <a:solidFill>
              <a:srgbClr val="2B4171"/>
            </a:solidFill>
          </c:spPr>
          <c:invertIfNegative val="0"/>
          <c:cat>
            <c:strRef>
              <c:f>'4.2'!$B$144:$M$144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'4.2'!$B$84:$M$84</c:f>
              <c:numCache>
                <c:formatCode>#,##0.0</c:formatCode>
                <c:ptCount val="12"/>
                <c:pt idx="0">
                  <c:v>13</c:v>
                </c:pt>
                <c:pt idx="1">
                  <c:v>16.299999999999997</c:v>
                </c:pt>
                <c:pt idx="2">
                  <c:v>21.8</c:v>
                </c:pt>
                <c:pt idx="3">
                  <c:v>18.100000000000001</c:v>
                </c:pt>
                <c:pt idx="4">
                  <c:v>18.2</c:v>
                </c:pt>
                <c:pt idx="5">
                  <c:v>25.2</c:v>
                </c:pt>
                <c:pt idx="6">
                  <c:v>7.6</c:v>
                </c:pt>
                <c:pt idx="7">
                  <c:v>29.4</c:v>
                </c:pt>
                <c:pt idx="8">
                  <c:v>7.6</c:v>
                </c:pt>
                <c:pt idx="9">
                  <c:v>22.4</c:v>
                </c:pt>
                <c:pt idx="10">
                  <c:v>45.8</c:v>
                </c:pt>
                <c:pt idx="11">
                  <c:v>19.600000000000001</c:v>
                </c:pt>
              </c:numCache>
            </c:numRef>
          </c:val>
          <c:extLst>
            <c:ext xmlns:c16="http://schemas.microsoft.com/office/drawing/2014/chart" uri="{C3380CC4-5D6E-409C-BE32-E72D297353CC}">
              <c16:uniqueId val="{00000000-A40B-40F6-B824-E16637A51A34}"/>
            </c:ext>
          </c:extLst>
        </c:ser>
        <c:dLbls>
          <c:showLegendKey val="0"/>
          <c:showVal val="0"/>
          <c:showCatName val="0"/>
          <c:showSerName val="0"/>
          <c:showPercent val="0"/>
          <c:showBubbleSize val="0"/>
        </c:dLbls>
        <c:gapWidth val="150"/>
        <c:axId val="405705968"/>
        <c:axId val="405711848"/>
      </c:barChart>
      <c:scatterChart>
        <c:scatterStyle val="lineMarker"/>
        <c:varyColors val="0"/>
        <c:ser>
          <c:idx val="0"/>
          <c:order val="2"/>
          <c:spPr>
            <a:ln w="15875">
              <a:solidFill>
                <a:srgbClr val="FF0000">
                  <a:alpha val="70000"/>
                </a:srgbClr>
              </a:solidFill>
            </a:ln>
          </c:spPr>
          <c:marker>
            <c:symbol val="none"/>
          </c:marker>
          <c:xVal>
            <c:numRef>
              <c:f>'4.2'!$C$147:$C$148</c:f>
              <c:numCache>
                <c:formatCode>General</c:formatCode>
                <c:ptCount val="2"/>
                <c:pt idx="0">
                  <c:v>15</c:v>
                </c:pt>
                <c:pt idx="1">
                  <c:v>15</c:v>
                </c:pt>
              </c:numCache>
            </c:numRef>
          </c:xVal>
          <c:yVal>
            <c:numRef>
              <c:f>'4.2'!$D$147:$D$148</c:f>
              <c:numCache>
                <c:formatCode>General</c:formatCode>
                <c:ptCount val="2"/>
                <c:pt idx="0">
                  <c:v>0</c:v>
                </c:pt>
                <c:pt idx="1">
                  <c:v>1</c:v>
                </c:pt>
              </c:numCache>
            </c:numRef>
          </c:yVal>
          <c:smooth val="0"/>
          <c:extLst>
            <c:ext xmlns:c16="http://schemas.microsoft.com/office/drawing/2014/chart" uri="{C3380CC4-5D6E-409C-BE32-E72D297353CC}">
              <c16:uniqueId val="{00000002-A40B-40F6-B824-E16637A51A34}"/>
            </c:ext>
          </c:extLst>
        </c:ser>
        <c:dLbls>
          <c:showLegendKey val="0"/>
          <c:showVal val="0"/>
          <c:showCatName val="0"/>
          <c:showSerName val="0"/>
          <c:showPercent val="0"/>
          <c:showBubbleSize val="0"/>
        </c:dLbls>
        <c:axId val="405709104"/>
        <c:axId val="405706360"/>
      </c:scatterChart>
      <c:catAx>
        <c:axId val="405705968"/>
        <c:scaling>
          <c:orientation val="maxMin"/>
        </c:scaling>
        <c:delete val="0"/>
        <c:axPos val="l"/>
        <c:title>
          <c:tx>
            <c:rich>
              <a:bodyPr rot="0" vert="horz"/>
              <a:lstStyle/>
              <a:p>
                <a:pPr algn="ctr">
                  <a:defRPr sz="1200"/>
                </a:pPr>
                <a:r>
                  <a:rPr lang="en-US" sz="1200"/>
                  <a:t>Council</a:t>
                </a:r>
              </a:p>
            </c:rich>
          </c:tx>
          <c:layout>
            <c:manualLayout>
              <c:xMode val="edge"/>
              <c:yMode val="edge"/>
              <c:x val="5.1347881899871627E-3"/>
              <c:y val="2.0754198422673995E-2"/>
            </c:manualLayout>
          </c:layout>
          <c:overlay val="0"/>
        </c:title>
        <c:numFmt formatCode="General" sourceLinked="0"/>
        <c:majorTickMark val="out"/>
        <c:minorTickMark val="none"/>
        <c:tickLblPos val="nextTo"/>
        <c:txPr>
          <a:bodyPr/>
          <a:lstStyle/>
          <a:p>
            <a:pPr>
              <a:defRPr sz="1050" baseline="0"/>
            </a:pPr>
            <a:endParaRPr lang="en-US"/>
          </a:p>
        </c:txPr>
        <c:crossAx val="405711848"/>
        <c:crosses val="autoZero"/>
        <c:auto val="1"/>
        <c:lblAlgn val="ctr"/>
        <c:lblOffset val="100"/>
        <c:noMultiLvlLbl val="0"/>
      </c:catAx>
      <c:valAx>
        <c:axId val="405711848"/>
        <c:scaling>
          <c:orientation val="minMax"/>
          <c:max val="50"/>
        </c:scaling>
        <c:delete val="0"/>
        <c:axPos val="t"/>
        <c:minorGridlines/>
        <c:title>
          <c:tx>
            <c:rich>
              <a:bodyPr/>
              <a:lstStyle/>
              <a:p>
                <a:pPr>
                  <a:defRPr sz="1200"/>
                </a:pPr>
                <a:r>
                  <a:rPr lang="en-US" sz="1200"/>
                  <a:t>Weeks</a:t>
                </a:r>
              </a:p>
            </c:rich>
          </c:tx>
          <c:layout>
            <c:manualLayout>
              <c:xMode val="edge"/>
              <c:yMode val="edge"/>
              <c:x val="0.92116577212187356"/>
              <c:y val="1.8205966686712458E-2"/>
            </c:manualLayout>
          </c:layout>
          <c:overlay val="0"/>
        </c:title>
        <c:numFmt formatCode="0" sourceLinked="0"/>
        <c:majorTickMark val="out"/>
        <c:minorTickMark val="none"/>
        <c:tickLblPos val="nextTo"/>
        <c:spPr>
          <a:noFill/>
        </c:spPr>
        <c:txPr>
          <a:bodyPr/>
          <a:lstStyle/>
          <a:p>
            <a:pPr>
              <a:defRPr sz="1000"/>
            </a:pPr>
            <a:endParaRPr lang="en-US"/>
          </a:p>
        </c:txPr>
        <c:crossAx val="405705968"/>
        <c:crosses val="autoZero"/>
        <c:crossBetween val="between"/>
        <c:majorUnit val="10"/>
        <c:minorUnit val="10"/>
      </c:valAx>
      <c:valAx>
        <c:axId val="405706360"/>
        <c:scaling>
          <c:orientation val="minMax"/>
          <c:max val="1"/>
        </c:scaling>
        <c:delete val="0"/>
        <c:axPos val="r"/>
        <c:numFmt formatCode="General" sourceLinked="1"/>
        <c:majorTickMark val="none"/>
        <c:minorTickMark val="none"/>
        <c:tickLblPos val="none"/>
        <c:spPr>
          <a:noFill/>
          <a:ln>
            <a:noFill/>
          </a:ln>
        </c:spPr>
        <c:crossAx val="405709104"/>
        <c:crosses val="max"/>
        <c:crossBetween val="midCat"/>
      </c:valAx>
      <c:valAx>
        <c:axId val="405709104"/>
        <c:scaling>
          <c:orientation val="minMax"/>
        </c:scaling>
        <c:delete val="1"/>
        <c:axPos val="b"/>
        <c:numFmt formatCode="General" sourceLinked="1"/>
        <c:majorTickMark val="out"/>
        <c:minorTickMark val="none"/>
        <c:tickLblPos val="nextTo"/>
        <c:crossAx val="405706360"/>
        <c:crosses val="autoZero"/>
        <c:crossBetween val="midCat"/>
      </c:valAx>
      <c:spPr>
        <a:noFill/>
      </c:spPr>
    </c:plotArea>
    <c:legend>
      <c:legendPos val="r"/>
      <c:legendEntry>
        <c:idx val="2"/>
        <c:delete val="1"/>
      </c:legendEntry>
      <c:layout>
        <c:manualLayout>
          <c:xMode val="edge"/>
          <c:yMode val="edge"/>
          <c:x val="0.42224490118727132"/>
          <c:y val="1.1631863874364693E-2"/>
          <c:w val="0.31662540374498188"/>
          <c:h val="7.0994760305174334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559579524633982E-2"/>
          <c:y val="7.4796390794498332E-2"/>
          <c:w val="0.90179848702118337"/>
          <c:h val="0.7362033134586935"/>
        </c:manualLayout>
      </c:layout>
      <c:lineChart>
        <c:grouping val="standard"/>
        <c:varyColors val="0"/>
        <c:ser>
          <c:idx val="0"/>
          <c:order val="0"/>
          <c:tx>
            <c:v>Applications received</c:v>
          </c:tx>
          <c:spPr>
            <a:ln w="28575" cap="rnd">
              <a:solidFill>
                <a:srgbClr val="2B4171"/>
              </a:solidFill>
              <a:round/>
            </a:ln>
            <a:effectLst/>
          </c:spPr>
          <c:marker>
            <c:symbol val="square"/>
            <c:size val="5"/>
          </c:marker>
          <c:dPt>
            <c:idx val="0"/>
            <c:marker>
              <c:symbol val="none"/>
            </c:marker>
            <c:bubble3D val="0"/>
            <c:extLst>
              <c:ext xmlns:c16="http://schemas.microsoft.com/office/drawing/2014/chart" uri="{C3380CC4-5D6E-409C-BE32-E72D297353CC}">
                <c16:uniqueId val="{00000088-CB13-4D46-B853-E5458142E523}"/>
              </c:ext>
            </c:extLst>
          </c:dPt>
          <c:dPt>
            <c:idx val="1"/>
            <c:marker>
              <c:symbol val="none"/>
            </c:marker>
            <c:bubble3D val="0"/>
            <c:extLst>
              <c:ext xmlns:c16="http://schemas.microsoft.com/office/drawing/2014/chart" uri="{C3380CC4-5D6E-409C-BE32-E72D297353CC}">
                <c16:uniqueId val="{00000089-CB13-4D46-B853-E5458142E523}"/>
              </c:ext>
            </c:extLst>
          </c:dPt>
          <c:dPt>
            <c:idx val="2"/>
            <c:marker>
              <c:symbol val="none"/>
            </c:marker>
            <c:bubble3D val="0"/>
            <c:extLst>
              <c:ext xmlns:c16="http://schemas.microsoft.com/office/drawing/2014/chart" uri="{C3380CC4-5D6E-409C-BE32-E72D297353CC}">
                <c16:uniqueId val="{0000008A-CB13-4D46-B853-E5458142E523}"/>
              </c:ext>
            </c:extLst>
          </c:dPt>
          <c:dPt>
            <c:idx val="3"/>
            <c:bubble3D val="0"/>
            <c:extLst>
              <c:ext xmlns:c16="http://schemas.microsoft.com/office/drawing/2014/chart" uri="{C3380CC4-5D6E-409C-BE32-E72D297353CC}">
                <c16:uniqueId val="{0000008B-CB13-4D46-B853-E5458142E523}"/>
              </c:ext>
            </c:extLst>
          </c:dPt>
          <c:dPt>
            <c:idx val="4"/>
            <c:marker>
              <c:symbol val="none"/>
            </c:marker>
            <c:bubble3D val="0"/>
            <c:extLst>
              <c:ext xmlns:c16="http://schemas.microsoft.com/office/drawing/2014/chart" uri="{C3380CC4-5D6E-409C-BE32-E72D297353CC}">
                <c16:uniqueId val="{0000008C-CB13-4D46-B853-E5458142E523}"/>
              </c:ext>
            </c:extLst>
          </c:dPt>
          <c:dPt>
            <c:idx val="5"/>
            <c:marker>
              <c:symbol val="none"/>
            </c:marker>
            <c:bubble3D val="0"/>
            <c:extLst>
              <c:ext xmlns:c16="http://schemas.microsoft.com/office/drawing/2014/chart" uri="{C3380CC4-5D6E-409C-BE32-E72D297353CC}">
                <c16:uniqueId val="{0000008D-CB13-4D46-B853-E5458142E523}"/>
              </c:ext>
            </c:extLst>
          </c:dPt>
          <c:dPt>
            <c:idx val="6"/>
            <c:marker>
              <c:symbol val="none"/>
            </c:marker>
            <c:bubble3D val="0"/>
            <c:extLst>
              <c:ext xmlns:c16="http://schemas.microsoft.com/office/drawing/2014/chart" uri="{C3380CC4-5D6E-409C-BE32-E72D297353CC}">
                <c16:uniqueId val="{0000008E-CB13-4D46-B853-E5458142E523}"/>
              </c:ext>
            </c:extLst>
          </c:dPt>
          <c:dPt>
            <c:idx val="7"/>
            <c:bubble3D val="0"/>
            <c:extLst>
              <c:ext xmlns:c16="http://schemas.microsoft.com/office/drawing/2014/chart" uri="{C3380CC4-5D6E-409C-BE32-E72D297353CC}">
                <c16:uniqueId val="{0000008F-CB13-4D46-B853-E5458142E523}"/>
              </c:ext>
            </c:extLst>
          </c:dPt>
          <c:dPt>
            <c:idx val="8"/>
            <c:marker>
              <c:symbol val="none"/>
            </c:marker>
            <c:bubble3D val="0"/>
            <c:extLst>
              <c:ext xmlns:c16="http://schemas.microsoft.com/office/drawing/2014/chart" uri="{C3380CC4-5D6E-409C-BE32-E72D297353CC}">
                <c16:uniqueId val="{00000090-CB13-4D46-B853-E5458142E523}"/>
              </c:ext>
            </c:extLst>
          </c:dPt>
          <c:dPt>
            <c:idx val="9"/>
            <c:marker>
              <c:symbol val="none"/>
            </c:marker>
            <c:bubble3D val="0"/>
            <c:extLst>
              <c:ext xmlns:c16="http://schemas.microsoft.com/office/drawing/2014/chart" uri="{C3380CC4-5D6E-409C-BE32-E72D297353CC}">
                <c16:uniqueId val="{00000091-CB13-4D46-B853-E5458142E523}"/>
              </c:ext>
            </c:extLst>
          </c:dPt>
          <c:dPt>
            <c:idx val="10"/>
            <c:marker>
              <c:symbol val="none"/>
            </c:marker>
            <c:bubble3D val="0"/>
            <c:extLst>
              <c:ext xmlns:c16="http://schemas.microsoft.com/office/drawing/2014/chart" uri="{C3380CC4-5D6E-409C-BE32-E72D297353CC}">
                <c16:uniqueId val="{00000092-CB13-4D46-B853-E5458142E523}"/>
              </c:ext>
            </c:extLst>
          </c:dPt>
          <c:dPt>
            <c:idx val="11"/>
            <c:bubble3D val="0"/>
            <c:extLst>
              <c:ext xmlns:c16="http://schemas.microsoft.com/office/drawing/2014/chart" uri="{C3380CC4-5D6E-409C-BE32-E72D297353CC}">
                <c16:uniqueId val="{00000093-CB13-4D46-B853-E5458142E523}"/>
              </c:ext>
            </c:extLst>
          </c:dPt>
          <c:dPt>
            <c:idx val="12"/>
            <c:marker>
              <c:symbol val="none"/>
            </c:marker>
            <c:bubble3D val="0"/>
            <c:extLst>
              <c:ext xmlns:c16="http://schemas.microsoft.com/office/drawing/2014/chart" uri="{C3380CC4-5D6E-409C-BE32-E72D297353CC}">
                <c16:uniqueId val="{00000094-CB13-4D46-B853-E5458142E523}"/>
              </c:ext>
            </c:extLst>
          </c:dPt>
          <c:dPt>
            <c:idx val="13"/>
            <c:marker>
              <c:symbol val="none"/>
            </c:marker>
            <c:bubble3D val="0"/>
            <c:extLst>
              <c:ext xmlns:c16="http://schemas.microsoft.com/office/drawing/2014/chart" uri="{C3380CC4-5D6E-409C-BE32-E72D297353CC}">
                <c16:uniqueId val="{00000095-CB13-4D46-B853-E5458142E523}"/>
              </c:ext>
            </c:extLst>
          </c:dPt>
          <c:dPt>
            <c:idx val="14"/>
            <c:marker>
              <c:symbol val="none"/>
            </c:marker>
            <c:bubble3D val="0"/>
            <c:extLst>
              <c:ext xmlns:c16="http://schemas.microsoft.com/office/drawing/2014/chart" uri="{C3380CC4-5D6E-409C-BE32-E72D297353CC}">
                <c16:uniqueId val="{00000096-CB13-4D46-B853-E5458142E523}"/>
              </c:ext>
            </c:extLst>
          </c:dPt>
          <c:dPt>
            <c:idx val="15"/>
            <c:bubble3D val="0"/>
            <c:extLst>
              <c:ext xmlns:c16="http://schemas.microsoft.com/office/drawing/2014/chart" uri="{C3380CC4-5D6E-409C-BE32-E72D297353CC}">
                <c16:uniqueId val="{00000097-CB13-4D46-B853-E5458142E523}"/>
              </c:ext>
            </c:extLst>
          </c:dPt>
          <c:dPt>
            <c:idx val="16"/>
            <c:marker>
              <c:symbol val="none"/>
            </c:marker>
            <c:bubble3D val="0"/>
            <c:extLst>
              <c:ext xmlns:c16="http://schemas.microsoft.com/office/drawing/2014/chart" uri="{C3380CC4-5D6E-409C-BE32-E72D297353CC}">
                <c16:uniqueId val="{00000098-CB13-4D46-B853-E5458142E523}"/>
              </c:ext>
            </c:extLst>
          </c:dPt>
          <c:dPt>
            <c:idx val="17"/>
            <c:marker>
              <c:symbol val="none"/>
            </c:marker>
            <c:bubble3D val="0"/>
            <c:extLst>
              <c:ext xmlns:c16="http://schemas.microsoft.com/office/drawing/2014/chart" uri="{C3380CC4-5D6E-409C-BE32-E72D297353CC}">
                <c16:uniqueId val="{00000099-CB13-4D46-B853-E5458142E523}"/>
              </c:ext>
            </c:extLst>
          </c:dPt>
          <c:dPt>
            <c:idx val="18"/>
            <c:marker>
              <c:symbol val="none"/>
            </c:marker>
            <c:bubble3D val="0"/>
            <c:extLst>
              <c:ext xmlns:c16="http://schemas.microsoft.com/office/drawing/2014/chart" uri="{C3380CC4-5D6E-409C-BE32-E72D297353CC}">
                <c16:uniqueId val="{0000009A-CB13-4D46-B853-E5458142E523}"/>
              </c:ext>
            </c:extLst>
          </c:dPt>
          <c:dPt>
            <c:idx val="19"/>
            <c:bubble3D val="0"/>
            <c:extLst>
              <c:ext xmlns:c16="http://schemas.microsoft.com/office/drawing/2014/chart" uri="{C3380CC4-5D6E-409C-BE32-E72D297353CC}">
                <c16:uniqueId val="{0000009B-CB13-4D46-B853-E5458142E523}"/>
              </c:ext>
            </c:extLst>
          </c:dPt>
          <c:dPt>
            <c:idx val="20"/>
            <c:marker>
              <c:symbol val="none"/>
            </c:marker>
            <c:bubble3D val="0"/>
            <c:extLst>
              <c:ext xmlns:c16="http://schemas.microsoft.com/office/drawing/2014/chart" uri="{C3380CC4-5D6E-409C-BE32-E72D297353CC}">
                <c16:uniqueId val="{0000009C-CB13-4D46-B853-E5458142E523}"/>
              </c:ext>
            </c:extLst>
          </c:dPt>
          <c:dPt>
            <c:idx val="21"/>
            <c:marker>
              <c:symbol val="none"/>
            </c:marker>
            <c:bubble3D val="0"/>
            <c:extLst>
              <c:ext xmlns:c16="http://schemas.microsoft.com/office/drawing/2014/chart" uri="{C3380CC4-5D6E-409C-BE32-E72D297353CC}">
                <c16:uniqueId val="{0000009D-CB13-4D46-B853-E5458142E523}"/>
              </c:ext>
            </c:extLst>
          </c:dPt>
          <c:dPt>
            <c:idx val="22"/>
            <c:marker>
              <c:symbol val="none"/>
            </c:marker>
            <c:bubble3D val="0"/>
            <c:extLst>
              <c:ext xmlns:c16="http://schemas.microsoft.com/office/drawing/2014/chart" uri="{C3380CC4-5D6E-409C-BE32-E72D297353CC}">
                <c16:uniqueId val="{0000009E-CB13-4D46-B853-E5458142E523}"/>
              </c:ext>
            </c:extLst>
          </c:dPt>
          <c:dPt>
            <c:idx val="23"/>
            <c:bubble3D val="0"/>
            <c:extLst>
              <c:ext xmlns:c16="http://schemas.microsoft.com/office/drawing/2014/chart" uri="{C3380CC4-5D6E-409C-BE32-E72D297353CC}">
                <c16:uniqueId val="{0000009F-CB13-4D46-B853-E5458142E523}"/>
              </c:ext>
            </c:extLst>
          </c:dPt>
          <c:dPt>
            <c:idx val="24"/>
            <c:marker>
              <c:symbol val="none"/>
            </c:marker>
            <c:bubble3D val="0"/>
            <c:extLst>
              <c:ext xmlns:c16="http://schemas.microsoft.com/office/drawing/2014/chart" uri="{C3380CC4-5D6E-409C-BE32-E72D297353CC}">
                <c16:uniqueId val="{000000A0-CB13-4D46-B853-E5458142E523}"/>
              </c:ext>
            </c:extLst>
          </c:dPt>
          <c:dPt>
            <c:idx val="25"/>
            <c:marker>
              <c:symbol val="none"/>
            </c:marker>
            <c:bubble3D val="0"/>
            <c:extLst>
              <c:ext xmlns:c16="http://schemas.microsoft.com/office/drawing/2014/chart" uri="{C3380CC4-5D6E-409C-BE32-E72D297353CC}">
                <c16:uniqueId val="{000000A1-CB13-4D46-B853-E5458142E523}"/>
              </c:ext>
            </c:extLst>
          </c:dPt>
          <c:dPt>
            <c:idx val="26"/>
            <c:marker>
              <c:symbol val="none"/>
            </c:marker>
            <c:bubble3D val="0"/>
            <c:extLst>
              <c:ext xmlns:c16="http://schemas.microsoft.com/office/drawing/2014/chart" uri="{C3380CC4-5D6E-409C-BE32-E72D297353CC}">
                <c16:uniqueId val="{000000A2-CB13-4D46-B853-E5458142E523}"/>
              </c:ext>
            </c:extLst>
          </c:dPt>
          <c:dPt>
            <c:idx val="27"/>
            <c:bubble3D val="0"/>
            <c:extLst>
              <c:ext xmlns:c16="http://schemas.microsoft.com/office/drawing/2014/chart" uri="{C3380CC4-5D6E-409C-BE32-E72D297353CC}">
                <c16:uniqueId val="{000000A3-CB13-4D46-B853-E5458142E523}"/>
              </c:ext>
            </c:extLst>
          </c:dPt>
          <c:dPt>
            <c:idx val="28"/>
            <c:marker>
              <c:symbol val="none"/>
            </c:marker>
            <c:bubble3D val="0"/>
            <c:extLst>
              <c:ext xmlns:c16="http://schemas.microsoft.com/office/drawing/2014/chart" uri="{C3380CC4-5D6E-409C-BE32-E72D297353CC}">
                <c16:uniqueId val="{000000A4-CB13-4D46-B853-E5458142E523}"/>
              </c:ext>
            </c:extLst>
          </c:dPt>
          <c:dPt>
            <c:idx val="29"/>
            <c:marker>
              <c:symbol val="none"/>
            </c:marker>
            <c:bubble3D val="0"/>
            <c:extLst>
              <c:ext xmlns:c16="http://schemas.microsoft.com/office/drawing/2014/chart" uri="{C3380CC4-5D6E-409C-BE32-E72D297353CC}">
                <c16:uniqueId val="{000000A5-CB13-4D46-B853-E5458142E523}"/>
              </c:ext>
            </c:extLst>
          </c:dPt>
          <c:dPt>
            <c:idx val="30"/>
            <c:marker>
              <c:symbol val="none"/>
            </c:marker>
            <c:bubble3D val="0"/>
            <c:extLst>
              <c:ext xmlns:c16="http://schemas.microsoft.com/office/drawing/2014/chart" uri="{C3380CC4-5D6E-409C-BE32-E72D297353CC}">
                <c16:uniqueId val="{000000A6-CB13-4D46-B853-E5458142E523}"/>
              </c:ext>
            </c:extLst>
          </c:dPt>
          <c:dPt>
            <c:idx val="31"/>
            <c:bubble3D val="0"/>
            <c:extLst>
              <c:ext xmlns:c16="http://schemas.microsoft.com/office/drawing/2014/chart" uri="{C3380CC4-5D6E-409C-BE32-E72D297353CC}">
                <c16:uniqueId val="{000000A7-CB13-4D46-B853-E5458142E523}"/>
              </c:ext>
            </c:extLst>
          </c:dPt>
          <c:dPt>
            <c:idx val="32"/>
            <c:marker>
              <c:symbol val="none"/>
            </c:marker>
            <c:bubble3D val="0"/>
            <c:extLst>
              <c:ext xmlns:c16="http://schemas.microsoft.com/office/drawing/2014/chart" uri="{C3380CC4-5D6E-409C-BE32-E72D297353CC}">
                <c16:uniqueId val="{000000A8-CB13-4D46-B853-E5458142E523}"/>
              </c:ext>
            </c:extLst>
          </c:dPt>
          <c:dPt>
            <c:idx val="33"/>
            <c:marker>
              <c:symbol val="none"/>
            </c:marker>
            <c:bubble3D val="0"/>
            <c:extLst>
              <c:ext xmlns:c16="http://schemas.microsoft.com/office/drawing/2014/chart" uri="{C3380CC4-5D6E-409C-BE32-E72D297353CC}">
                <c16:uniqueId val="{000000A9-CB13-4D46-B853-E5458142E523}"/>
              </c:ext>
            </c:extLst>
          </c:dPt>
          <c:dPt>
            <c:idx val="34"/>
            <c:marker>
              <c:symbol val="none"/>
            </c:marker>
            <c:bubble3D val="0"/>
            <c:extLst>
              <c:ext xmlns:c16="http://schemas.microsoft.com/office/drawing/2014/chart" uri="{C3380CC4-5D6E-409C-BE32-E72D297353CC}">
                <c16:uniqueId val="{000000AA-CB13-4D46-B853-E5458142E523}"/>
              </c:ext>
            </c:extLst>
          </c:dPt>
          <c:dPt>
            <c:idx val="35"/>
            <c:bubble3D val="0"/>
            <c:extLst>
              <c:ext xmlns:c16="http://schemas.microsoft.com/office/drawing/2014/chart" uri="{C3380CC4-5D6E-409C-BE32-E72D297353CC}">
                <c16:uniqueId val="{000000AB-CB13-4D46-B853-E5458142E523}"/>
              </c:ext>
            </c:extLst>
          </c:dPt>
          <c:dPt>
            <c:idx val="36"/>
            <c:marker>
              <c:symbol val="none"/>
            </c:marker>
            <c:bubble3D val="0"/>
            <c:extLst>
              <c:ext xmlns:c16="http://schemas.microsoft.com/office/drawing/2014/chart" uri="{C3380CC4-5D6E-409C-BE32-E72D297353CC}">
                <c16:uniqueId val="{000000AC-CB13-4D46-B853-E5458142E523}"/>
              </c:ext>
            </c:extLst>
          </c:dPt>
          <c:dPt>
            <c:idx val="37"/>
            <c:marker>
              <c:symbol val="none"/>
            </c:marker>
            <c:bubble3D val="0"/>
            <c:extLst>
              <c:ext xmlns:c16="http://schemas.microsoft.com/office/drawing/2014/chart" uri="{C3380CC4-5D6E-409C-BE32-E72D297353CC}">
                <c16:uniqueId val="{000000AD-CB13-4D46-B853-E5458142E523}"/>
              </c:ext>
            </c:extLst>
          </c:dPt>
          <c:dPt>
            <c:idx val="38"/>
            <c:marker>
              <c:symbol val="none"/>
            </c:marker>
            <c:bubble3D val="0"/>
            <c:extLst>
              <c:ext xmlns:c16="http://schemas.microsoft.com/office/drawing/2014/chart" uri="{C3380CC4-5D6E-409C-BE32-E72D297353CC}">
                <c16:uniqueId val="{000000DC-CB13-4D46-B853-E5458142E523}"/>
              </c:ext>
            </c:extLst>
          </c:dPt>
          <c:dPt>
            <c:idx val="39"/>
            <c:bubble3D val="0"/>
            <c:extLst>
              <c:ext xmlns:c16="http://schemas.microsoft.com/office/drawing/2014/chart" uri="{C3380CC4-5D6E-409C-BE32-E72D297353CC}">
                <c16:uniqueId val="{000000D9-CB13-4D46-B853-E5458142E523}"/>
              </c:ext>
            </c:extLst>
          </c:dPt>
          <c:dPt>
            <c:idx val="40"/>
            <c:marker>
              <c:symbol val="none"/>
            </c:marker>
            <c:bubble3D val="0"/>
            <c:extLst>
              <c:ext xmlns:c16="http://schemas.microsoft.com/office/drawing/2014/chart" uri="{C3380CC4-5D6E-409C-BE32-E72D297353CC}">
                <c16:uniqueId val="{000000D7-CB13-4D46-B853-E5458142E523}"/>
              </c:ext>
            </c:extLst>
          </c:dPt>
          <c:dPt>
            <c:idx val="41"/>
            <c:marker>
              <c:symbol val="none"/>
            </c:marker>
            <c:bubble3D val="0"/>
            <c:extLst>
              <c:ext xmlns:c16="http://schemas.microsoft.com/office/drawing/2014/chart" uri="{C3380CC4-5D6E-409C-BE32-E72D297353CC}">
                <c16:uniqueId val="{0000005F-3E79-4AEF-BBB8-E243F687496D}"/>
              </c:ext>
            </c:extLst>
          </c:dPt>
          <c:dPt>
            <c:idx val="42"/>
            <c:marker>
              <c:symbol val="none"/>
            </c:marker>
            <c:bubble3D val="0"/>
            <c:extLst>
              <c:ext xmlns:c16="http://schemas.microsoft.com/office/drawing/2014/chart" uri="{C3380CC4-5D6E-409C-BE32-E72D297353CC}">
                <c16:uniqueId val="{00000060-3E79-4AEF-BBB8-E243F687496D}"/>
              </c:ext>
            </c:extLst>
          </c:dPt>
          <c:dLbls>
            <c:dLbl>
              <c:idx val="43"/>
              <c:layout>
                <c:manualLayout>
                  <c:x val="-2.3099203805002706E-3"/>
                  <c:y val="3.1496062992125984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5-3E79-4AEF-BBB8-E243F687496D}"/>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('5.3'!$A$65:$B$68,'5.3'!$A$70:$B$73,'5.3'!$A$75:$B$78,'5.3'!$A$80:$B$83,'5.3'!$A$85:$B$88,'5.3'!$A$90:$B$93,'5.3'!$A$95:$B$98,'5.3'!$A$100:$B$103,'5.3'!$A$105:$B$108,'5.3'!$A$110:$B$113,'5.3'!$A$115:$B$118,'5.3'!$A$120:$B$121,'5.3'!$A$122:$B$123)</c15:sqref>
                  </c15:fullRef>
                </c:ext>
              </c:extLst>
              <c:f>('5.3'!$A$70:$B$73,'5.3'!$A$75:$B$78,'5.3'!$A$80:$B$83,'5.3'!$A$85:$B$88,'5.3'!$A$90:$B$93,'5.3'!$A$95:$B$98,'5.3'!$A$100:$B$103,'5.3'!$A$105:$B$108,'5.3'!$A$110:$B$113,'5.3'!$A$115:$B$118,'5.3'!$A$120:$B$121,'5.3'!$A$122:$B$123)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('5.3'!$C$65:$C$68,'5.3'!$C$70:$C$73,'5.3'!$C$75:$C$78,'5.3'!$C$80:$C$83,'5.3'!$C$85:$C$88,'5.3'!$C$90:$C$93,'5.3'!$C$95:$C$98,'5.3'!$C$100:$C$103,'5.3'!$C$105:$C$108,'5.3'!$C$110:$C$113,'5.3'!$C$115:$C$118,'5.3'!$C$120:$C$121,'5.3'!$C$122:$C$123)</c15:sqref>
                  </c15:fullRef>
                </c:ext>
              </c:extLst>
              <c:f>('5.3'!$C$70:$C$73,'5.3'!$C$75:$C$78,'5.3'!$C$80:$C$83,'5.3'!$C$85:$C$88,'5.3'!$C$90:$C$93,'5.3'!$C$95:$C$98,'5.3'!$C$100:$C$103,'5.3'!$C$105:$C$108,'5.3'!$C$110:$C$113,'5.3'!$C$115:$C$118,'5.3'!$C$120:$C$121,'5.3'!$C$122:$C$123)</c:f>
              <c:numCache>
                <c:formatCode>#,##0</c:formatCode>
                <c:ptCount val="44"/>
                <c:pt idx="0">
                  <c:v>1876</c:v>
                </c:pt>
                <c:pt idx="1">
                  <c:v>1720</c:v>
                </c:pt>
                <c:pt idx="2">
                  <c:v>1794</c:v>
                </c:pt>
                <c:pt idx="3">
                  <c:v>1802</c:v>
                </c:pt>
                <c:pt idx="4">
                  <c:v>2153</c:v>
                </c:pt>
                <c:pt idx="5">
                  <c:v>1845</c:v>
                </c:pt>
                <c:pt idx="6">
                  <c:v>1875</c:v>
                </c:pt>
                <c:pt idx="7">
                  <c:v>1922</c:v>
                </c:pt>
                <c:pt idx="8">
                  <c:v>2023</c:v>
                </c:pt>
                <c:pt idx="9">
                  <c:v>1875</c:v>
                </c:pt>
                <c:pt idx="10">
                  <c:v>2001</c:v>
                </c:pt>
                <c:pt idx="11">
                  <c:v>1891</c:v>
                </c:pt>
                <c:pt idx="12">
                  <c:v>1955</c:v>
                </c:pt>
                <c:pt idx="13">
                  <c:v>1784</c:v>
                </c:pt>
                <c:pt idx="14">
                  <c:v>1940</c:v>
                </c:pt>
                <c:pt idx="15">
                  <c:v>1970</c:v>
                </c:pt>
                <c:pt idx="16">
                  <c:v>2133</c:v>
                </c:pt>
                <c:pt idx="17">
                  <c:v>1812</c:v>
                </c:pt>
                <c:pt idx="18">
                  <c:v>1845</c:v>
                </c:pt>
                <c:pt idx="19">
                  <c:v>1828</c:v>
                </c:pt>
                <c:pt idx="20">
                  <c:v>1583</c:v>
                </c:pt>
                <c:pt idx="21">
                  <c:v>2213</c:v>
                </c:pt>
                <c:pt idx="22">
                  <c:v>2416</c:v>
                </c:pt>
                <c:pt idx="23">
                  <c:v>2522</c:v>
                </c:pt>
                <c:pt idx="24">
                  <c:v>2739</c:v>
                </c:pt>
                <c:pt idx="25">
                  <c:v>2217</c:v>
                </c:pt>
                <c:pt idx="26">
                  <c:v>2036</c:v>
                </c:pt>
                <c:pt idx="27">
                  <c:v>2014</c:v>
                </c:pt>
                <c:pt idx="28">
                  <c:v>2015</c:v>
                </c:pt>
                <c:pt idx="29">
                  <c:v>1615</c:v>
                </c:pt>
                <c:pt idx="30">
                  <c:v>1604</c:v>
                </c:pt>
                <c:pt idx="31">
                  <c:v>1779</c:v>
                </c:pt>
                <c:pt idx="32">
                  <c:v>1664</c:v>
                </c:pt>
                <c:pt idx="33">
                  <c:v>1548</c:v>
                </c:pt>
                <c:pt idx="34">
                  <c:v>1526</c:v>
                </c:pt>
                <c:pt idx="35">
                  <c:v>1569</c:v>
                </c:pt>
                <c:pt idx="36">
                  <c:v>1612</c:v>
                </c:pt>
                <c:pt idx="37">
                  <c:v>1499</c:v>
                </c:pt>
                <c:pt idx="38">
                  <c:v>1480</c:v>
                </c:pt>
                <c:pt idx="39">
                  <c:v>1558</c:v>
                </c:pt>
                <c:pt idx="40">
                  <c:v>1591</c:v>
                </c:pt>
                <c:pt idx="41">
                  <c:v>1457</c:v>
                </c:pt>
                <c:pt idx="42">
                  <c:v>1538</c:v>
                </c:pt>
                <c:pt idx="43">
                  <c:v>1448</c:v>
                </c:pt>
              </c:numCache>
            </c:numRef>
          </c:val>
          <c:smooth val="0"/>
          <c:extLst>
            <c:ext xmlns:c15="http://schemas.microsoft.com/office/drawing/2012/chart" uri="{02D57815-91ED-43cb-92C2-25804820EDAC}">
              <c15:categoryFilterExceptions>
                <c15:categoryFilterException>
                  <c15:sqref>'5.3'!$C$65</c15:sqref>
                  <c15:bubble3D val="0"/>
                </c15:categoryFilterException>
                <c15:categoryFilterException>
                  <c15:sqref>'5.3'!$C$66</c15:sqref>
                  <c15:bubble3D val="0"/>
                </c15:categoryFilterException>
                <c15:categoryFilterException>
                  <c15:sqref>'5.3'!$C$67</c15:sqref>
                  <c15:bubble3D val="0"/>
                </c15:categoryFilterException>
                <c15:categoryFilterException>
                  <c15:sqref>'5.3'!$C$68</c15:sqref>
                  <c15:bubble3D val="0"/>
                </c15:categoryFilterException>
              </c15:categoryFilterExceptions>
            </c:ext>
            <c:ext xmlns:c16="http://schemas.microsoft.com/office/drawing/2014/chart" uri="{C3380CC4-5D6E-409C-BE32-E72D297353CC}">
              <c16:uniqueId val="{000000AE-CB13-4D46-B853-E5458142E523}"/>
            </c:ext>
          </c:extLst>
        </c:ser>
        <c:ser>
          <c:idx val="1"/>
          <c:order val="1"/>
          <c:tx>
            <c:v>Applications decided</c:v>
          </c:tx>
          <c:spPr>
            <a:ln w="28575" cap="rnd">
              <a:solidFill>
                <a:srgbClr val="FEBA35"/>
              </a:solidFill>
              <a:round/>
            </a:ln>
            <a:effectLst/>
          </c:spPr>
          <c:marker>
            <c:symbol val="square"/>
            <c:size val="5"/>
            <c:spPr>
              <a:solidFill>
                <a:srgbClr val="FFBF00"/>
              </a:solidFill>
            </c:spPr>
          </c:marker>
          <c:dPt>
            <c:idx val="0"/>
            <c:marker>
              <c:symbol val="none"/>
            </c:marker>
            <c:bubble3D val="0"/>
            <c:extLst>
              <c:ext xmlns:c16="http://schemas.microsoft.com/office/drawing/2014/chart" uri="{C3380CC4-5D6E-409C-BE32-E72D297353CC}">
                <c16:uniqueId val="{000000B4-CB13-4D46-B853-E5458142E523}"/>
              </c:ext>
            </c:extLst>
          </c:dPt>
          <c:dPt>
            <c:idx val="1"/>
            <c:marker>
              <c:symbol val="none"/>
            </c:marker>
            <c:bubble3D val="0"/>
            <c:extLst>
              <c:ext xmlns:c16="http://schemas.microsoft.com/office/drawing/2014/chart" uri="{C3380CC4-5D6E-409C-BE32-E72D297353CC}">
                <c16:uniqueId val="{000000B5-CB13-4D46-B853-E5458142E523}"/>
              </c:ext>
            </c:extLst>
          </c:dPt>
          <c:dPt>
            <c:idx val="2"/>
            <c:marker>
              <c:symbol val="none"/>
            </c:marker>
            <c:bubble3D val="0"/>
            <c:extLst>
              <c:ext xmlns:c16="http://schemas.microsoft.com/office/drawing/2014/chart" uri="{C3380CC4-5D6E-409C-BE32-E72D297353CC}">
                <c16:uniqueId val="{000000B6-CB13-4D46-B853-E5458142E523}"/>
              </c:ext>
            </c:extLst>
          </c:dPt>
          <c:dPt>
            <c:idx val="3"/>
            <c:bubble3D val="0"/>
            <c:extLst>
              <c:ext xmlns:c16="http://schemas.microsoft.com/office/drawing/2014/chart" uri="{C3380CC4-5D6E-409C-BE32-E72D297353CC}">
                <c16:uniqueId val="{000000B7-CB13-4D46-B853-E5458142E523}"/>
              </c:ext>
            </c:extLst>
          </c:dPt>
          <c:dPt>
            <c:idx val="4"/>
            <c:marker>
              <c:symbol val="none"/>
            </c:marker>
            <c:bubble3D val="0"/>
            <c:extLst>
              <c:ext xmlns:c16="http://schemas.microsoft.com/office/drawing/2014/chart" uri="{C3380CC4-5D6E-409C-BE32-E72D297353CC}">
                <c16:uniqueId val="{000000B8-CB13-4D46-B853-E5458142E523}"/>
              </c:ext>
            </c:extLst>
          </c:dPt>
          <c:dPt>
            <c:idx val="5"/>
            <c:marker>
              <c:symbol val="none"/>
            </c:marker>
            <c:bubble3D val="0"/>
            <c:extLst>
              <c:ext xmlns:c16="http://schemas.microsoft.com/office/drawing/2014/chart" uri="{C3380CC4-5D6E-409C-BE32-E72D297353CC}">
                <c16:uniqueId val="{000000B9-CB13-4D46-B853-E5458142E523}"/>
              </c:ext>
            </c:extLst>
          </c:dPt>
          <c:dPt>
            <c:idx val="6"/>
            <c:marker>
              <c:symbol val="none"/>
            </c:marker>
            <c:bubble3D val="0"/>
            <c:extLst>
              <c:ext xmlns:c16="http://schemas.microsoft.com/office/drawing/2014/chart" uri="{C3380CC4-5D6E-409C-BE32-E72D297353CC}">
                <c16:uniqueId val="{000000BA-CB13-4D46-B853-E5458142E523}"/>
              </c:ext>
            </c:extLst>
          </c:dPt>
          <c:dPt>
            <c:idx val="7"/>
            <c:bubble3D val="0"/>
            <c:extLst>
              <c:ext xmlns:c16="http://schemas.microsoft.com/office/drawing/2014/chart" uri="{C3380CC4-5D6E-409C-BE32-E72D297353CC}">
                <c16:uniqueId val="{000000BB-CB13-4D46-B853-E5458142E523}"/>
              </c:ext>
            </c:extLst>
          </c:dPt>
          <c:dPt>
            <c:idx val="8"/>
            <c:marker>
              <c:symbol val="none"/>
            </c:marker>
            <c:bubble3D val="0"/>
            <c:extLst>
              <c:ext xmlns:c16="http://schemas.microsoft.com/office/drawing/2014/chart" uri="{C3380CC4-5D6E-409C-BE32-E72D297353CC}">
                <c16:uniqueId val="{000000BC-CB13-4D46-B853-E5458142E523}"/>
              </c:ext>
            </c:extLst>
          </c:dPt>
          <c:dPt>
            <c:idx val="9"/>
            <c:marker>
              <c:symbol val="none"/>
            </c:marker>
            <c:bubble3D val="0"/>
            <c:extLst>
              <c:ext xmlns:c16="http://schemas.microsoft.com/office/drawing/2014/chart" uri="{C3380CC4-5D6E-409C-BE32-E72D297353CC}">
                <c16:uniqueId val="{000000BD-CB13-4D46-B853-E5458142E523}"/>
              </c:ext>
            </c:extLst>
          </c:dPt>
          <c:dPt>
            <c:idx val="10"/>
            <c:marker>
              <c:symbol val="none"/>
            </c:marker>
            <c:bubble3D val="0"/>
            <c:extLst>
              <c:ext xmlns:c16="http://schemas.microsoft.com/office/drawing/2014/chart" uri="{C3380CC4-5D6E-409C-BE32-E72D297353CC}">
                <c16:uniqueId val="{000000BE-CB13-4D46-B853-E5458142E523}"/>
              </c:ext>
            </c:extLst>
          </c:dPt>
          <c:dPt>
            <c:idx val="11"/>
            <c:bubble3D val="0"/>
            <c:extLst>
              <c:ext xmlns:c16="http://schemas.microsoft.com/office/drawing/2014/chart" uri="{C3380CC4-5D6E-409C-BE32-E72D297353CC}">
                <c16:uniqueId val="{000000BF-CB13-4D46-B853-E5458142E523}"/>
              </c:ext>
            </c:extLst>
          </c:dPt>
          <c:dPt>
            <c:idx val="12"/>
            <c:marker>
              <c:symbol val="none"/>
            </c:marker>
            <c:bubble3D val="0"/>
            <c:extLst>
              <c:ext xmlns:c16="http://schemas.microsoft.com/office/drawing/2014/chart" uri="{C3380CC4-5D6E-409C-BE32-E72D297353CC}">
                <c16:uniqueId val="{000000C0-CB13-4D46-B853-E5458142E523}"/>
              </c:ext>
            </c:extLst>
          </c:dPt>
          <c:dPt>
            <c:idx val="13"/>
            <c:marker>
              <c:symbol val="none"/>
            </c:marker>
            <c:bubble3D val="0"/>
            <c:extLst>
              <c:ext xmlns:c16="http://schemas.microsoft.com/office/drawing/2014/chart" uri="{C3380CC4-5D6E-409C-BE32-E72D297353CC}">
                <c16:uniqueId val="{000000C1-CB13-4D46-B853-E5458142E523}"/>
              </c:ext>
            </c:extLst>
          </c:dPt>
          <c:dPt>
            <c:idx val="14"/>
            <c:marker>
              <c:symbol val="none"/>
            </c:marker>
            <c:bubble3D val="0"/>
            <c:extLst>
              <c:ext xmlns:c16="http://schemas.microsoft.com/office/drawing/2014/chart" uri="{C3380CC4-5D6E-409C-BE32-E72D297353CC}">
                <c16:uniqueId val="{000000C2-CB13-4D46-B853-E5458142E523}"/>
              </c:ext>
            </c:extLst>
          </c:dPt>
          <c:dPt>
            <c:idx val="15"/>
            <c:bubble3D val="0"/>
            <c:extLst>
              <c:ext xmlns:c16="http://schemas.microsoft.com/office/drawing/2014/chart" uri="{C3380CC4-5D6E-409C-BE32-E72D297353CC}">
                <c16:uniqueId val="{000000C3-CB13-4D46-B853-E5458142E523}"/>
              </c:ext>
            </c:extLst>
          </c:dPt>
          <c:dPt>
            <c:idx val="16"/>
            <c:marker>
              <c:symbol val="none"/>
            </c:marker>
            <c:bubble3D val="0"/>
            <c:extLst>
              <c:ext xmlns:c16="http://schemas.microsoft.com/office/drawing/2014/chart" uri="{C3380CC4-5D6E-409C-BE32-E72D297353CC}">
                <c16:uniqueId val="{000000C4-CB13-4D46-B853-E5458142E523}"/>
              </c:ext>
            </c:extLst>
          </c:dPt>
          <c:dPt>
            <c:idx val="17"/>
            <c:marker>
              <c:symbol val="none"/>
            </c:marker>
            <c:bubble3D val="0"/>
            <c:extLst>
              <c:ext xmlns:c16="http://schemas.microsoft.com/office/drawing/2014/chart" uri="{C3380CC4-5D6E-409C-BE32-E72D297353CC}">
                <c16:uniqueId val="{00000056-3E79-4AEF-BBB8-E243F687496D}"/>
              </c:ext>
            </c:extLst>
          </c:dPt>
          <c:dPt>
            <c:idx val="18"/>
            <c:marker>
              <c:symbol val="none"/>
            </c:marker>
            <c:bubble3D val="0"/>
            <c:extLst>
              <c:ext xmlns:c16="http://schemas.microsoft.com/office/drawing/2014/chart" uri="{C3380CC4-5D6E-409C-BE32-E72D297353CC}">
                <c16:uniqueId val="{000000C5-CB13-4D46-B853-E5458142E523}"/>
              </c:ext>
            </c:extLst>
          </c:dPt>
          <c:dPt>
            <c:idx val="19"/>
            <c:bubble3D val="0"/>
            <c:extLst>
              <c:ext xmlns:c16="http://schemas.microsoft.com/office/drawing/2014/chart" uri="{C3380CC4-5D6E-409C-BE32-E72D297353CC}">
                <c16:uniqueId val="{000000C6-CB13-4D46-B853-E5458142E523}"/>
              </c:ext>
            </c:extLst>
          </c:dPt>
          <c:dPt>
            <c:idx val="20"/>
            <c:marker>
              <c:symbol val="none"/>
            </c:marker>
            <c:bubble3D val="0"/>
            <c:extLst>
              <c:ext xmlns:c16="http://schemas.microsoft.com/office/drawing/2014/chart" uri="{C3380CC4-5D6E-409C-BE32-E72D297353CC}">
                <c16:uniqueId val="{000000C7-CB13-4D46-B853-E5458142E523}"/>
              </c:ext>
            </c:extLst>
          </c:dPt>
          <c:dPt>
            <c:idx val="21"/>
            <c:marker>
              <c:symbol val="none"/>
            </c:marker>
            <c:bubble3D val="0"/>
            <c:extLst>
              <c:ext xmlns:c16="http://schemas.microsoft.com/office/drawing/2014/chart" uri="{C3380CC4-5D6E-409C-BE32-E72D297353CC}">
                <c16:uniqueId val="{00000057-3E79-4AEF-BBB8-E243F687496D}"/>
              </c:ext>
            </c:extLst>
          </c:dPt>
          <c:dPt>
            <c:idx val="22"/>
            <c:marker>
              <c:symbol val="none"/>
            </c:marker>
            <c:bubble3D val="0"/>
            <c:extLst>
              <c:ext xmlns:c16="http://schemas.microsoft.com/office/drawing/2014/chart" uri="{C3380CC4-5D6E-409C-BE32-E72D297353CC}">
                <c16:uniqueId val="{000000C8-CB13-4D46-B853-E5458142E523}"/>
              </c:ext>
            </c:extLst>
          </c:dPt>
          <c:dPt>
            <c:idx val="23"/>
            <c:bubble3D val="0"/>
            <c:extLst>
              <c:ext xmlns:c16="http://schemas.microsoft.com/office/drawing/2014/chart" uri="{C3380CC4-5D6E-409C-BE32-E72D297353CC}">
                <c16:uniqueId val="{000000C9-CB13-4D46-B853-E5458142E523}"/>
              </c:ext>
            </c:extLst>
          </c:dPt>
          <c:dPt>
            <c:idx val="24"/>
            <c:marker>
              <c:symbol val="none"/>
            </c:marker>
            <c:bubble3D val="0"/>
            <c:extLst>
              <c:ext xmlns:c16="http://schemas.microsoft.com/office/drawing/2014/chart" uri="{C3380CC4-5D6E-409C-BE32-E72D297353CC}">
                <c16:uniqueId val="{000000CA-CB13-4D46-B853-E5458142E523}"/>
              </c:ext>
            </c:extLst>
          </c:dPt>
          <c:dPt>
            <c:idx val="25"/>
            <c:marker>
              <c:symbol val="none"/>
            </c:marker>
            <c:bubble3D val="0"/>
            <c:extLst>
              <c:ext xmlns:c16="http://schemas.microsoft.com/office/drawing/2014/chart" uri="{C3380CC4-5D6E-409C-BE32-E72D297353CC}">
                <c16:uniqueId val="{00000058-3E79-4AEF-BBB8-E243F687496D}"/>
              </c:ext>
            </c:extLst>
          </c:dPt>
          <c:dPt>
            <c:idx val="26"/>
            <c:marker>
              <c:symbol val="none"/>
            </c:marker>
            <c:bubble3D val="0"/>
            <c:extLst>
              <c:ext xmlns:c16="http://schemas.microsoft.com/office/drawing/2014/chart" uri="{C3380CC4-5D6E-409C-BE32-E72D297353CC}">
                <c16:uniqueId val="{000000CB-CB13-4D46-B853-E5458142E523}"/>
              </c:ext>
            </c:extLst>
          </c:dPt>
          <c:dPt>
            <c:idx val="27"/>
            <c:bubble3D val="0"/>
            <c:extLst>
              <c:ext xmlns:c16="http://schemas.microsoft.com/office/drawing/2014/chart" uri="{C3380CC4-5D6E-409C-BE32-E72D297353CC}">
                <c16:uniqueId val="{000000CC-CB13-4D46-B853-E5458142E523}"/>
              </c:ext>
            </c:extLst>
          </c:dPt>
          <c:dPt>
            <c:idx val="28"/>
            <c:marker>
              <c:symbol val="none"/>
            </c:marker>
            <c:bubble3D val="0"/>
            <c:extLst>
              <c:ext xmlns:c16="http://schemas.microsoft.com/office/drawing/2014/chart" uri="{C3380CC4-5D6E-409C-BE32-E72D297353CC}">
                <c16:uniqueId val="{000000CD-CB13-4D46-B853-E5458142E523}"/>
              </c:ext>
            </c:extLst>
          </c:dPt>
          <c:dPt>
            <c:idx val="29"/>
            <c:marker>
              <c:symbol val="none"/>
            </c:marker>
            <c:bubble3D val="0"/>
            <c:extLst>
              <c:ext xmlns:c16="http://schemas.microsoft.com/office/drawing/2014/chart" uri="{C3380CC4-5D6E-409C-BE32-E72D297353CC}">
                <c16:uniqueId val="{00000059-3E79-4AEF-BBB8-E243F687496D}"/>
              </c:ext>
            </c:extLst>
          </c:dPt>
          <c:dPt>
            <c:idx val="30"/>
            <c:marker>
              <c:symbol val="none"/>
            </c:marker>
            <c:bubble3D val="0"/>
            <c:extLst>
              <c:ext xmlns:c16="http://schemas.microsoft.com/office/drawing/2014/chart" uri="{C3380CC4-5D6E-409C-BE32-E72D297353CC}">
                <c16:uniqueId val="{000000CE-CB13-4D46-B853-E5458142E523}"/>
              </c:ext>
            </c:extLst>
          </c:dPt>
          <c:dPt>
            <c:idx val="31"/>
            <c:bubble3D val="0"/>
            <c:extLst>
              <c:ext xmlns:c16="http://schemas.microsoft.com/office/drawing/2014/chart" uri="{C3380CC4-5D6E-409C-BE32-E72D297353CC}">
                <c16:uniqueId val="{000000CF-CB13-4D46-B853-E5458142E523}"/>
              </c:ext>
            </c:extLst>
          </c:dPt>
          <c:dPt>
            <c:idx val="32"/>
            <c:marker>
              <c:symbol val="none"/>
            </c:marker>
            <c:bubble3D val="0"/>
            <c:extLst>
              <c:ext xmlns:c16="http://schemas.microsoft.com/office/drawing/2014/chart" uri="{C3380CC4-5D6E-409C-BE32-E72D297353CC}">
                <c16:uniqueId val="{000000D0-CB13-4D46-B853-E5458142E523}"/>
              </c:ext>
            </c:extLst>
          </c:dPt>
          <c:dPt>
            <c:idx val="33"/>
            <c:marker>
              <c:symbol val="none"/>
            </c:marker>
            <c:bubble3D val="0"/>
            <c:extLst>
              <c:ext xmlns:c16="http://schemas.microsoft.com/office/drawing/2014/chart" uri="{C3380CC4-5D6E-409C-BE32-E72D297353CC}">
                <c16:uniqueId val="{0000005A-3E79-4AEF-BBB8-E243F687496D}"/>
              </c:ext>
            </c:extLst>
          </c:dPt>
          <c:dPt>
            <c:idx val="34"/>
            <c:marker>
              <c:symbol val="none"/>
            </c:marker>
            <c:bubble3D val="0"/>
            <c:extLst>
              <c:ext xmlns:c16="http://schemas.microsoft.com/office/drawing/2014/chart" uri="{C3380CC4-5D6E-409C-BE32-E72D297353CC}">
                <c16:uniqueId val="{000000D1-CB13-4D46-B853-E5458142E523}"/>
              </c:ext>
            </c:extLst>
          </c:dPt>
          <c:dPt>
            <c:idx val="35"/>
            <c:bubble3D val="0"/>
            <c:extLst>
              <c:ext xmlns:c16="http://schemas.microsoft.com/office/drawing/2014/chart" uri="{C3380CC4-5D6E-409C-BE32-E72D297353CC}">
                <c16:uniqueId val="{000000D2-CB13-4D46-B853-E5458142E523}"/>
              </c:ext>
            </c:extLst>
          </c:dPt>
          <c:dPt>
            <c:idx val="36"/>
            <c:marker>
              <c:symbol val="none"/>
            </c:marker>
            <c:bubble3D val="0"/>
            <c:extLst>
              <c:ext xmlns:c16="http://schemas.microsoft.com/office/drawing/2014/chart" uri="{C3380CC4-5D6E-409C-BE32-E72D297353CC}">
                <c16:uniqueId val="{000000D3-CB13-4D46-B853-E5458142E523}"/>
              </c:ext>
            </c:extLst>
          </c:dPt>
          <c:dPt>
            <c:idx val="37"/>
            <c:marker>
              <c:symbol val="none"/>
            </c:marker>
            <c:bubble3D val="0"/>
            <c:extLst>
              <c:ext xmlns:c16="http://schemas.microsoft.com/office/drawing/2014/chart" uri="{C3380CC4-5D6E-409C-BE32-E72D297353CC}">
                <c16:uniqueId val="{0000005B-3E79-4AEF-BBB8-E243F687496D}"/>
              </c:ext>
            </c:extLst>
          </c:dPt>
          <c:dPt>
            <c:idx val="38"/>
            <c:marker>
              <c:symbol val="none"/>
            </c:marker>
            <c:bubble3D val="0"/>
            <c:extLst>
              <c:ext xmlns:c16="http://schemas.microsoft.com/office/drawing/2014/chart" uri="{C3380CC4-5D6E-409C-BE32-E72D297353CC}">
                <c16:uniqueId val="{000000DB-CB13-4D46-B853-E5458142E523}"/>
              </c:ext>
            </c:extLst>
          </c:dPt>
          <c:dPt>
            <c:idx val="39"/>
            <c:bubble3D val="0"/>
            <c:extLst>
              <c:ext xmlns:c16="http://schemas.microsoft.com/office/drawing/2014/chart" uri="{C3380CC4-5D6E-409C-BE32-E72D297353CC}">
                <c16:uniqueId val="{000000D8-CB13-4D46-B853-E5458142E523}"/>
              </c:ext>
            </c:extLst>
          </c:dPt>
          <c:dPt>
            <c:idx val="40"/>
            <c:marker>
              <c:symbol val="none"/>
            </c:marker>
            <c:bubble3D val="0"/>
            <c:extLst>
              <c:ext xmlns:c16="http://schemas.microsoft.com/office/drawing/2014/chart" uri="{C3380CC4-5D6E-409C-BE32-E72D297353CC}">
                <c16:uniqueId val="{000000D6-CB13-4D46-B853-E5458142E523}"/>
              </c:ext>
            </c:extLst>
          </c:dPt>
          <c:dPt>
            <c:idx val="41"/>
            <c:marker>
              <c:symbol val="none"/>
            </c:marker>
            <c:bubble3D val="0"/>
            <c:extLst>
              <c:ext xmlns:c16="http://schemas.microsoft.com/office/drawing/2014/chart" uri="{C3380CC4-5D6E-409C-BE32-E72D297353CC}">
                <c16:uniqueId val="{0000005C-3E79-4AEF-BBB8-E243F687496D}"/>
              </c:ext>
            </c:extLst>
          </c:dPt>
          <c:dPt>
            <c:idx val="42"/>
            <c:marker>
              <c:symbol val="none"/>
            </c:marker>
            <c:bubble3D val="0"/>
            <c:extLst>
              <c:ext xmlns:c16="http://schemas.microsoft.com/office/drawing/2014/chart" uri="{C3380CC4-5D6E-409C-BE32-E72D297353CC}">
                <c16:uniqueId val="{0000005D-3E79-4AEF-BBB8-E243F687496D}"/>
              </c:ext>
            </c:extLst>
          </c:dPt>
          <c:dPt>
            <c:idx val="46"/>
            <c:bubble3D val="0"/>
            <c:extLst>
              <c:ext xmlns:c16="http://schemas.microsoft.com/office/drawing/2014/chart" uri="{C3380CC4-5D6E-409C-BE32-E72D297353CC}">
                <c16:uniqueId val="{0000005E-3E79-4AEF-BBB8-E243F687496D}"/>
              </c:ext>
            </c:extLst>
          </c:dPt>
          <c:dLbls>
            <c:dLbl>
              <c:idx val="43"/>
              <c:layout>
                <c:manualLayout>
                  <c:x val="-3.0268363601696933E-3"/>
                  <c:y val="-2.73000859845227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4-3E79-4AEF-BBB8-E243F687496D}"/>
                </c:ext>
              </c:extLst>
            </c:dLbl>
            <c:spPr>
              <a:noFill/>
              <a:ln>
                <a:noFill/>
              </a:ln>
              <a:effectLst/>
            </c:spPr>
            <c:txPr>
              <a:bodyPr wrap="square" lIns="38100" tIns="19050" rIns="38100" bIns="19050" anchor="ctr">
                <a:spAutoFit/>
              </a:bodyPr>
              <a:lstStyle/>
              <a:p>
                <a:pPr>
                  <a:defRPr sz="110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('5.3'!$A$65:$B$68,'5.3'!$A$70:$B$73,'5.3'!$A$75:$B$78,'5.3'!$A$80:$B$83,'5.3'!$A$85:$B$88,'5.3'!$A$90:$B$93,'5.3'!$A$95:$B$98,'5.3'!$A$100:$B$103,'5.3'!$A$105:$B$108,'5.3'!$A$110:$B$113,'5.3'!$A$115:$B$118,'5.3'!$A$120:$B$121,'5.3'!$A$122:$B$123)</c15:sqref>
                  </c15:fullRef>
                </c:ext>
              </c:extLst>
              <c:f>('5.3'!$A$70:$B$73,'5.3'!$A$75:$B$78,'5.3'!$A$80:$B$83,'5.3'!$A$85:$B$88,'5.3'!$A$90:$B$93,'5.3'!$A$95:$B$98,'5.3'!$A$100:$B$103,'5.3'!$A$105:$B$108,'5.3'!$A$110:$B$113,'5.3'!$A$115:$B$118,'5.3'!$A$120:$B$121,'5.3'!$A$122:$B$123)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('5.3'!$D$65:$D$68,'5.3'!$D$70:$D$73,'5.3'!$D$75:$D$78,'5.3'!$D$80:$D$83,'5.3'!$D$85:$D$88,'5.3'!$D$90:$D$93,'5.3'!$D$95:$D$98,'5.3'!$D$100:$D$103,'5.3'!$D$105:$D$108,'5.3'!$D$110:$D$113,'5.3'!$D$115:$D$118,'5.3'!$D$120:$D$121,'5.3'!$D$122:$D$123)</c15:sqref>
                  </c15:fullRef>
                </c:ext>
              </c:extLst>
              <c:f>('5.3'!$D$70:$D$73,'5.3'!$D$75:$D$78,'5.3'!$D$80:$D$83,'5.3'!$D$85:$D$88,'5.3'!$D$90:$D$93,'5.3'!$D$95:$D$98,'5.3'!$D$100:$D$103,'5.3'!$D$105:$D$108,'5.3'!$D$110:$D$113,'5.3'!$D$115:$D$118,'5.3'!$D$120:$D$121,'5.3'!$D$122:$D$123)</c:f>
              <c:numCache>
                <c:formatCode>#,##0</c:formatCode>
                <c:ptCount val="44"/>
                <c:pt idx="0">
                  <c:v>1242</c:v>
                </c:pt>
                <c:pt idx="1">
                  <c:v>1722</c:v>
                </c:pt>
                <c:pt idx="2">
                  <c:v>1696</c:v>
                </c:pt>
                <c:pt idx="3">
                  <c:v>1881</c:v>
                </c:pt>
                <c:pt idx="4">
                  <c:v>2125</c:v>
                </c:pt>
                <c:pt idx="5">
                  <c:v>2030</c:v>
                </c:pt>
                <c:pt idx="6">
                  <c:v>1712</c:v>
                </c:pt>
                <c:pt idx="7">
                  <c:v>1877</c:v>
                </c:pt>
                <c:pt idx="8">
                  <c:v>1976</c:v>
                </c:pt>
                <c:pt idx="9">
                  <c:v>1852</c:v>
                </c:pt>
                <c:pt idx="10">
                  <c:v>1818</c:v>
                </c:pt>
                <c:pt idx="11">
                  <c:v>1736</c:v>
                </c:pt>
                <c:pt idx="12">
                  <c:v>1868</c:v>
                </c:pt>
                <c:pt idx="13">
                  <c:v>1848</c:v>
                </c:pt>
                <c:pt idx="14">
                  <c:v>1873</c:v>
                </c:pt>
                <c:pt idx="15">
                  <c:v>1881</c:v>
                </c:pt>
                <c:pt idx="16">
                  <c:v>1917</c:v>
                </c:pt>
                <c:pt idx="17">
                  <c:v>2012</c:v>
                </c:pt>
                <c:pt idx="18">
                  <c:v>1882</c:v>
                </c:pt>
                <c:pt idx="19">
                  <c:v>1490</c:v>
                </c:pt>
                <c:pt idx="20">
                  <c:v>1177</c:v>
                </c:pt>
                <c:pt idx="21">
                  <c:v>1618</c:v>
                </c:pt>
                <c:pt idx="22">
                  <c:v>2021</c:v>
                </c:pt>
                <c:pt idx="23">
                  <c:v>2258</c:v>
                </c:pt>
                <c:pt idx="24">
                  <c:v>2403</c:v>
                </c:pt>
                <c:pt idx="25">
                  <c:v>2288</c:v>
                </c:pt>
                <c:pt idx="26">
                  <c:v>2226</c:v>
                </c:pt>
                <c:pt idx="27">
                  <c:v>1929</c:v>
                </c:pt>
                <c:pt idx="28">
                  <c:v>2067</c:v>
                </c:pt>
                <c:pt idx="29">
                  <c:v>1869</c:v>
                </c:pt>
                <c:pt idx="30">
                  <c:v>1414</c:v>
                </c:pt>
                <c:pt idx="31">
                  <c:v>1486</c:v>
                </c:pt>
                <c:pt idx="32">
                  <c:v>1683</c:v>
                </c:pt>
                <c:pt idx="33">
                  <c:v>1432</c:v>
                </c:pt>
                <c:pt idx="34">
                  <c:v>1541</c:v>
                </c:pt>
                <c:pt idx="35">
                  <c:v>1500</c:v>
                </c:pt>
                <c:pt idx="36">
                  <c:v>1527</c:v>
                </c:pt>
                <c:pt idx="37">
                  <c:v>1440</c:v>
                </c:pt>
                <c:pt idx="38">
                  <c:v>1492</c:v>
                </c:pt>
                <c:pt idx="39">
                  <c:v>1437</c:v>
                </c:pt>
                <c:pt idx="40">
                  <c:v>1460</c:v>
                </c:pt>
                <c:pt idx="41">
                  <c:v>1292</c:v>
                </c:pt>
                <c:pt idx="42">
                  <c:v>1517</c:v>
                </c:pt>
                <c:pt idx="43">
                  <c:v>1486</c:v>
                </c:pt>
              </c:numCache>
            </c:numRef>
          </c:val>
          <c:smooth val="0"/>
          <c:extLst>
            <c:ext xmlns:c15="http://schemas.microsoft.com/office/drawing/2012/chart" uri="{02D57815-91ED-43cb-92C2-25804820EDAC}">
              <c15:categoryFilterExceptions>
                <c15:categoryFilterException>
                  <c15:sqref>'5.3'!$D$65</c15:sqref>
                  <c15:bubble3D val="0"/>
                  <c15:marker>
                    <c:symbol val="none"/>
                  </c15:marker>
                </c15:categoryFilterException>
                <c15:categoryFilterException>
                  <c15:sqref>'5.3'!$D$66</c15:sqref>
                  <c15:bubble3D val="0"/>
                </c15:categoryFilterException>
                <c15:categoryFilterException>
                  <c15:sqref>'5.3'!$D$67</c15:sqref>
                  <c15:bubble3D val="0"/>
                  <c15:marker>
                    <c:symbol val="none"/>
                  </c15:marker>
                </c15:categoryFilterException>
                <c15:categoryFilterException>
                  <c15:sqref>'5.3'!$D$68</c15:sqref>
                  <c15:bubble3D val="0"/>
                  <c15:marker>
                    <c:symbol val="none"/>
                  </c15:marker>
                </c15:categoryFilterException>
              </c15:categoryFilterExceptions>
            </c:ext>
            <c:ext xmlns:c16="http://schemas.microsoft.com/office/drawing/2014/chart" uri="{C3380CC4-5D6E-409C-BE32-E72D297353CC}">
              <c16:uniqueId val="{000000D5-CB13-4D46-B853-E5458142E523}"/>
            </c:ext>
          </c:extLst>
        </c:ser>
        <c:dLbls>
          <c:showLegendKey val="0"/>
          <c:showVal val="0"/>
          <c:showCatName val="0"/>
          <c:showSerName val="0"/>
          <c:showPercent val="0"/>
          <c:showBubbleSize val="0"/>
        </c:dLbls>
        <c:marker val="1"/>
        <c:smooth val="0"/>
        <c:axId val="400799072"/>
        <c:axId val="400798680"/>
      </c:lineChart>
      <c:catAx>
        <c:axId val="400799072"/>
        <c:scaling>
          <c:orientation val="minMax"/>
        </c:scaling>
        <c:delete val="0"/>
        <c:axPos val="b"/>
        <c:title>
          <c:tx>
            <c:rich>
              <a:bodyPr rot="0" spcFirstLastPara="1" vertOverflow="ellipsis" vert="horz" wrap="square" anchor="b" anchorCtr="0"/>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Quarter</a:t>
                </a:r>
                <a:r>
                  <a:rPr lang="en-GB" sz="1200" b="1" baseline="0">
                    <a:solidFill>
                      <a:sysClr val="windowText" lastClr="000000"/>
                    </a:solidFill>
                  </a:rPr>
                  <a:t> / Year</a:t>
                </a:r>
                <a:endParaRPr lang="en-GB" sz="12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200" b="1">
                    <a:solidFill>
                      <a:sysClr val="windowText" lastClr="000000"/>
                    </a:solidFill>
                  </a:rPr>
                  <a:t>No.</a:t>
                </a:r>
                <a:r>
                  <a:rPr lang="en-GB" sz="1200" b="1" baseline="0">
                    <a:solidFill>
                      <a:sysClr val="windowText" lastClr="000000"/>
                    </a:solidFill>
                  </a:rPr>
                  <a:t> of applications</a:t>
                </a:r>
                <a:endParaRPr lang="en-GB" sz="1200" b="1">
                  <a:solidFill>
                    <a:sysClr val="windowText" lastClr="000000"/>
                  </a:solidFill>
                </a:endParaRPr>
              </a:p>
            </c:rich>
          </c:tx>
          <c:layout>
            <c:manualLayout>
              <c:xMode val="edge"/>
              <c:yMode val="edge"/>
              <c:x val="1.3439419548996166E-3"/>
              <c:y val="8.2751066139336027E-5"/>
            </c:manualLayout>
          </c:layout>
          <c:overlay val="0"/>
          <c:spPr>
            <a:noFill/>
            <a:ln>
              <a:noFill/>
            </a:ln>
            <a:effectLst/>
          </c:sp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spPr>
        <a:noFill/>
        <a:ln w="25400">
          <a:noFill/>
        </a:ln>
      </c:spPr>
    </c:plotArea>
    <c:legend>
      <c:legendPos val="r"/>
      <c:layout>
        <c:manualLayout>
          <c:xMode val="edge"/>
          <c:yMode val="edge"/>
          <c:x val="0.32810953810953825"/>
          <c:y val="2.0480319098117927E-2"/>
          <c:w val="0.37828733495400163"/>
          <c:h val="7.3303238750358268E-2"/>
        </c:manualLayout>
      </c:layou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08868123217013E-2"/>
          <c:y val="8.0398921134247681E-2"/>
          <c:w val="0.90174306336731147"/>
          <c:h val="0.74709811838040208"/>
        </c:manualLayout>
      </c:layout>
      <c:lineChart>
        <c:grouping val="standard"/>
        <c:varyColors val="0"/>
        <c:ser>
          <c:idx val="0"/>
          <c:order val="0"/>
          <c:tx>
            <c:strRef>
              <c:f>'5.3'!$R$171</c:f>
              <c:strCache>
                <c:ptCount val="1"/>
                <c:pt idx="0">
                  <c:v>Applications received</c:v>
                </c:pt>
              </c:strCache>
            </c:strRef>
          </c:tx>
          <c:spPr>
            <a:ln w="28575" cap="rnd">
              <a:solidFill>
                <a:srgbClr val="2B4171"/>
              </a:solidFill>
              <a:round/>
            </a:ln>
            <a:effectLst/>
          </c:spPr>
          <c:marker>
            <c:symbol val="square"/>
            <c:size val="5"/>
            <c:spPr>
              <a:solidFill>
                <a:srgbClr val="2B4171"/>
              </a:solidFill>
              <a:ln w="9525">
                <a:solidFill>
                  <a:srgbClr val="2B4171"/>
                </a:solidFill>
              </a:ln>
              <a:effectLst/>
            </c:spPr>
          </c:marker>
          <c:dLbls>
            <c:dLbl>
              <c:idx val="23"/>
              <c:layout>
                <c:manualLayout>
                  <c:x val="-2.1687831639743721E-2"/>
                  <c:y val="-3.7749600656783698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07-4A3A-B762-93CA56F5F0C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'5.3'!$Q$172:$Q$195</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('5.3'!$R$172:$R$194,'5.3'!$R$195)</c:f>
              <c:numCache>
                <c:formatCode>#,##0</c:formatCode>
                <c:ptCount val="24"/>
                <c:pt idx="0">
                  <c:v>23573</c:v>
                </c:pt>
                <c:pt idx="1">
                  <c:v>28098</c:v>
                </c:pt>
                <c:pt idx="2">
                  <c:v>30219</c:v>
                </c:pt>
                <c:pt idx="3">
                  <c:v>29289</c:v>
                </c:pt>
                <c:pt idx="4">
                  <c:v>20946</c:v>
                </c:pt>
                <c:pt idx="5">
                  <c:v>21920</c:v>
                </c:pt>
                <c:pt idx="6">
                  <c:v>14994</c:v>
                </c:pt>
                <c:pt idx="7">
                  <c:v>14551</c:v>
                </c:pt>
                <c:pt idx="8">
                  <c:v>11391</c:v>
                </c:pt>
                <c:pt idx="9">
                  <c:v>7771</c:v>
                </c:pt>
                <c:pt idx="10">
                  <c:v>6278</c:v>
                </c:pt>
                <c:pt idx="11">
                  <c:v>6354</c:v>
                </c:pt>
                <c:pt idx="12">
                  <c:v>7339</c:v>
                </c:pt>
                <c:pt idx="13">
                  <c:v>7192</c:v>
                </c:pt>
                <c:pt idx="14">
                  <c:v>7795</c:v>
                </c:pt>
                <c:pt idx="15">
                  <c:v>7790</c:v>
                </c:pt>
                <c:pt idx="16">
                  <c:v>7649</c:v>
                </c:pt>
                <c:pt idx="17">
                  <c:v>7618</c:v>
                </c:pt>
                <c:pt idx="18">
                  <c:v>8734</c:v>
                </c:pt>
                <c:pt idx="19">
                  <c:v>9006</c:v>
                </c:pt>
                <c:pt idx="20">
                  <c:v>7013</c:v>
                </c:pt>
                <c:pt idx="21">
                  <c:v>6307</c:v>
                </c:pt>
                <c:pt idx="22">
                  <c:v>6149</c:v>
                </c:pt>
                <c:pt idx="23">
                  <c:v>6034</c:v>
                </c:pt>
              </c:numCache>
            </c:numRef>
          </c:val>
          <c:smooth val="0"/>
          <c:extLst>
            <c:ext xmlns:c16="http://schemas.microsoft.com/office/drawing/2014/chart" uri="{C3380CC4-5D6E-409C-BE32-E72D297353CC}">
              <c16:uniqueId val="{00000001-2A4A-48EE-B141-31AD3C639C5D}"/>
            </c:ext>
          </c:extLst>
        </c:ser>
        <c:ser>
          <c:idx val="1"/>
          <c:order val="1"/>
          <c:tx>
            <c:strRef>
              <c:f>'5.3'!$S$171</c:f>
              <c:strCache>
                <c:ptCount val="1"/>
                <c:pt idx="0">
                  <c:v>Applications decided</c:v>
                </c:pt>
              </c:strCache>
            </c:strRef>
          </c:tx>
          <c:spPr>
            <a:ln w="28575" cap="rnd">
              <a:solidFill>
                <a:srgbClr val="F8B728"/>
              </a:solidFill>
              <a:round/>
            </a:ln>
            <a:effectLst/>
          </c:spPr>
          <c:marker>
            <c:symbol val="square"/>
            <c:size val="5"/>
            <c:spPr>
              <a:solidFill>
                <a:srgbClr val="F8B728"/>
              </a:solidFill>
              <a:ln w="9525">
                <a:solidFill>
                  <a:srgbClr val="F8B728"/>
                </a:solidFill>
              </a:ln>
              <a:effectLst/>
            </c:spPr>
          </c:marker>
          <c:dLbls>
            <c:dLbl>
              <c:idx val="23"/>
              <c:layout>
                <c:manualLayout>
                  <c:x val="-1.3704821077398035E-2"/>
                  <c:y val="2.8960185763704144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07-4A3A-B762-93CA56F5F0C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'5.3'!$Q$172:$Q$195</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('5.3'!$S$172:$S$194,'5.3'!$S$195)</c:f>
              <c:numCache>
                <c:formatCode>#,##0</c:formatCode>
                <c:ptCount val="24"/>
                <c:pt idx="0">
                  <c:v>17796</c:v>
                </c:pt>
                <c:pt idx="1">
                  <c:v>19178</c:v>
                </c:pt>
                <c:pt idx="2">
                  <c:v>22399</c:v>
                </c:pt>
                <c:pt idx="3">
                  <c:v>24749</c:v>
                </c:pt>
                <c:pt idx="4">
                  <c:v>23632</c:v>
                </c:pt>
                <c:pt idx="5">
                  <c:v>21062</c:v>
                </c:pt>
                <c:pt idx="6">
                  <c:v>18789</c:v>
                </c:pt>
                <c:pt idx="7">
                  <c:v>15061</c:v>
                </c:pt>
                <c:pt idx="8">
                  <c:v>11760</c:v>
                </c:pt>
                <c:pt idx="9">
                  <c:v>9085</c:v>
                </c:pt>
                <c:pt idx="10">
                  <c:v>7211</c:v>
                </c:pt>
                <c:pt idx="11">
                  <c:v>6172</c:v>
                </c:pt>
                <c:pt idx="12">
                  <c:v>6406</c:v>
                </c:pt>
                <c:pt idx="13">
                  <c:v>6541</c:v>
                </c:pt>
                <c:pt idx="14">
                  <c:v>7744</c:v>
                </c:pt>
                <c:pt idx="15">
                  <c:v>7382</c:v>
                </c:pt>
                <c:pt idx="16">
                  <c:v>7470</c:v>
                </c:pt>
                <c:pt idx="17">
                  <c:v>7301</c:v>
                </c:pt>
                <c:pt idx="18">
                  <c:v>7074</c:v>
                </c:pt>
                <c:pt idx="19">
                  <c:v>8846</c:v>
                </c:pt>
                <c:pt idx="20">
                  <c:v>6836</c:v>
                </c:pt>
                <c:pt idx="21">
                  <c:v>6156</c:v>
                </c:pt>
                <c:pt idx="22">
                  <c:v>5896</c:v>
                </c:pt>
                <c:pt idx="23">
                  <c:v>5755</c:v>
                </c:pt>
              </c:numCache>
            </c:numRef>
          </c:val>
          <c:smooth val="0"/>
          <c:extLst>
            <c:ext xmlns:c16="http://schemas.microsoft.com/office/drawing/2014/chart" uri="{C3380CC4-5D6E-409C-BE32-E72D297353CC}">
              <c16:uniqueId val="{00000003-2A4A-48EE-B141-31AD3C639C5D}"/>
            </c:ext>
          </c:extLst>
        </c:ser>
        <c:dLbls>
          <c:showLegendKey val="0"/>
          <c:showVal val="0"/>
          <c:showCatName val="0"/>
          <c:showSerName val="0"/>
          <c:showPercent val="0"/>
          <c:showBubbleSize val="0"/>
        </c:dLbls>
        <c:marker val="1"/>
        <c:smooth val="0"/>
        <c:axId val="405708712"/>
        <c:axId val="406664568"/>
      </c:lineChart>
      <c:catAx>
        <c:axId val="405708712"/>
        <c:scaling>
          <c:orientation val="minMax"/>
        </c:scaling>
        <c:delete val="0"/>
        <c:axPos val="b"/>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Year</a:t>
                </a:r>
              </a:p>
            </c:rich>
          </c:tx>
          <c:layout>
            <c:manualLayout>
              <c:xMode val="edge"/>
              <c:yMode val="edge"/>
              <c:x val="0.93350995820197602"/>
              <c:y val="0.94429440591182146"/>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rgbClr val="868686"/>
            </a:solidFill>
            <a:round/>
          </a:ln>
          <a:effectLst/>
        </c:spPr>
        <c:txPr>
          <a:bodyPr rot="-2700000" spcFirstLastPara="1" vertOverflow="ellipsis" wrap="square" anchor="ctr" anchorCtr="1"/>
          <a:lstStyle/>
          <a:p>
            <a:pPr>
              <a:defRPr sz="1100" b="0" i="0" u="none" strike="noStrike" kern="1200" baseline="0">
                <a:solidFill>
                  <a:sysClr val="windowText" lastClr="000000"/>
                </a:solidFill>
                <a:latin typeface="+mn-lt"/>
                <a:ea typeface="+mn-ea"/>
                <a:cs typeface="+mn-cs"/>
              </a:defRPr>
            </a:pPr>
            <a:endParaRPr lang="en-US"/>
          </a:p>
        </c:txPr>
        <c:crossAx val="406664568"/>
        <c:crosses val="autoZero"/>
        <c:auto val="1"/>
        <c:lblAlgn val="ctr"/>
        <c:lblOffset val="100"/>
        <c:noMultiLvlLbl val="0"/>
      </c:catAx>
      <c:valAx>
        <c:axId val="406664568"/>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No. of applications</a:t>
                </a:r>
              </a:p>
            </c:rich>
          </c:tx>
          <c:layout>
            <c:manualLayout>
              <c:xMode val="edge"/>
              <c:yMode val="edge"/>
              <c:x val="3.7777362436114364E-3"/>
              <c:y val="9.0521353590050733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05708712"/>
        <c:crosses val="autoZero"/>
        <c:crossBetween val="between"/>
      </c:valAx>
      <c:spPr>
        <a:noFill/>
        <a:ln>
          <a:noFill/>
        </a:ln>
        <a:effectLst/>
      </c:spPr>
    </c:plotArea>
    <c:legend>
      <c:legendPos val="b"/>
      <c:layout>
        <c:manualLayout>
          <c:xMode val="edge"/>
          <c:yMode val="edge"/>
          <c:x val="0.33720837189978986"/>
          <c:y val="2.9206553804348227E-2"/>
          <c:w val="0.35440472808238349"/>
          <c:h val="4.2410745614197082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0.33931582150699519"/>
          <c:y val="0.15049842284799647"/>
          <c:w val="0.63114922038423782"/>
          <c:h val="0.82181408863922611"/>
        </c:manualLayout>
      </c:layout>
      <c:barChart>
        <c:barDir val="bar"/>
        <c:grouping val="clustered"/>
        <c:varyColors val="0"/>
        <c:ser>
          <c:idx val="1"/>
          <c:order val="0"/>
          <c:tx>
            <c:strRef>
              <c:f>'5.5'!$C$140</c:f>
              <c:strCache>
                <c:ptCount val="1"/>
                <c:pt idx="0">
                  <c:v>2024/25</c:v>
                </c:pt>
              </c:strCache>
            </c:strRef>
          </c:tx>
          <c:spPr>
            <a:solidFill>
              <a:srgbClr val="F8B728"/>
            </a:solidFill>
          </c:spPr>
          <c:invertIfNegative val="0"/>
          <c:cat>
            <c:strRef>
              <c:f>'5.5'!$D$138:$M$138</c:f>
              <c:strCache>
                <c:ptCount val="10"/>
                <c:pt idx="0">
                  <c:v>Urban new single dwellings</c:v>
                </c:pt>
                <c:pt idx="1">
                  <c:v>Urban replacement single dwellings</c:v>
                </c:pt>
                <c:pt idx="2">
                  <c:v>Urban domestic alterations &amp; extensions</c:v>
                </c:pt>
                <c:pt idx="3">
                  <c:v>Urban housing developments</c:v>
                </c:pt>
                <c:pt idx="4">
                  <c:v>Urban other</c:v>
                </c:pt>
                <c:pt idx="5">
                  <c:v>Rural new single dwellings</c:v>
                </c:pt>
                <c:pt idx="6">
                  <c:v>Rural replacement single dwellings</c:v>
                </c:pt>
                <c:pt idx="7">
                  <c:v>Rural domestic alterations &amp; extensions</c:v>
                </c:pt>
                <c:pt idx="8">
                  <c:v>Rural housing developments</c:v>
                </c:pt>
                <c:pt idx="9">
                  <c:v>Rural other</c:v>
                </c:pt>
              </c:strCache>
            </c:strRef>
          </c:cat>
          <c:val>
            <c:numRef>
              <c:f>'5.5'!$D$140:$M$140</c:f>
              <c:numCache>
                <c:formatCode>#,##0</c:formatCode>
                <c:ptCount val="10"/>
                <c:pt idx="0">
                  <c:v>169</c:v>
                </c:pt>
                <c:pt idx="1">
                  <c:v>29</c:v>
                </c:pt>
                <c:pt idx="2">
                  <c:v>1451</c:v>
                </c:pt>
                <c:pt idx="3">
                  <c:v>225</c:v>
                </c:pt>
                <c:pt idx="4">
                  <c:v>114</c:v>
                </c:pt>
                <c:pt idx="5">
                  <c:v>1939</c:v>
                </c:pt>
                <c:pt idx="6">
                  <c:v>501</c:v>
                </c:pt>
                <c:pt idx="7">
                  <c:v>1181</c:v>
                </c:pt>
                <c:pt idx="8">
                  <c:v>239</c:v>
                </c:pt>
                <c:pt idx="9">
                  <c:v>301</c:v>
                </c:pt>
              </c:numCache>
            </c:numRef>
          </c:val>
          <c:extLst>
            <c:ext xmlns:c16="http://schemas.microsoft.com/office/drawing/2014/chart" uri="{C3380CC4-5D6E-409C-BE32-E72D297353CC}">
              <c16:uniqueId val="{00000001-C396-4E5F-A228-00A62881979C}"/>
            </c:ext>
          </c:extLst>
        </c:ser>
        <c:ser>
          <c:idx val="0"/>
          <c:order val="1"/>
          <c:tx>
            <c:strRef>
              <c:f>'5.5'!$C$139</c:f>
              <c:strCache>
                <c:ptCount val="1"/>
                <c:pt idx="0">
                  <c:v>2025/26</c:v>
                </c:pt>
              </c:strCache>
            </c:strRef>
          </c:tx>
          <c:spPr>
            <a:solidFill>
              <a:srgbClr val="2B4171"/>
            </a:solidFill>
          </c:spPr>
          <c:invertIfNegative val="0"/>
          <c:cat>
            <c:strRef>
              <c:f>'5.5'!$D$138:$M$138</c:f>
              <c:strCache>
                <c:ptCount val="10"/>
                <c:pt idx="0">
                  <c:v>Urban new single dwellings</c:v>
                </c:pt>
                <c:pt idx="1">
                  <c:v>Urban replacement single dwellings</c:v>
                </c:pt>
                <c:pt idx="2">
                  <c:v>Urban domestic alterations &amp; extensions</c:v>
                </c:pt>
                <c:pt idx="3">
                  <c:v>Urban housing developments</c:v>
                </c:pt>
                <c:pt idx="4">
                  <c:v>Urban other</c:v>
                </c:pt>
                <c:pt idx="5">
                  <c:v>Rural new single dwellings</c:v>
                </c:pt>
                <c:pt idx="6">
                  <c:v>Rural replacement single dwellings</c:v>
                </c:pt>
                <c:pt idx="7">
                  <c:v>Rural domestic alterations &amp; extensions</c:v>
                </c:pt>
                <c:pt idx="8">
                  <c:v>Rural housing developments</c:v>
                </c:pt>
                <c:pt idx="9">
                  <c:v>Rural other</c:v>
                </c:pt>
              </c:strCache>
            </c:strRef>
          </c:cat>
          <c:val>
            <c:numRef>
              <c:f>'5.5'!$D$139:$M$139</c:f>
              <c:numCache>
                <c:formatCode>#,##0</c:formatCode>
                <c:ptCount val="10"/>
                <c:pt idx="0">
                  <c:v>145</c:v>
                </c:pt>
                <c:pt idx="1">
                  <c:v>34</c:v>
                </c:pt>
                <c:pt idx="2">
                  <c:v>1552</c:v>
                </c:pt>
                <c:pt idx="3">
                  <c:v>219</c:v>
                </c:pt>
                <c:pt idx="4">
                  <c:v>108</c:v>
                </c:pt>
                <c:pt idx="5">
                  <c:v>1793</c:v>
                </c:pt>
                <c:pt idx="6">
                  <c:v>405</c:v>
                </c:pt>
                <c:pt idx="7">
                  <c:v>1269</c:v>
                </c:pt>
                <c:pt idx="8">
                  <c:v>222</c:v>
                </c:pt>
                <c:pt idx="9">
                  <c:v>287</c:v>
                </c:pt>
              </c:numCache>
            </c:numRef>
          </c:val>
          <c:extLst>
            <c:ext xmlns:c16="http://schemas.microsoft.com/office/drawing/2014/chart" uri="{C3380CC4-5D6E-409C-BE32-E72D297353CC}">
              <c16:uniqueId val="{00000000-C396-4E5F-A228-00A62881979C}"/>
            </c:ext>
          </c:extLst>
        </c:ser>
        <c:dLbls>
          <c:showLegendKey val="0"/>
          <c:showVal val="0"/>
          <c:showCatName val="0"/>
          <c:showSerName val="0"/>
          <c:showPercent val="0"/>
          <c:showBubbleSize val="0"/>
        </c:dLbls>
        <c:gapWidth val="150"/>
        <c:axId val="406660648"/>
        <c:axId val="406663784"/>
      </c:barChart>
      <c:catAx>
        <c:axId val="406660648"/>
        <c:scaling>
          <c:orientation val="maxMin"/>
        </c:scaling>
        <c:delete val="0"/>
        <c:axPos val="l"/>
        <c:title>
          <c:tx>
            <c:rich>
              <a:bodyPr rot="0" vert="horz"/>
              <a:lstStyle/>
              <a:p>
                <a:pPr>
                  <a:defRPr sz="1200"/>
                </a:pPr>
                <a:r>
                  <a:rPr lang="en-GB" sz="1200"/>
                  <a:t>Housing</a:t>
                </a:r>
                <a:r>
                  <a:rPr lang="en-GB" sz="1200" baseline="0"/>
                  <a:t> type</a:t>
                </a:r>
                <a:endParaRPr lang="en-GB" sz="1200"/>
              </a:p>
            </c:rich>
          </c:tx>
          <c:layout>
            <c:manualLayout>
              <c:xMode val="edge"/>
              <c:yMode val="edge"/>
              <c:x val="0"/>
              <c:y val="9.3203290945082558E-3"/>
            </c:manualLayout>
          </c:layout>
          <c:overlay val="0"/>
        </c:title>
        <c:numFmt formatCode="General" sourceLinked="0"/>
        <c:majorTickMark val="out"/>
        <c:minorTickMark val="none"/>
        <c:tickLblPos val="nextTo"/>
        <c:txPr>
          <a:bodyPr/>
          <a:lstStyle/>
          <a:p>
            <a:pPr>
              <a:defRPr sz="1050" baseline="0"/>
            </a:pPr>
            <a:endParaRPr lang="en-US"/>
          </a:p>
        </c:txPr>
        <c:crossAx val="406663784"/>
        <c:crossesAt val="0"/>
        <c:auto val="1"/>
        <c:lblAlgn val="ctr"/>
        <c:lblOffset val="100"/>
        <c:noMultiLvlLbl val="0"/>
      </c:catAx>
      <c:valAx>
        <c:axId val="406663784"/>
        <c:scaling>
          <c:orientation val="minMax"/>
          <c:max val="2000"/>
          <c:min val="0"/>
        </c:scaling>
        <c:delete val="0"/>
        <c:axPos val="t"/>
        <c:majorGridlines/>
        <c:title>
          <c:tx>
            <c:rich>
              <a:bodyPr/>
              <a:lstStyle/>
              <a:p>
                <a:pPr>
                  <a:defRPr sz="1200"/>
                </a:pPr>
                <a:r>
                  <a:rPr lang="en-GB" sz="1200"/>
                  <a:t>No. of applications</a:t>
                </a:r>
              </a:p>
            </c:rich>
          </c:tx>
          <c:layout>
            <c:manualLayout>
              <c:xMode val="edge"/>
              <c:yMode val="edge"/>
              <c:x val="0.81431130596873624"/>
              <c:y val="1.3399880343870837E-2"/>
            </c:manualLayout>
          </c:layout>
          <c:overlay val="0"/>
        </c:title>
        <c:numFmt formatCode="#,##0" sourceLinked="1"/>
        <c:majorTickMark val="out"/>
        <c:minorTickMark val="none"/>
        <c:tickLblPos val="nextTo"/>
        <c:spPr>
          <a:noFill/>
        </c:spPr>
        <c:txPr>
          <a:bodyPr/>
          <a:lstStyle/>
          <a:p>
            <a:pPr>
              <a:defRPr sz="1000"/>
            </a:pPr>
            <a:endParaRPr lang="en-US"/>
          </a:p>
        </c:txPr>
        <c:crossAx val="406660648"/>
        <c:crosses val="autoZero"/>
        <c:crossBetween val="between"/>
        <c:majorUnit val="500"/>
      </c:valAx>
      <c:spPr>
        <a:noFill/>
      </c:spPr>
    </c:plotArea>
    <c:legend>
      <c:legendPos val="b"/>
      <c:layout>
        <c:manualLayout>
          <c:xMode val="edge"/>
          <c:yMode val="edge"/>
          <c:x val="0.26671859593690261"/>
          <c:y val="1.3192188807911885E-2"/>
          <c:w val="0.47097265303785568"/>
          <c:h val="5.9611011746942534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0.34482720131117894"/>
          <c:y val="0.15311389424106187"/>
          <c:w val="0.62350712105798578"/>
          <c:h val="0.82266564975380008"/>
        </c:manualLayout>
      </c:layout>
      <c:barChart>
        <c:barDir val="bar"/>
        <c:grouping val="clustered"/>
        <c:varyColors val="0"/>
        <c:ser>
          <c:idx val="1"/>
          <c:order val="0"/>
          <c:tx>
            <c:strRef>
              <c:f>'5.5'!$C$143</c:f>
              <c:strCache>
                <c:ptCount val="1"/>
                <c:pt idx="0">
                  <c:v>2024/25</c:v>
                </c:pt>
              </c:strCache>
            </c:strRef>
          </c:tx>
          <c:spPr>
            <a:solidFill>
              <a:srgbClr val="F8B728"/>
            </a:solidFill>
          </c:spPr>
          <c:invertIfNegative val="0"/>
          <c:cat>
            <c:strRef>
              <c:f>'5.5'!$D$138:$M$138</c:f>
              <c:strCache>
                <c:ptCount val="10"/>
                <c:pt idx="0">
                  <c:v>Urban new single dwellings</c:v>
                </c:pt>
                <c:pt idx="1">
                  <c:v>Urban replacement single dwellings</c:v>
                </c:pt>
                <c:pt idx="2">
                  <c:v>Urban domestic alterations &amp; extensions</c:v>
                </c:pt>
                <c:pt idx="3">
                  <c:v>Urban housing developments</c:v>
                </c:pt>
                <c:pt idx="4">
                  <c:v>Urban other</c:v>
                </c:pt>
                <c:pt idx="5">
                  <c:v>Rural new single dwellings</c:v>
                </c:pt>
                <c:pt idx="6">
                  <c:v>Rural replacement single dwellings</c:v>
                </c:pt>
                <c:pt idx="7">
                  <c:v>Rural domestic alterations &amp; extensions</c:v>
                </c:pt>
                <c:pt idx="8">
                  <c:v>Rural housing developments</c:v>
                </c:pt>
                <c:pt idx="9">
                  <c:v>Rural other</c:v>
                </c:pt>
              </c:strCache>
            </c:strRef>
          </c:cat>
          <c:val>
            <c:numRef>
              <c:f>'5.5'!$D$143:$M$143</c:f>
              <c:numCache>
                <c:formatCode>#,##0</c:formatCode>
                <c:ptCount val="10"/>
                <c:pt idx="0">
                  <c:v>153</c:v>
                </c:pt>
                <c:pt idx="1">
                  <c:v>33</c:v>
                </c:pt>
                <c:pt idx="2">
                  <c:v>1505</c:v>
                </c:pt>
                <c:pt idx="3">
                  <c:v>280</c:v>
                </c:pt>
                <c:pt idx="4">
                  <c:v>96</c:v>
                </c:pt>
                <c:pt idx="5">
                  <c:v>1697</c:v>
                </c:pt>
                <c:pt idx="6">
                  <c:v>431</c:v>
                </c:pt>
                <c:pt idx="7">
                  <c:v>1159</c:v>
                </c:pt>
                <c:pt idx="8">
                  <c:v>244</c:v>
                </c:pt>
                <c:pt idx="9">
                  <c:v>298</c:v>
                </c:pt>
              </c:numCache>
            </c:numRef>
          </c:val>
          <c:extLst>
            <c:ext xmlns:c16="http://schemas.microsoft.com/office/drawing/2014/chart" uri="{C3380CC4-5D6E-409C-BE32-E72D297353CC}">
              <c16:uniqueId val="{00000001-6406-4C80-B68D-7543E6C32C2C}"/>
            </c:ext>
          </c:extLst>
        </c:ser>
        <c:ser>
          <c:idx val="0"/>
          <c:order val="1"/>
          <c:tx>
            <c:strRef>
              <c:f>'5.5'!$C$142</c:f>
              <c:strCache>
                <c:ptCount val="1"/>
                <c:pt idx="0">
                  <c:v>2025/26</c:v>
                </c:pt>
              </c:strCache>
            </c:strRef>
          </c:tx>
          <c:spPr>
            <a:solidFill>
              <a:srgbClr val="2B4171"/>
            </a:solidFill>
          </c:spPr>
          <c:invertIfNegative val="0"/>
          <c:cat>
            <c:strRef>
              <c:f>'5.5'!$D$138:$M$138</c:f>
              <c:strCache>
                <c:ptCount val="10"/>
                <c:pt idx="0">
                  <c:v>Urban new single dwellings</c:v>
                </c:pt>
                <c:pt idx="1">
                  <c:v>Urban replacement single dwellings</c:v>
                </c:pt>
                <c:pt idx="2">
                  <c:v>Urban domestic alterations &amp; extensions</c:v>
                </c:pt>
                <c:pt idx="3">
                  <c:v>Urban housing developments</c:v>
                </c:pt>
                <c:pt idx="4">
                  <c:v>Urban other</c:v>
                </c:pt>
                <c:pt idx="5">
                  <c:v>Rural new single dwellings</c:v>
                </c:pt>
                <c:pt idx="6">
                  <c:v>Rural replacement single dwellings</c:v>
                </c:pt>
                <c:pt idx="7">
                  <c:v>Rural domestic alterations &amp; extensions</c:v>
                </c:pt>
                <c:pt idx="8">
                  <c:v>Rural housing developments</c:v>
                </c:pt>
                <c:pt idx="9">
                  <c:v>Rural other</c:v>
                </c:pt>
              </c:strCache>
            </c:strRef>
          </c:cat>
          <c:val>
            <c:numRef>
              <c:f>'5.5'!$D$142:$M$142</c:f>
              <c:numCache>
                <c:formatCode>#,##0</c:formatCode>
                <c:ptCount val="10"/>
                <c:pt idx="0">
                  <c:v>134</c:v>
                </c:pt>
                <c:pt idx="1">
                  <c:v>26</c:v>
                </c:pt>
                <c:pt idx="2">
                  <c:v>1426</c:v>
                </c:pt>
                <c:pt idx="3">
                  <c:v>228</c:v>
                </c:pt>
                <c:pt idx="4">
                  <c:v>114</c:v>
                </c:pt>
                <c:pt idx="5">
                  <c:v>1675</c:v>
                </c:pt>
                <c:pt idx="6">
                  <c:v>451</c:v>
                </c:pt>
                <c:pt idx="7">
                  <c:v>1228</c:v>
                </c:pt>
                <c:pt idx="8">
                  <c:v>205</c:v>
                </c:pt>
                <c:pt idx="9">
                  <c:v>268</c:v>
                </c:pt>
              </c:numCache>
            </c:numRef>
          </c:val>
          <c:extLst>
            <c:ext xmlns:c16="http://schemas.microsoft.com/office/drawing/2014/chart" uri="{C3380CC4-5D6E-409C-BE32-E72D297353CC}">
              <c16:uniqueId val="{00000000-6406-4C80-B68D-7543E6C32C2C}"/>
            </c:ext>
          </c:extLst>
        </c:ser>
        <c:dLbls>
          <c:showLegendKey val="0"/>
          <c:showVal val="0"/>
          <c:showCatName val="0"/>
          <c:showSerName val="0"/>
          <c:showPercent val="0"/>
          <c:showBubbleSize val="0"/>
        </c:dLbls>
        <c:gapWidth val="150"/>
        <c:axId val="406663000"/>
        <c:axId val="406664960"/>
      </c:barChart>
      <c:catAx>
        <c:axId val="406663000"/>
        <c:scaling>
          <c:orientation val="maxMin"/>
        </c:scaling>
        <c:delete val="0"/>
        <c:axPos val="l"/>
        <c:title>
          <c:tx>
            <c:rich>
              <a:bodyPr rot="0" vert="horz"/>
              <a:lstStyle/>
              <a:p>
                <a:pPr>
                  <a:defRPr sz="1200"/>
                </a:pPr>
                <a:r>
                  <a:rPr lang="en-GB" sz="1200"/>
                  <a:t>Housing type</a:t>
                </a:r>
              </a:p>
            </c:rich>
          </c:tx>
          <c:layout>
            <c:manualLayout>
              <c:xMode val="edge"/>
              <c:yMode val="edge"/>
              <c:x val="5.3831807392336383E-3"/>
              <c:y val="1.1064814814814816E-2"/>
            </c:manualLayout>
          </c:layout>
          <c:overlay val="0"/>
        </c:title>
        <c:numFmt formatCode="General" sourceLinked="0"/>
        <c:majorTickMark val="out"/>
        <c:minorTickMark val="none"/>
        <c:tickLblPos val="nextTo"/>
        <c:txPr>
          <a:bodyPr/>
          <a:lstStyle/>
          <a:p>
            <a:pPr>
              <a:defRPr sz="1050" baseline="0"/>
            </a:pPr>
            <a:endParaRPr lang="en-US"/>
          </a:p>
        </c:txPr>
        <c:crossAx val="406664960"/>
        <c:crossesAt val="0"/>
        <c:auto val="1"/>
        <c:lblAlgn val="ctr"/>
        <c:lblOffset val="100"/>
        <c:noMultiLvlLbl val="0"/>
      </c:catAx>
      <c:valAx>
        <c:axId val="406664960"/>
        <c:scaling>
          <c:orientation val="minMax"/>
          <c:max val="2000"/>
          <c:min val="0"/>
        </c:scaling>
        <c:delete val="0"/>
        <c:axPos val="t"/>
        <c:majorGridlines/>
        <c:title>
          <c:tx>
            <c:rich>
              <a:bodyPr/>
              <a:lstStyle/>
              <a:p>
                <a:pPr>
                  <a:defRPr sz="1200"/>
                </a:pPr>
                <a:r>
                  <a:rPr lang="en-US" sz="1200"/>
                  <a:t>No. of applications</a:t>
                </a:r>
              </a:p>
            </c:rich>
          </c:tx>
          <c:layout>
            <c:manualLayout>
              <c:xMode val="edge"/>
              <c:yMode val="edge"/>
              <c:x val="0.81136953204476092"/>
              <c:y val="1.1385409976450437E-2"/>
            </c:manualLayout>
          </c:layout>
          <c:overlay val="0"/>
        </c:title>
        <c:numFmt formatCode="#,##0" sourceLinked="1"/>
        <c:majorTickMark val="out"/>
        <c:minorTickMark val="none"/>
        <c:tickLblPos val="nextTo"/>
        <c:spPr>
          <a:noFill/>
        </c:spPr>
        <c:txPr>
          <a:bodyPr/>
          <a:lstStyle/>
          <a:p>
            <a:pPr>
              <a:defRPr sz="1000"/>
            </a:pPr>
            <a:endParaRPr lang="en-US"/>
          </a:p>
        </c:txPr>
        <c:crossAx val="406663000"/>
        <c:crosses val="autoZero"/>
        <c:crossBetween val="between"/>
        <c:majorUnit val="500"/>
      </c:valAx>
      <c:spPr>
        <a:noFill/>
      </c:spPr>
    </c:plotArea>
    <c:legend>
      <c:legendPos val="b"/>
      <c:layout>
        <c:manualLayout>
          <c:xMode val="edge"/>
          <c:yMode val="edge"/>
          <c:x val="0.3103974675957144"/>
          <c:y val="1.3459441811030579E-2"/>
          <c:w val="0.43164889581398053"/>
          <c:h val="5.9611011746942534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66039849373182E-2"/>
          <c:y val="7.9263160408904174E-2"/>
          <c:w val="0.90179848702118337"/>
          <c:h val="0.73316160313365819"/>
        </c:manualLayout>
      </c:layout>
      <c:lineChart>
        <c:grouping val="standard"/>
        <c:varyColors val="0"/>
        <c:ser>
          <c:idx val="0"/>
          <c:order val="0"/>
          <c:tx>
            <c:v>Cases opened</c:v>
          </c:tx>
          <c:spPr>
            <a:ln w="28575" cap="rnd">
              <a:solidFill>
                <a:srgbClr val="2B4171"/>
              </a:solidFill>
              <a:round/>
            </a:ln>
            <a:effectLst/>
          </c:spPr>
          <c:marker>
            <c:symbol val="none"/>
          </c:marker>
          <c:dPt>
            <c:idx val="0"/>
            <c:bubble3D val="0"/>
            <c:extLst>
              <c:ext xmlns:c16="http://schemas.microsoft.com/office/drawing/2014/chart" uri="{C3380CC4-5D6E-409C-BE32-E72D297353CC}">
                <c16:uniqueId val="{00000088-CEFD-4094-A975-01C38DEF21CD}"/>
              </c:ext>
            </c:extLst>
          </c:dPt>
          <c:dPt>
            <c:idx val="1"/>
            <c:bubble3D val="0"/>
            <c:extLst>
              <c:ext xmlns:c16="http://schemas.microsoft.com/office/drawing/2014/chart" uri="{C3380CC4-5D6E-409C-BE32-E72D297353CC}">
                <c16:uniqueId val="{00000137-4C26-425A-9E3A-DE1A1806C962}"/>
              </c:ext>
            </c:extLst>
          </c:dPt>
          <c:dPt>
            <c:idx val="3"/>
            <c:marker>
              <c:symbol val="square"/>
              <c:size val="5"/>
            </c:marker>
            <c:bubble3D val="0"/>
            <c:extLst>
              <c:ext xmlns:c16="http://schemas.microsoft.com/office/drawing/2014/chart" uri="{C3380CC4-5D6E-409C-BE32-E72D297353CC}">
                <c16:uniqueId val="{00000061-6FAC-4B20-8FA2-99A3E683120D}"/>
              </c:ext>
            </c:extLst>
          </c:dPt>
          <c:dPt>
            <c:idx val="4"/>
            <c:bubble3D val="0"/>
            <c:extLst>
              <c:ext xmlns:c16="http://schemas.microsoft.com/office/drawing/2014/chart" uri="{C3380CC4-5D6E-409C-BE32-E72D297353CC}">
                <c16:uniqueId val="{00000089-CEFD-4094-A975-01C38DEF21CD}"/>
              </c:ext>
            </c:extLst>
          </c:dPt>
          <c:dPt>
            <c:idx val="5"/>
            <c:bubble3D val="0"/>
            <c:extLst>
              <c:ext xmlns:c16="http://schemas.microsoft.com/office/drawing/2014/chart" uri="{C3380CC4-5D6E-409C-BE32-E72D297353CC}">
                <c16:uniqueId val="{00000138-4C26-425A-9E3A-DE1A1806C962}"/>
              </c:ext>
            </c:extLst>
          </c:dPt>
          <c:dPt>
            <c:idx val="7"/>
            <c:marker>
              <c:symbol val="square"/>
              <c:size val="5"/>
            </c:marker>
            <c:bubble3D val="0"/>
            <c:extLst>
              <c:ext xmlns:c16="http://schemas.microsoft.com/office/drawing/2014/chart" uri="{C3380CC4-5D6E-409C-BE32-E72D297353CC}">
                <c16:uniqueId val="{00000068-6FAC-4B20-8FA2-99A3E683120D}"/>
              </c:ext>
            </c:extLst>
          </c:dPt>
          <c:dPt>
            <c:idx val="8"/>
            <c:bubble3D val="0"/>
            <c:extLst>
              <c:ext xmlns:c16="http://schemas.microsoft.com/office/drawing/2014/chart" uri="{C3380CC4-5D6E-409C-BE32-E72D297353CC}">
                <c16:uniqueId val="{0000008A-CEFD-4094-A975-01C38DEF21CD}"/>
              </c:ext>
            </c:extLst>
          </c:dPt>
          <c:dPt>
            <c:idx val="9"/>
            <c:bubble3D val="0"/>
            <c:extLst>
              <c:ext xmlns:c16="http://schemas.microsoft.com/office/drawing/2014/chart" uri="{C3380CC4-5D6E-409C-BE32-E72D297353CC}">
                <c16:uniqueId val="{00000139-4C26-425A-9E3A-DE1A1806C962}"/>
              </c:ext>
            </c:extLst>
          </c:dPt>
          <c:dPt>
            <c:idx val="11"/>
            <c:marker>
              <c:symbol val="square"/>
              <c:size val="5"/>
            </c:marker>
            <c:bubble3D val="0"/>
            <c:extLst>
              <c:ext xmlns:c16="http://schemas.microsoft.com/office/drawing/2014/chart" uri="{C3380CC4-5D6E-409C-BE32-E72D297353CC}">
                <c16:uniqueId val="{0000006B-6FAC-4B20-8FA2-99A3E683120D}"/>
              </c:ext>
            </c:extLst>
          </c:dPt>
          <c:dPt>
            <c:idx val="12"/>
            <c:bubble3D val="0"/>
            <c:extLst>
              <c:ext xmlns:c16="http://schemas.microsoft.com/office/drawing/2014/chart" uri="{C3380CC4-5D6E-409C-BE32-E72D297353CC}">
                <c16:uniqueId val="{0000008B-CEFD-4094-A975-01C38DEF21CD}"/>
              </c:ext>
            </c:extLst>
          </c:dPt>
          <c:dPt>
            <c:idx val="13"/>
            <c:bubble3D val="0"/>
            <c:extLst>
              <c:ext xmlns:c16="http://schemas.microsoft.com/office/drawing/2014/chart" uri="{C3380CC4-5D6E-409C-BE32-E72D297353CC}">
                <c16:uniqueId val="{000000B5-CEFD-4094-A975-01C38DEF21CD}"/>
              </c:ext>
            </c:extLst>
          </c:dPt>
          <c:dPt>
            <c:idx val="15"/>
            <c:marker>
              <c:symbol val="square"/>
              <c:size val="5"/>
            </c:marker>
            <c:bubble3D val="0"/>
            <c:extLst>
              <c:ext xmlns:c16="http://schemas.microsoft.com/office/drawing/2014/chart" uri="{C3380CC4-5D6E-409C-BE32-E72D297353CC}">
                <c16:uniqueId val="{0000006A-6FAC-4B20-8FA2-99A3E683120D}"/>
              </c:ext>
            </c:extLst>
          </c:dPt>
          <c:dPt>
            <c:idx val="16"/>
            <c:bubble3D val="0"/>
            <c:extLst>
              <c:ext xmlns:c16="http://schemas.microsoft.com/office/drawing/2014/chart" uri="{C3380CC4-5D6E-409C-BE32-E72D297353CC}">
                <c16:uniqueId val="{0000008C-CEFD-4094-A975-01C38DEF21CD}"/>
              </c:ext>
            </c:extLst>
          </c:dPt>
          <c:dPt>
            <c:idx val="17"/>
            <c:bubble3D val="0"/>
            <c:extLst>
              <c:ext xmlns:c16="http://schemas.microsoft.com/office/drawing/2014/chart" uri="{C3380CC4-5D6E-409C-BE32-E72D297353CC}">
                <c16:uniqueId val="{0000013A-4C26-425A-9E3A-DE1A1806C962}"/>
              </c:ext>
            </c:extLst>
          </c:dPt>
          <c:dPt>
            <c:idx val="19"/>
            <c:marker>
              <c:symbol val="square"/>
              <c:size val="5"/>
            </c:marker>
            <c:bubble3D val="0"/>
            <c:extLst>
              <c:ext xmlns:c16="http://schemas.microsoft.com/office/drawing/2014/chart" uri="{C3380CC4-5D6E-409C-BE32-E72D297353CC}">
                <c16:uniqueId val="{00000069-6FAC-4B20-8FA2-99A3E683120D}"/>
              </c:ext>
            </c:extLst>
          </c:dPt>
          <c:dPt>
            <c:idx val="20"/>
            <c:bubble3D val="0"/>
            <c:extLst>
              <c:ext xmlns:c16="http://schemas.microsoft.com/office/drawing/2014/chart" uri="{C3380CC4-5D6E-409C-BE32-E72D297353CC}">
                <c16:uniqueId val="{0000008D-CEFD-4094-A975-01C38DEF21CD}"/>
              </c:ext>
            </c:extLst>
          </c:dPt>
          <c:dPt>
            <c:idx val="21"/>
            <c:bubble3D val="0"/>
            <c:extLst>
              <c:ext xmlns:c16="http://schemas.microsoft.com/office/drawing/2014/chart" uri="{C3380CC4-5D6E-409C-BE32-E72D297353CC}">
                <c16:uniqueId val="{0000013B-4C26-425A-9E3A-DE1A1806C962}"/>
              </c:ext>
            </c:extLst>
          </c:dPt>
          <c:dPt>
            <c:idx val="23"/>
            <c:marker>
              <c:symbol val="square"/>
              <c:size val="5"/>
            </c:marker>
            <c:bubble3D val="0"/>
            <c:extLst>
              <c:ext xmlns:c16="http://schemas.microsoft.com/office/drawing/2014/chart" uri="{C3380CC4-5D6E-409C-BE32-E72D297353CC}">
                <c16:uniqueId val="{00000067-6FAC-4B20-8FA2-99A3E683120D}"/>
              </c:ext>
            </c:extLst>
          </c:dPt>
          <c:dPt>
            <c:idx val="24"/>
            <c:bubble3D val="0"/>
            <c:extLst>
              <c:ext xmlns:c16="http://schemas.microsoft.com/office/drawing/2014/chart" uri="{C3380CC4-5D6E-409C-BE32-E72D297353CC}">
                <c16:uniqueId val="{000000B4-CEFD-4094-A975-01C38DEF21CD}"/>
              </c:ext>
            </c:extLst>
          </c:dPt>
          <c:dPt>
            <c:idx val="25"/>
            <c:bubble3D val="0"/>
            <c:extLst>
              <c:ext xmlns:c16="http://schemas.microsoft.com/office/drawing/2014/chart" uri="{C3380CC4-5D6E-409C-BE32-E72D297353CC}">
                <c16:uniqueId val="{0000013C-4C26-425A-9E3A-DE1A1806C962}"/>
              </c:ext>
            </c:extLst>
          </c:dPt>
          <c:dPt>
            <c:idx val="27"/>
            <c:marker>
              <c:symbol val="square"/>
              <c:size val="5"/>
            </c:marker>
            <c:bubble3D val="0"/>
            <c:extLst>
              <c:ext xmlns:c16="http://schemas.microsoft.com/office/drawing/2014/chart" uri="{C3380CC4-5D6E-409C-BE32-E72D297353CC}">
                <c16:uniqueId val="{00000066-6FAC-4B20-8FA2-99A3E683120D}"/>
              </c:ext>
            </c:extLst>
          </c:dPt>
          <c:dPt>
            <c:idx val="28"/>
            <c:bubble3D val="0"/>
            <c:extLst>
              <c:ext xmlns:c16="http://schemas.microsoft.com/office/drawing/2014/chart" uri="{C3380CC4-5D6E-409C-BE32-E72D297353CC}">
                <c16:uniqueId val="{000000B3-CEFD-4094-A975-01C38DEF21CD}"/>
              </c:ext>
            </c:extLst>
          </c:dPt>
          <c:dPt>
            <c:idx val="29"/>
            <c:bubble3D val="0"/>
            <c:extLst>
              <c:ext xmlns:c16="http://schemas.microsoft.com/office/drawing/2014/chart" uri="{C3380CC4-5D6E-409C-BE32-E72D297353CC}">
                <c16:uniqueId val="{0000013D-4C26-425A-9E3A-DE1A1806C962}"/>
              </c:ext>
            </c:extLst>
          </c:dPt>
          <c:dPt>
            <c:idx val="31"/>
            <c:marker>
              <c:symbol val="square"/>
              <c:size val="5"/>
            </c:marker>
            <c:bubble3D val="0"/>
            <c:extLst>
              <c:ext xmlns:c16="http://schemas.microsoft.com/office/drawing/2014/chart" uri="{C3380CC4-5D6E-409C-BE32-E72D297353CC}">
                <c16:uniqueId val="{00000065-6FAC-4B20-8FA2-99A3E683120D}"/>
              </c:ext>
            </c:extLst>
          </c:dPt>
          <c:dPt>
            <c:idx val="32"/>
            <c:bubble3D val="0"/>
            <c:extLst>
              <c:ext xmlns:c16="http://schemas.microsoft.com/office/drawing/2014/chart" uri="{C3380CC4-5D6E-409C-BE32-E72D297353CC}">
                <c16:uniqueId val="{000000B2-CEFD-4094-A975-01C38DEF21CD}"/>
              </c:ext>
            </c:extLst>
          </c:dPt>
          <c:dPt>
            <c:idx val="33"/>
            <c:bubble3D val="0"/>
            <c:extLst>
              <c:ext xmlns:c16="http://schemas.microsoft.com/office/drawing/2014/chart" uri="{C3380CC4-5D6E-409C-BE32-E72D297353CC}">
                <c16:uniqueId val="{0000013E-4C26-425A-9E3A-DE1A1806C962}"/>
              </c:ext>
            </c:extLst>
          </c:dPt>
          <c:dPt>
            <c:idx val="35"/>
            <c:marker>
              <c:symbol val="square"/>
              <c:size val="5"/>
            </c:marker>
            <c:bubble3D val="0"/>
            <c:extLst>
              <c:ext xmlns:c16="http://schemas.microsoft.com/office/drawing/2014/chart" uri="{C3380CC4-5D6E-409C-BE32-E72D297353CC}">
                <c16:uniqueId val="{00000064-6FAC-4B20-8FA2-99A3E683120D}"/>
              </c:ext>
            </c:extLst>
          </c:dPt>
          <c:dPt>
            <c:idx val="36"/>
            <c:bubble3D val="0"/>
            <c:extLst>
              <c:ext xmlns:c16="http://schemas.microsoft.com/office/drawing/2014/chart" uri="{C3380CC4-5D6E-409C-BE32-E72D297353CC}">
                <c16:uniqueId val="{000000B1-CEFD-4094-A975-01C38DEF21CD}"/>
              </c:ext>
            </c:extLst>
          </c:dPt>
          <c:dPt>
            <c:idx val="37"/>
            <c:bubble3D val="0"/>
            <c:extLst>
              <c:ext xmlns:c16="http://schemas.microsoft.com/office/drawing/2014/chart" uri="{C3380CC4-5D6E-409C-BE32-E72D297353CC}">
                <c16:uniqueId val="{0000013F-4C26-425A-9E3A-DE1A1806C962}"/>
              </c:ext>
            </c:extLst>
          </c:dPt>
          <c:dPt>
            <c:idx val="39"/>
            <c:marker>
              <c:symbol val="square"/>
              <c:size val="5"/>
            </c:marker>
            <c:bubble3D val="0"/>
            <c:extLst>
              <c:ext xmlns:c16="http://schemas.microsoft.com/office/drawing/2014/chart" uri="{C3380CC4-5D6E-409C-BE32-E72D297353CC}">
                <c16:uniqueId val="{00000063-6FAC-4B20-8FA2-99A3E683120D}"/>
              </c:ext>
            </c:extLst>
          </c:dPt>
          <c:dPt>
            <c:idx val="40"/>
            <c:bubble3D val="0"/>
            <c:extLst>
              <c:ext xmlns:c16="http://schemas.microsoft.com/office/drawing/2014/chart" uri="{C3380CC4-5D6E-409C-BE32-E72D297353CC}">
                <c16:uniqueId val="{000000B0-CEFD-4094-A975-01C38DEF21CD}"/>
              </c:ext>
            </c:extLst>
          </c:dPt>
          <c:dPt>
            <c:idx val="41"/>
            <c:bubble3D val="0"/>
            <c:extLst>
              <c:ext xmlns:c16="http://schemas.microsoft.com/office/drawing/2014/chart" uri="{C3380CC4-5D6E-409C-BE32-E72D297353CC}">
                <c16:uniqueId val="{00000135-4C26-425A-9E3A-DE1A1806C962}"/>
              </c:ext>
            </c:extLst>
          </c:dPt>
          <c:dPt>
            <c:idx val="43"/>
            <c:marker>
              <c:symbol val="square"/>
              <c:size val="5"/>
            </c:marker>
            <c:bubble3D val="0"/>
            <c:extLst>
              <c:ext xmlns:c16="http://schemas.microsoft.com/office/drawing/2014/chart" uri="{C3380CC4-5D6E-409C-BE32-E72D297353CC}">
                <c16:uniqueId val="{00000062-6FAC-4B20-8FA2-99A3E683120D}"/>
              </c:ext>
            </c:extLst>
          </c:dPt>
          <c:dLbls>
            <c:dLbl>
              <c:idx val="43"/>
              <c:layout>
                <c:manualLayout>
                  <c:x val="-9.0805090805091918E-3"/>
                  <c:y val="-3.03334288716919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2-6FAC-4B20-8FA2-99A3E683120D}"/>
                </c:ext>
              </c:extLst>
            </c:dLbl>
            <c:spPr>
              <a:noFill/>
              <a:ln>
                <a:noFill/>
              </a:ln>
              <a:effectLst/>
            </c:spPr>
            <c:txPr>
              <a:bodyPr wrap="square" lIns="38100" tIns="19050" rIns="38100" bIns="19050" anchor="ctr">
                <a:spAutoFit/>
              </a:bodyPr>
              <a:lstStyle/>
              <a:p>
                <a:pPr>
                  <a:defRPr sz="110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6.1'!$A$10:$B$13,'6.1'!$A$15:$B$18,'6.1'!$A$20:$B$23,'6.1'!$A$25:$B$28,'6.1'!$A$30:$B$33,'6.1'!$A$35:$B$38,'6.1'!$A$40:$B$43,'6.1'!$A$45:$B$48,'6.1'!$A$50:$B$53,'6.1'!$A$55:$B$58,'6.1'!$A$60:$B$63,'6.1'!$A$65:$B$68,'6.1'!$A$70:$B$73,'6.1'!$A$75:$B$78,'6.1'!$A$80:$B$83,'6.1'!$A$85:$B$88)</c15:sqref>
                  </c15:fullRef>
                </c:ext>
              </c:extLst>
              <c:f>('6.1'!$A$35:$B$38,'6.1'!$A$40:$B$43,'6.1'!$A$45:$B$48,'6.1'!$A$50:$B$53,'6.1'!$A$55:$B$58,'6.1'!$A$60:$B$63,'6.1'!$A$65:$B$68,'6.1'!$A$70:$B$73,'6.1'!$A$75:$B$78,'6.1'!$A$80:$B$83,'6.1'!$A$85:$B$88)</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6.1'!$C$10:$C$13,'6.1'!$C$15:$C$18,'6.1'!$C$20:$C$23,'6.1'!$C$25:$C$28,'6.1'!$C$30:$C$33,'6.1'!$C$35:$C$38,'6.1'!$C$40:$C$43,'6.1'!$C$45:$C$48,'6.1'!$C$50:$C$53,'6.1'!$C$55:$C$58,'6.1'!$C$60:$C$63,'6.1'!$C$65:$C$68,'6.1'!$C$70:$C$73,'6.1'!$C$75:$C$78,'6.1'!$C$80:$C$83,'6.1'!$C$85:$C$86,'6.1'!$C$87:$C$88)</c15:sqref>
                  </c15:fullRef>
                </c:ext>
              </c:extLst>
              <c:f>('6.1'!$C$35:$C$38,'6.1'!$C$40:$C$43,'6.1'!$C$45:$C$48,'6.1'!$C$50:$C$53,'6.1'!$C$55:$C$58,'6.1'!$C$60:$C$63,'6.1'!$C$65:$C$68,'6.1'!$C$70:$C$73,'6.1'!$C$75:$C$78,'6.1'!$C$80:$C$83,'6.1'!$C$85:$C$86,'6.1'!$C$87:$C$88)</c:f>
              <c:numCache>
                <c:formatCode>_-* #,##0_-;\-* #,##0_-;_-* "-"??_-;_-@_-</c:formatCode>
                <c:ptCount val="44"/>
                <c:pt idx="0">
                  <c:v>753</c:v>
                </c:pt>
                <c:pt idx="1">
                  <c:v>741</c:v>
                </c:pt>
                <c:pt idx="2">
                  <c:v>655</c:v>
                </c:pt>
                <c:pt idx="3">
                  <c:v>765</c:v>
                </c:pt>
                <c:pt idx="4">
                  <c:v>943</c:v>
                </c:pt>
                <c:pt idx="5">
                  <c:v>875</c:v>
                </c:pt>
                <c:pt idx="6">
                  <c:v>742</c:v>
                </c:pt>
                <c:pt idx="7">
                  <c:v>863</c:v>
                </c:pt>
                <c:pt idx="8">
                  <c:v>839</c:v>
                </c:pt>
                <c:pt idx="9">
                  <c:v>857</c:v>
                </c:pt>
                <c:pt idx="10">
                  <c:v>761</c:v>
                </c:pt>
                <c:pt idx="11">
                  <c:v>847</c:v>
                </c:pt>
                <c:pt idx="12">
                  <c:v>940</c:v>
                </c:pt>
                <c:pt idx="13">
                  <c:v>1001</c:v>
                </c:pt>
                <c:pt idx="14">
                  <c:v>883</c:v>
                </c:pt>
                <c:pt idx="15">
                  <c:v>972</c:v>
                </c:pt>
                <c:pt idx="16">
                  <c:v>1118</c:v>
                </c:pt>
                <c:pt idx="17">
                  <c:v>1324</c:v>
                </c:pt>
                <c:pt idx="18">
                  <c:v>979</c:v>
                </c:pt>
                <c:pt idx="19">
                  <c:v>841</c:v>
                </c:pt>
                <c:pt idx="20">
                  <c:v>628</c:v>
                </c:pt>
                <c:pt idx="21">
                  <c:v>848</c:v>
                </c:pt>
                <c:pt idx="22">
                  <c:v>882</c:v>
                </c:pt>
                <c:pt idx="23">
                  <c:v>871</c:v>
                </c:pt>
                <c:pt idx="24">
                  <c:v>969</c:v>
                </c:pt>
                <c:pt idx="25">
                  <c:v>773</c:v>
                </c:pt>
                <c:pt idx="26">
                  <c:v>718</c:v>
                </c:pt>
                <c:pt idx="27">
                  <c:v>703</c:v>
                </c:pt>
                <c:pt idx="28">
                  <c:v>908</c:v>
                </c:pt>
                <c:pt idx="29">
                  <c:v>831</c:v>
                </c:pt>
                <c:pt idx="30">
                  <c:v>633</c:v>
                </c:pt>
                <c:pt idx="31">
                  <c:v>808</c:v>
                </c:pt>
                <c:pt idx="32">
                  <c:v>880</c:v>
                </c:pt>
                <c:pt idx="33">
                  <c:v>850</c:v>
                </c:pt>
                <c:pt idx="34">
                  <c:v>632</c:v>
                </c:pt>
                <c:pt idx="35">
                  <c:v>732</c:v>
                </c:pt>
                <c:pt idx="36">
                  <c:v>677</c:v>
                </c:pt>
                <c:pt idx="37">
                  <c:v>624</c:v>
                </c:pt>
                <c:pt idx="38">
                  <c:v>583</c:v>
                </c:pt>
                <c:pt idx="39">
                  <c:v>688</c:v>
                </c:pt>
                <c:pt idx="40">
                  <c:v>924</c:v>
                </c:pt>
                <c:pt idx="41">
                  <c:v>841</c:v>
                </c:pt>
                <c:pt idx="42">
                  <c:v>644</c:v>
                </c:pt>
                <c:pt idx="43">
                  <c:v>917</c:v>
                </c:pt>
              </c:numCache>
            </c:numRef>
          </c:val>
          <c:smooth val="0"/>
          <c:extLst>
            <c:ext xmlns:c15="http://schemas.microsoft.com/office/drawing/2012/chart" uri="{02D57815-91ED-43cb-92C2-25804820EDAC}">
              <c15:categoryFilterExceptions>
                <c15:categoryFilterException>
                  <c15:sqref>'6.1'!$C$10</c15:sqref>
                  <c15:bubble3D val="0"/>
                </c15:categoryFilterException>
                <c15:categoryFilterException>
                  <c15:sqref>'6.1'!$C$11</c15:sqref>
                  <c15:bubble3D val="0"/>
                </c15:categoryFilterException>
                <c15:categoryFilterException>
                  <c15:sqref>'6.1'!$C$12</c15:sqref>
                  <c15:bubble3D val="0"/>
                </c15:categoryFilterException>
                <c15:categoryFilterException>
                  <c15:sqref>'6.1'!$C$13</c15:sqref>
                  <c15:bubble3D val="0"/>
                </c15:categoryFilterException>
                <c15:categoryFilterException>
                  <c15:sqref>'6.1'!$C$15</c15:sqref>
                  <c15:bubble3D val="0"/>
                </c15:categoryFilterException>
                <c15:categoryFilterException>
                  <c15:sqref>'6.1'!$C$16</c15:sqref>
                  <c15:bubble3D val="0"/>
                </c15:categoryFilterException>
                <c15:categoryFilterException>
                  <c15:sqref>'6.1'!$C$17</c15:sqref>
                  <c15:bubble3D val="0"/>
                </c15:categoryFilterException>
                <c15:categoryFilterException>
                  <c15:sqref>'6.1'!$C$18</c15:sqref>
                  <c15:bubble3D val="0"/>
                </c15:categoryFilterException>
                <c15:categoryFilterException>
                  <c15:sqref>'6.1'!$C$20</c15:sqref>
                  <c15:bubble3D val="0"/>
                </c15:categoryFilterException>
                <c15:categoryFilterException>
                  <c15:sqref>'6.1'!$C$21</c15:sqref>
                  <c15:bubble3D val="0"/>
                </c15:categoryFilterException>
                <c15:categoryFilterException>
                  <c15:sqref>'6.1'!$C$22</c15:sqref>
                  <c15:bubble3D val="0"/>
                </c15:categoryFilterException>
                <c15:categoryFilterException>
                  <c15:sqref>'6.1'!$C$23</c15:sqref>
                  <c15:bubble3D val="0"/>
                </c15:categoryFilterException>
                <c15:categoryFilterException>
                  <c15:sqref>'6.1'!$C$25</c15:sqref>
                  <c15:bubble3D val="0"/>
                </c15:categoryFilterException>
                <c15:categoryFilterException>
                  <c15:sqref>'6.1'!$C$26</c15:sqref>
                  <c15:bubble3D val="0"/>
                </c15:categoryFilterException>
                <c15:categoryFilterException>
                  <c15:sqref>'6.1'!$C$27</c15:sqref>
                  <c15:bubble3D val="0"/>
                </c15:categoryFilterException>
                <c15:categoryFilterException>
                  <c15:sqref>'6.1'!$C$28</c15:sqref>
                  <c15:bubble3D val="0"/>
                </c15:categoryFilterException>
                <c15:categoryFilterException>
                  <c15:sqref>'6.1'!$C$30</c15:sqref>
                  <c15:bubble3D val="0"/>
                </c15:categoryFilterException>
                <c15:categoryFilterException>
                  <c15:sqref>'6.1'!$C$32</c15:sqref>
                  <c15:bubble3D val="0"/>
                </c15:categoryFilterException>
              </c15:categoryFilterExceptions>
            </c:ext>
            <c:ext xmlns:c16="http://schemas.microsoft.com/office/drawing/2014/chart" uri="{C3380CC4-5D6E-409C-BE32-E72D297353CC}">
              <c16:uniqueId val="{0000008E-CEFD-4094-A975-01C38DEF21CD}"/>
            </c:ext>
          </c:extLst>
        </c:ser>
        <c:ser>
          <c:idx val="1"/>
          <c:order val="1"/>
          <c:tx>
            <c:v>Cases closed</c:v>
          </c:tx>
          <c:spPr>
            <a:ln w="28575" cap="rnd">
              <a:solidFill>
                <a:srgbClr val="FEBA35"/>
              </a:solidFill>
              <a:round/>
            </a:ln>
            <a:effectLst/>
          </c:spPr>
          <c:marker>
            <c:symbol val="none"/>
          </c:marker>
          <c:dPt>
            <c:idx val="0"/>
            <c:bubble3D val="0"/>
            <c:extLst>
              <c:ext xmlns:c16="http://schemas.microsoft.com/office/drawing/2014/chart" uri="{C3380CC4-5D6E-409C-BE32-E72D297353CC}">
                <c16:uniqueId val="{000000A2-CEFD-4094-A975-01C38DEF21CD}"/>
              </c:ext>
            </c:extLst>
          </c:dPt>
          <c:dPt>
            <c:idx val="1"/>
            <c:bubble3D val="0"/>
            <c:extLst>
              <c:ext xmlns:c16="http://schemas.microsoft.com/office/drawing/2014/chart" uri="{C3380CC4-5D6E-409C-BE32-E72D297353CC}">
                <c16:uniqueId val="{00000168-4C26-425A-9E3A-DE1A1806C962}"/>
              </c:ext>
            </c:extLst>
          </c:dPt>
          <c:dPt>
            <c:idx val="3"/>
            <c:marker>
              <c:symbol val="square"/>
              <c:size val="5"/>
            </c:marker>
            <c:bubble3D val="0"/>
            <c:extLst>
              <c:ext xmlns:c16="http://schemas.microsoft.com/office/drawing/2014/chart" uri="{C3380CC4-5D6E-409C-BE32-E72D297353CC}">
                <c16:uniqueId val="{00000050-6FAC-4B20-8FA2-99A3E683120D}"/>
              </c:ext>
            </c:extLst>
          </c:dPt>
          <c:dPt>
            <c:idx val="4"/>
            <c:bubble3D val="0"/>
            <c:extLst>
              <c:ext xmlns:c16="http://schemas.microsoft.com/office/drawing/2014/chart" uri="{C3380CC4-5D6E-409C-BE32-E72D297353CC}">
                <c16:uniqueId val="{000000A3-CEFD-4094-A975-01C38DEF21CD}"/>
              </c:ext>
            </c:extLst>
          </c:dPt>
          <c:dPt>
            <c:idx val="5"/>
            <c:bubble3D val="0"/>
            <c:extLst>
              <c:ext xmlns:c16="http://schemas.microsoft.com/office/drawing/2014/chart" uri="{C3380CC4-5D6E-409C-BE32-E72D297353CC}">
                <c16:uniqueId val="{00000169-4C26-425A-9E3A-DE1A1806C962}"/>
              </c:ext>
            </c:extLst>
          </c:dPt>
          <c:dPt>
            <c:idx val="7"/>
            <c:marker>
              <c:symbol val="square"/>
              <c:size val="5"/>
            </c:marker>
            <c:bubble3D val="0"/>
            <c:extLst>
              <c:ext xmlns:c16="http://schemas.microsoft.com/office/drawing/2014/chart" uri="{C3380CC4-5D6E-409C-BE32-E72D297353CC}">
                <c16:uniqueId val="{00000051-6FAC-4B20-8FA2-99A3E683120D}"/>
              </c:ext>
            </c:extLst>
          </c:dPt>
          <c:dPt>
            <c:idx val="8"/>
            <c:bubble3D val="0"/>
            <c:extLst>
              <c:ext xmlns:c16="http://schemas.microsoft.com/office/drawing/2014/chart" uri="{C3380CC4-5D6E-409C-BE32-E72D297353CC}">
                <c16:uniqueId val="{000000A4-CEFD-4094-A975-01C38DEF21CD}"/>
              </c:ext>
            </c:extLst>
          </c:dPt>
          <c:dPt>
            <c:idx val="9"/>
            <c:bubble3D val="0"/>
            <c:extLst>
              <c:ext xmlns:c16="http://schemas.microsoft.com/office/drawing/2014/chart" uri="{C3380CC4-5D6E-409C-BE32-E72D297353CC}">
                <c16:uniqueId val="{0000016A-4C26-425A-9E3A-DE1A1806C962}"/>
              </c:ext>
            </c:extLst>
          </c:dPt>
          <c:dPt>
            <c:idx val="11"/>
            <c:marker>
              <c:symbol val="square"/>
              <c:size val="5"/>
            </c:marker>
            <c:bubble3D val="0"/>
            <c:extLst>
              <c:ext xmlns:c16="http://schemas.microsoft.com/office/drawing/2014/chart" uri="{C3380CC4-5D6E-409C-BE32-E72D297353CC}">
                <c16:uniqueId val="{00000052-6FAC-4B20-8FA2-99A3E683120D}"/>
              </c:ext>
            </c:extLst>
          </c:dPt>
          <c:dPt>
            <c:idx val="12"/>
            <c:bubble3D val="0"/>
            <c:extLst>
              <c:ext xmlns:c16="http://schemas.microsoft.com/office/drawing/2014/chart" uri="{C3380CC4-5D6E-409C-BE32-E72D297353CC}">
                <c16:uniqueId val="{000000A5-CEFD-4094-A975-01C38DEF21CD}"/>
              </c:ext>
            </c:extLst>
          </c:dPt>
          <c:dPt>
            <c:idx val="13"/>
            <c:bubble3D val="0"/>
            <c:extLst>
              <c:ext xmlns:c16="http://schemas.microsoft.com/office/drawing/2014/chart" uri="{C3380CC4-5D6E-409C-BE32-E72D297353CC}">
                <c16:uniqueId val="{000000AA-CEFD-4094-A975-01C38DEF21CD}"/>
              </c:ext>
            </c:extLst>
          </c:dPt>
          <c:dPt>
            <c:idx val="15"/>
            <c:marker>
              <c:symbol val="square"/>
              <c:size val="5"/>
            </c:marker>
            <c:bubble3D val="0"/>
            <c:extLst>
              <c:ext xmlns:c16="http://schemas.microsoft.com/office/drawing/2014/chart" uri="{C3380CC4-5D6E-409C-BE32-E72D297353CC}">
                <c16:uniqueId val="{00000053-6FAC-4B20-8FA2-99A3E683120D}"/>
              </c:ext>
            </c:extLst>
          </c:dPt>
          <c:dPt>
            <c:idx val="16"/>
            <c:bubble3D val="0"/>
            <c:extLst>
              <c:ext xmlns:c16="http://schemas.microsoft.com/office/drawing/2014/chart" uri="{C3380CC4-5D6E-409C-BE32-E72D297353CC}">
                <c16:uniqueId val="{000000A6-CEFD-4094-A975-01C38DEF21CD}"/>
              </c:ext>
            </c:extLst>
          </c:dPt>
          <c:dPt>
            <c:idx val="17"/>
            <c:bubble3D val="0"/>
            <c:extLst>
              <c:ext xmlns:c16="http://schemas.microsoft.com/office/drawing/2014/chart" uri="{C3380CC4-5D6E-409C-BE32-E72D297353CC}">
                <c16:uniqueId val="{0000016B-4C26-425A-9E3A-DE1A1806C962}"/>
              </c:ext>
            </c:extLst>
          </c:dPt>
          <c:dPt>
            <c:idx val="19"/>
            <c:marker>
              <c:symbol val="square"/>
              <c:size val="5"/>
            </c:marker>
            <c:bubble3D val="0"/>
            <c:extLst>
              <c:ext xmlns:c16="http://schemas.microsoft.com/office/drawing/2014/chart" uri="{C3380CC4-5D6E-409C-BE32-E72D297353CC}">
                <c16:uniqueId val="{00000054-6FAC-4B20-8FA2-99A3E683120D}"/>
              </c:ext>
            </c:extLst>
          </c:dPt>
          <c:dPt>
            <c:idx val="20"/>
            <c:bubble3D val="0"/>
            <c:extLst>
              <c:ext xmlns:c16="http://schemas.microsoft.com/office/drawing/2014/chart" uri="{C3380CC4-5D6E-409C-BE32-E72D297353CC}">
                <c16:uniqueId val="{000000A7-CEFD-4094-A975-01C38DEF21CD}"/>
              </c:ext>
            </c:extLst>
          </c:dPt>
          <c:dPt>
            <c:idx val="21"/>
            <c:bubble3D val="0"/>
            <c:extLst>
              <c:ext xmlns:c16="http://schemas.microsoft.com/office/drawing/2014/chart" uri="{C3380CC4-5D6E-409C-BE32-E72D297353CC}">
                <c16:uniqueId val="{0000016C-4C26-425A-9E3A-DE1A1806C962}"/>
              </c:ext>
            </c:extLst>
          </c:dPt>
          <c:dPt>
            <c:idx val="23"/>
            <c:marker>
              <c:symbol val="square"/>
              <c:size val="5"/>
            </c:marker>
            <c:bubble3D val="0"/>
            <c:extLst>
              <c:ext xmlns:c16="http://schemas.microsoft.com/office/drawing/2014/chart" uri="{C3380CC4-5D6E-409C-BE32-E72D297353CC}">
                <c16:uniqueId val="{00000055-6FAC-4B20-8FA2-99A3E683120D}"/>
              </c:ext>
            </c:extLst>
          </c:dPt>
          <c:dPt>
            <c:idx val="24"/>
            <c:bubble3D val="0"/>
            <c:extLst>
              <c:ext xmlns:c16="http://schemas.microsoft.com/office/drawing/2014/chart" uri="{C3380CC4-5D6E-409C-BE32-E72D297353CC}">
                <c16:uniqueId val="{000000AB-CEFD-4094-A975-01C38DEF21CD}"/>
              </c:ext>
            </c:extLst>
          </c:dPt>
          <c:dPt>
            <c:idx val="25"/>
            <c:bubble3D val="0"/>
            <c:extLst>
              <c:ext xmlns:c16="http://schemas.microsoft.com/office/drawing/2014/chart" uri="{C3380CC4-5D6E-409C-BE32-E72D297353CC}">
                <c16:uniqueId val="{0000016D-4C26-425A-9E3A-DE1A1806C962}"/>
              </c:ext>
            </c:extLst>
          </c:dPt>
          <c:dPt>
            <c:idx val="27"/>
            <c:marker>
              <c:symbol val="square"/>
              <c:size val="5"/>
            </c:marker>
            <c:bubble3D val="0"/>
            <c:extLst>
              <c:ext xmlns:c16="http://schemas.microsoft.com/office/drawing/2014/chart" uri="{C3380CC4-5D6E-409C-BE32-E72D297353CC}">
                <c16:uniqueId val="{00000056-6FAC-4B20-8FA2-99A3E683120D}"/>
              </c:ext>
            </c:extLst>
          </c:dPt>
          <c:dPt>
            <c:idx val="28"/>
            <c:bubble3D val="0"/>
            <c:extLst>
              <c:ext xmlns:c16="http://schemas.microsoft.com/office/drawing/2014/chart" uri="{C3380CC4-5D6E-409C-BE32-E72D297353CC}">
                <c16:uniqueId val="{000000AC-CEFD-4094-A975-01C38DEF21CD}"/>
              </c:ext>
            </c:extLst>
          </c:dPt>
          <c:dPt>
            <c:idx val="29"/>
            <c:bubble3D val="0"/>
            <c:extLst>
              <c:ext xmlns:c16="http://schemas.microsoft.com/office/drawing/2014/chart" uri="{C3380CC4-5D6E-409C-BE32-E72D297353CC}">
                <c16:uniqueId val="{0000016E-4C26-425A-9E3A-DE1A1806C962}"/>
              </c:ext>
            </c:extLst>
          </c:dPt>
          <c:dPt>
            <c:idx val="31"/>
            <c:marker>
              <c:symbol val="square"/>
              <c:size val="5"/>
            </c:marker>
            <c:bubble3D val="0"/>
            <c:extLst>
              <c:ext xmlns:c16="http://schemas.microsoft.com/office/drawing/2014/chart" uri="{C3380CC4-5D6E-409C-BE32-E72D297353CC}">
                <c16:uniqueId val="{00000057-6FAC-4B20-8FA2-99A3E683120D}"/>
              </c:ext>
            </c:extLst>
          </c:dPt>
          <c:dPt>
            <c:idx val="32"/>
            <c:bubble3D val="0"/>
            <c:extLst>
              <c:ext xmlns:c16="http://schemas.microsoft.com/office/drawing/2014/chart" uri="{C3380CC4-5D6E-409C-BE32-E72D297353CC}">
                <c16:uniqueId val="{000000AD-CEFD-4094-A975-01C38DEF21CD}"/>
              </c:ext>
            </c:extLst>
          </c:dPt>
          <c:dPt>
            <c:idx val="33"/>
            <c:bubble3D val="0"/>
            <c:extLst>
              <c:ext xmlns:c16="http://schemas.microsoft.com/office/drawing/2014/chart" uri="{C3380CC4-5D6E-409C-BE32-E72D297353CC}">
                <c16:uniqueId val="{0000016F-4C26-425A-9E3A-DE1A1806C962}"/>
              </c:ext>
            </c:extLst>
          </c:dPt>
          <c:dPt>
            <c:idx val="35"/>
            <c:marker>
              <c:symbol val="square"/>
              <c:size val="5"/>
            </c:marker>
            <c:bubble3D val="0"/>
            <c:extLst>
              <c:ext xmlns:c16="http://schemas.microsoft.com/office/drawing/2014/chart" uri="{C3380CC4-5D6E-409C-BE32-E72D297353CC}">
                <c16:uniqueId val="{00000058-6FAC-4B20-8FA2-99A3E683120D}"/>
              </c:ext>
            </c:extLst>
          </c:dPt>
          <c:dPt>
            <c:idx val="36"/>
            <c:bubble3D val="0"/>
            <c:extLst>
              <c:ext xmlns:c16="http://schemas.microsoft.com/office/drawing/2014/chart" uri="{C3380CC4-5D6E-409C-BE32-E72D297353CC}">
                <c16:uniqueId val="{000000AE-CEFD-4094-A975-01C38DEF21CD}"/>
              </c:ext>
            </c:extLst>
          </c:dPt>
          <c:dPt>
            <c:idx val="37"/>
            <c:bubble3D val="0"/>
            <c:extLst>
              <c:ext xmlns:c16="http://schemas.microsoft.com/office/drawing/2014/chart" uri="{C3380CC4-5D6E-409C-BE32-E72D297353CC}">
                <c16:uniqueId val="{00000170-4C26-425A-9E3A-DE1A1806C962}"/>
              </c:ext>
            </c:extLst>
          </c:dPt>
          <c:dPt>
            <c:idx val="39"/>
            <c:marker>
              <c:symbol val="square"/>
              <c:size val="5"/>
            </c:marker>
            <c:bubble3D val="0"/>
            <c:extLst>
              <c:ext xmlns:c16="http://schemas.microsoft.com/office/drawing/2014/chart" uri="{C3380CC4-5D6E-409C-BE32-E72D297353CC}">
                <c16:uniqueId val="{00000059-6FAC-4B20-8FA2-99A3E683120D}"/>
              </c:ext>
            </c:extLst>
          </c:dPt>
          <c:dPt>
            <c:idx val="40"/>
            <c:bubble3D val="0"/>
            <c:extLst>
              <c:ext xmlns:c16="http://schemas.microsoft.com/office/drawing/2014/chart" uri="{C3380CC4-5D6E-409C-BE32-E72D297353CC}">
                <c16:uniqueId val="{000000AF-CEFD-4094-A975-01C38DEF21CD}"/>
              </c:ext>
            </c:extLst>
          </c:dPt>
          <c:dPt>
            <c:idx val="41"/>
            <c:bubble3D val="0"/>
            <c:extLst>
              <c:ext xmlns:c16="http://schemas.microsoft.com/office/drawing/2014/chart" uri="{C3380CC4-5D6E-409C-BE32-E72D297353CC}">
                <c16:uniqueId val="{00000136-4C26-425A-9E3A-DE1A1806C962}"/>
              </c:ext>
            </c:extLst>
          </c:dPt>
          <c:dPt>
            <c:idx val="43"/>
            <c:marker>
              <c:symbol val="square"/>
              <c:size val="5"/>
            </c:marker>
            <c:bubble3D val="0"/>
            <c:extLst>
              <c:ext xmlns:c16="http://schemas.microsoft.com/office/drawing/2014/chart" uri="{C3380CC4-5D6E-409C-BE32-E72D297353CC}">
                <c16:uniqueId val="{0000005A-6FAC-4B20-8FA2-99A3E683120D}"/>
              </c:ext>
            </c:extLst>
          </c:dPt>
          <c:dLbls>
            <c:dLbl>
              <c:idx val="43"/>
              <c:layout>
                <c:manualLayout>
                  <c:x val="-4.5402545402546514E-3"/>
                  <c:y val="4.2466800420368669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A-6FAC-4B20-8FA2-99A3E683120D}"/>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6.1'!$A$10:$B$13,'6.1'!$A$15:$B$18,'6.1'!$A$20:$B$23,'6.1'!$A$25:$B$28,'6.1'!$A$30:$B$33,'6.1'!$A$35:$B$38,'6.1'!$A$40:$B$43,'6.1'!$A$45:$B$48,'6.1'!$A$50:$B$53,'6.1'!$A$55:$B$58,'6.1'!$A$60:$B$63,'6.1'!$A$65:$B$68,'6.1'!$A$70:$B$73,'6.1'!$A$75:$B$78,'6.1'!$A$80:$B$83,'6.1'!$A$85:$B$88)</c15:sqref>
                  </c15:fullRef>
                </c:ext>
              </c:extLst>
              <c:f>('6.1'!$A$35:$B$38,'6.1'!$A$40:$B$43,'6.1'!$A$45:$B$48,'6.1'!$A$50:$B$53,'6.1'!$A$55:$B$58,'6.1'!$A$60:$B$63,'6.1'!$A$65:$B$68,'6.1'!$A$70:$B$73,'6.1'!$A$75:$B$78,'6.1'!$A$80:$B$83,'6.1'!$A$85:$B$88)</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6.1'!$D$10:$D$13,'6.1'!$D$15:$D$18,'6.1'!$D$20:$D$23,'6.1'!$D$25:$D$28,'6.1'!$D$30:$D$33,'6.1'!$D$35:$D$38,'6.1'!$D$40:$D$43,'6.1'!$D$45:$D$48,'6.1'!$D$50:$D$53,'6.1'!$D$55:$D$58,'6.1'!$D$60:$D$63,'6.1'!$D$65:$D$68,'6.1'!$D$70:$D$73,'6.1'!$D$75:$D$78,'6.1'!$D$80:$D$83,'6.1'!$D$85:$D$86,'6.1'!$D$87:$D$88)</c15:sqref>
                  </c15:fullRef>
                </c:ext>
              </c:extLst>
              <c:f>('6.1'!$D$35:$D$38,'6.1'!$D$40:$D$43,'6.1'!$D$45:$D$48,'6.1'!$D$50:$D$53,'6.1'!$D$55:$D$58,'6.1'!$D$60:$D$63,'6.1'!$D$65:$D$68,'6.1'!$D$70:$D$73,'6.1'!$D$75:$D$78,'6.1'!$D$80:$D$83,'6.1'!$D$85:$D$86,'6.1'!$D$87:$D$88)</c:f>
              <c:numCache>
                <c:formatCode>_-* #,##0_-;\-* #,##0_-;_-* "-"??_-;_-@_-</c:formatCode>
                <c:ptCount val="44"/>
                <c:pt idx="0">
                  <c:v>573</c:v>
                </c:pt>
                <c:pt idx="1">
                  <c:v>662</c:v>
                </c:pt>
                <c:pt idx="2">
                  <c:v>767</c:v>
                </c:pt>
                <c:pt idx="3">
                  <c:v>638</c:v>
                </c:pt>
                <c:pt idx="4">
                  <c:v>756</c:v>
                </c:pt>
                <c:pt idx="5">
                  <c:v>621</c:v>
                </c:pt>
                <c:pt idx="6">
                  <c:v>765</c:v>
                </c:pt>
                <c:pt idx="7">
                  <c:v>800</c:v>
                </c:pt>
                <c:pt idx="8">
                  <c:v>675</c:v>
                </c:pt>
                <c:pt idx="9">
                  <c:v>840</c:v>
                </c:pt>
                <c:pt idx="10">
                  <c:v>870</c:v>
                </c:pt>
                <c:pt idx="11">
                  <c:v>872</c:v>
                </c:pt>
                <c:pt idx="12">
                  <c:v>798</c:v>
                </c:pt>
                <c:pt idx="13">
                  <c:v>746</c:v>
                </c:pt>
                <c:pt idx="14">
                  <c:v>1097</c:v>
                </c:pt>
                <c:pt idx="15">
                  <c:v>989</c:v>
                </c:pt>
                <c:pt idx="16">
                  <c:v>1085</c:v>
                </c:pt>
                <c:pt idx="17">
                  <c:v>1114</c:v>
                </c:pt>
                <c:pt idx="18">
                  <c:v>1170</c:v>
                </c:pt>
                <c:pt idx="19">
                  <c:v>867</c:v>
                </c:pt>
                <c:pt idx="20">
                  <c:v>409</c:v>
                </c:pt>
                <c:pt idx="21">
                  <c:v>747</c:v>
                </c:pt>
                <c:pt idx="22">
                  <c:v>743</c:v>
                </c:pt>
                <c:pt idx="23">
                  <c:v>1115</c:v>
                </c:pt>
                <c:pt idx="24">
                  <c:v>862</c:v>
                </c:pt>
                <c:pt idx="25">
                  <c:v>847</c:v>
                </c:pt>
                <c:pt idx="26">
                  <c:v>876</c:v>
                </c:pt>
                <c:pt idx="27">
                  <c:v>747</c:v>
                </c:pt>
                <c:pt idx="28">
                  <c:v>819</c:v>
                </c:pt>
                <c:pt idx="29">
                  <c:v>792</c:v>
                </c:pt>
                <c:pt idx="30">
                  <c:v>785</c:v>
                </c:pt>
                <c:pt idx="31">
                  <c:v>700</c:v>
                </c:pt>
                <c:pt idx="32">
                  <c:v>781</c:v>
                </c:pt>
                <c:pt idx="33">
                  <c:v>653</c:v>
                </c:pt>
                <c:pt idx="34">
                  <c:v>701</c:v>
                </c:pt>
                <c:pt idx="35">
                  <c:v>661</c:v>
                </c:pt>
                <c:pt idx="36">
                  <c:v>722</c:v>
                </c:pt>
                <c:pt idx="37">
                  <c:v>669</c:v>
                </c:pt>
                <c:pt idx="38">
                  <c:v>616</c:v>
                </c:pt>
                <c:pt idx="39">
                  <c:v>666</c:v>
                </c:pt>
                <c:pt idx="40">
                  <c:v>619</c:v>
                </c:pt>
                <c:pt idx="41">
                  <c:v>571</c:v>
                </c:pt>
                <c:pt idx="42">
                  <c:v>678</c:v>
                </c:pt>
                <c:pt idx="43">
                  <c:v>676</c:v>
                </c:pt>
              </c:numCache>
            </c:numRef>
          </c:val>
          <c:smooth val="0"/>
          <c:extLst>
            <c:ext xmlns:c15="http://schemas.microsoft.com/office/drawing/2012/chart" uri="{02D57815-91ED-43cb-92C2-25804820EDAC}">
              <c15:categoryFilterExceptions>
                <c15:categoryFilterException>
                  <c15:sqref>'6.1'!$D$10</c15:sqref>
                  <c15:bubble3D val="0"/>
                </c15:categoryFilterException>
                <c15:categoryFilterException>
                  <c15:sqref>'6.1'!$D$11</c15:sqref>
                  <c15:bubble3D val="0"/>
                </c15:categoryFilterException>
                <c15:categoryFilterException>
                  <c15:sqref>'6.1'!$D$12</c15:sqref>
                  <c15:bubble3D val="0"/>
                </c15:categoryFilterException>
                <c15:categoryFilterException>
                  <c15:sqref>'6.1'!$D$13</c15:sqref>
                  <c15:bubble3D val="0"/>
                </c15:categoryFilterException>
                <c15:categoryFilterException>
                  <c15:sqref>'6.1'!$D$15</c15:sqref>
                  <c15:bubble3D val="0"/>
                </c15:categoryFilterException>
                <c15:categoryFilterException>
                  <c15:sqref>'6.1'!$D$16</c15:sqref>
                  <c15:bubble3D val="0"/>
                </c15:categoryFilterException>
                <c15:categoryFilterException>
                  <c15:sqref>'6.1'!$D$17</c15:sqref>
                  <c15:bubble3D val="0"/>
                </c15:categoryFilterException>
                <c15:categoryFilterException>
                  <c15:sqref>'6.1'!$D$18</c15:sqref>
                  <c15:bubble3D val="0"/>
                </c15:categoryFilterException>
                <c15:categoryFilterException>
                  <c15:sqref>'6.1'!$D$20</c15:sqref>
                  <c15:bubble3D val="0"/>
                </c15:categoryFilterException>
                <c15:categoryFilterException>
                  <c15:sqref>'6.1'!$D$21</c15:sqref>
                  <c15:bubble3D val="0"/>
                </c15:categoryFilterException>
                <c15:categoryFilterException>
                  <c15:sqref>'6.1'!$D$22</c15:sqref>
                  <c15:bubble3D val="0"/>
                </c15:categoryFilterException>
                <c15:categoryFilterException>
                  <c15:sqref>'6.1'!$D$23</c15:sqref>
                  <c15:bubble3D val="0"/>
                </c15:categoryFilterException>
                <c15:categoryFilterException>
                  <c15:sqref>'6.1'!$D$25</c15:sqref>
                  <c15:bubble3D val="0"/>
                </c15:categoryFilterException>
                <c15:categoryFilterException>
                  <c15:sqref>'6.1'!$D$26</c15:sqref>
                  <c15:bubble3D val="0"/>
                </c15:categoryFilterException>
                <c15:categoryFilterException>
                  <c15:sqref>'6.1'!$D$27</c15:sqref>
                  <c15:bubble3D val="0"/>
                </c15:categoryFilterException>
                <c15:categoryFilterException>
                  <c15:sqref>'6.1'!$D$28</c15:sqref>
                  <c15:bubble3D val="0"/>
                </c15:categoryFilterException>
                <c15:categoryFilterException>
                  <c15:sqref>'6.1'!$D$30</c15:sqref>
                  <c15:bubble3D val="0"/>
                </c15:categoryFilterException>
                <c15:categoryFilterException>
                  <c15:sqref>'6.1'!$D$32</c15:sqref>
                  <c15:bubble3D val="0"/>
                </c15:categoryFilterException>
              </c15:categoryFilterExceptions>
            </c:ext>
            <c:ext xmlns:c16="http://schemas.microsoft.com/office/drawing/2014/chart" uri="{C3380CC4-5D6E-409C-BE32-E72D297353CC}">
              <c16:uniqueId val="{000000A8-CEFD-4094-A975-01C38DEF21CD}"/>
            </c:ext>
          </c:extLst>
        </c:ser>
        <c:dLbls>
          <c:showLegendKey val="0"/>
          <c:showVal val="0"/>
          <c:showCatName val="0"/>
          <c:showSerName val="0"/>
          <c:showPercent val="0"/>
          <c:showBubbleSize val="0"/>
        </c:dLbls>
        <c:smooth val="0"/>
        <c:axId val="400799072"/>
        <c:axId val="400798680"/>
      </c:lineChart>
      <c:catAx>
        <c:axId val="400799072"/>
        <c:scaling>
          <c:orientation val="minMax"/>
        </c:scaling>
        <c:delete val="0"/>
        <c:axPos val="b"/>
        <c:title>
          <c:tx>
            <c:rich>
              <a:bodyPr rot="0" spcFirstLastPara="1" vertOverflow="ellipsis" vert="horz" wrap="square" anchor="b" anchorCtr="0"/>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Quarter</a:t>
                </a:r>
                <a:r>
                  <a:rPr lang="en-GB" sz="1200" b="1" baseline="0">
                    <a:solidFill>
                      <a:sysClr val="windowText" lastClr="000000"/>
                    </a:solidFill>
                  </a:rPr>
                  <a:t> / Year</a:t>
                </a:r>
                <a:endParaRPr lang="en-GB" sz="12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200" b="1">
                    <a:solidFill>
                      <a:sysClr val="windowText" lastClr="000000"/>
                    </a:solidFill>
                  </a:rPr>
                  <a:t>No.</a:t>
                </a:r>
                <a:r>
                  <a:rPr lang="en-GB" sz="1200" b="1" baseline="0">
                    <a:solidFill>
                      <a:sysClr val="windowText" lastClr="000000"/>
                    </a:solidFill>
                  </a:rPr>
                  <a:t> of applications</a:t>
                </a:r>
                <a:endParaRPr lang="en-GB" sz="1200" b="1">
                  <a:solidFill>
                    <a:sysClr val="windowText" lastClr="000000"/>
                  </a:solidFill>
                </a:endParaRPr>
              </a:p>
            </c:rich>
          </c:tx>
          <c:layout>
            <c:manualLayout>
              <c:xMode val="edge"/>
              <c:yMode val="edge"/>
              <c:x val="1.3439419548996166E-3"/>
              <c:y val="8.2751066139336027E-5"/>
            </c:manualLayout>
          </c:layout>
          <c:overlay val="0"/>
          <c:spPr>
            <a:noFill/>
            <a:ln>
              <a:noFill/>
            </a:ln>
            <a:effectLst/>
          </c:spPr>
        </c:title>
        <c:numFmt formatCode="_-* #,##0_-;\-* #,##0_-;_-* &quot;-&quot;??_-;_-@_-"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spPr>
        <a:noFill/>
        <a:ln w="25400">
          <a:noFill/>
        </a:ln>
      </c:spPr>
    </c:plotArea>
    <c:legend>
      <c:legendPos val="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955104430997464E-2"/>
          <c:y val="7.6999036375375418E-2"/>
          <c:w val="0.87900941798941801"/>
          <c:h val="0.7735985445269713"/>
        </c:manualLayout>
      </c:layout>
      <c:lineChart>
        <c:grouping val="standard"/>
        <c:varyColors val="0"/>
        <c:ser>
          <c:idx val="0"/>
          <c:order val="0"/>
          <c:tx>
            <c:v>Applications Received</c:v>
          </c:tx>
          <c:spPr>
            <a:ln w="28575" cap="rnd">
              <a:solidFill>
                <a:srgbClr val="2B4171"/>
              </a:solidFill>
              <a:round/>
            </a:ln>
            <a:effectLst/>
          </c:spPr>
          <c:marker>
            <c:symbol val="square"/>
            <c:size val="5"/>
            <c:spPr>
              <a:solidFill>
                <a:srgbClr val="2B4171"/>
              </a:solidFill>
              <a:ln w="9525">
                <a:solidFill>
                  <a:srgbClr val="2B4171"/>
                </a:solidFill>
              </a:ln>
              <a:effectLst/>
            </c:spPr>
          </c:marker>
          <c:dLbls>
            <c:dLbl>
              <c:idx val="23"/>
              <c:layout>
                <c:manualLayout>
                  <c:x val="-8.26338733814822E-3"/>
                  <c:y val="-2.95485699771793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4B-4168-AA98-21A59CA3FECC}"/>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B$9,'1.1'!$B$14,'1.1'!$B$19,'1.1'!$B$24,'1.1'!$B$29,'1.1'!$B$34,'1.1'!$B$39,'1.1'!$B$44,'1.1'!$B$49,'1.1'!$B$54,'1.1'!$B$59,'1.1'!$B$64,'1.1'!$B$69,'1.1'!$B$74,'1.1'!$B$79,'1.1'!$B$84,'1.1'!$B$89,'1.1'!$B$94,'1.1'!$B$99,'1.1'!$B$104,'1.1'!$B$109,'1.1'!$B$114,'1.1'!$B$119,'1.1'!$B$124)</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1.1'!$C$9,'1.1'!$C$14,'1.1'!$C$19,'1.1'!$C$24,'1.1'!$C$29,'1.1'!$C$34,'1.1'!$C$39,'1.1'!$C$44,'1.1'!$C$49,'1.1'!$C$54,'1.1'!$C$59,'1.1'!$C$64,'1.1'!$C$69,'1.1'!$C$74,'1.1'!$C$79,'1.1'!$C$84,'1.1'!$C$89,'1.1'!$C$94,'1.1'!$C$99,'1.1'!$C$104,'1.1'!$C$109,'1.1'!$C$114,'1.1'!$C$119,'1.1'!$C$124)</c:f>
              <c:numCache>
                <c:formatCode>#,##0</c:formatCode>
                <c:ptCount val="24"/>
                <c:pt idx="0">
                  <c:v>29561</c:v>
                </c:pt>
                <c:pt idx="1">
                  <c:v>34270</c:v>
                </c:pt>
                <c:pt idx="2">
                  <c:v>36593</c:v>
                </c:pt>
                <c:pt idx="3">
                  <c:v>35356</c:v>
                </c:pt>
                <c:pt idx="4">
                  <c:v>27077</c:v>
                </c:pt>
                <c:pt idx="5">
                  <c:v>27906</c:v>
                </c:pt>
                <c:pt idx="6">
                  <c:v>20469</c:v>
                </c:pt>
                <c:pt idx="7">
                  <c:v>19557</c:v>
                </c:pt>
                <c:pt idx="8">
                  <c:v>16768</c:v>
                </c:pt>
                <c:pt idx="9">
                  <c:v>13680</c:v>
                </c:pt>
                <c:pt idx="10">
                  <c:v>11943</c:v>
                </c:pt>
                <c:pt idx="11">
                  <c:v>11634</c:v>
                </c:pt>
                <c:pt idx="12">
                  <c:v>12864</c:v>
                </c:pt>
                <c:pt idx="13">
                  <c:v>12220</c:v>
                </c:pt>
                <c:pt idx="14">
                  <c:v>13037</c:v>
                </c:pt>
                <c:pt idx="15">
                  <c:v>12933</c:v>
                </c:pt>
                <c:pt idx="16">
                  <c:v>12541</c:v>
                </c:pt>
                <c:pt idx="17">
                  <c:v>12207</c:v>
                </c:pt>
                <c:pt idx="18">
                  <c:v>12833</c:v>
                </c:pt>
                <c:pt idx="19">
                  <c:v>13600</c:v>
                </c:pt>
                <c:pt idx="20">
                  <c:v>11217</c:v>
                </c:pt>
                <c:pt idx="21">
                  <c:v>10025</c:v>
                </c:pt>
                <c:pt idx="22">
                  <c:v>9716</c:v>
                </c:pt>
                <c:pt idx="23">
                  <c:v>9642</c:v>
                </c:pt>
              </c:numCache>
            </c:numRef>
          </c:val>
          <c:smooth val="0"/>
          <c:extLst>
            <c:ext xmlns:c16="http://schemas.microsoft.com/office/drawing/2014/chart" uri="{C3380CC4-5D6E-409C-BE32-E72D297353CC}">
              <c16:uniqueId val="{00000016-FE9E-42B7-8BF5-DE16F1C0FED5}"/>
            </c:ext>
          </c:extLst>
        </c:ser>
        <c:ser>
          <c:idx val="1"/>
          <c:order val="1"/>
          <c:tx>
            <c:v>Applications Decided</c:v>
          </c:tx>
          <c:spPr>
            <a:ln w="28575" cap="rnd">
              <a:solidFill>
                <a:srgbClr val="F8B728"/>
              </a:solidFill>
              <a:round/>
            </a:ln>
            <a:effectLst/>
          </c:spPr>
          <c:marker>
            <c:symbol val="square"/>
            <c:size val="5"/>
            <c:spPr>
              <a:solidFill>
                <a:srgbClr val="F8B728"/>
              </a:solidFill>
              <a:ln w="9525">
                <a:solidFill>
                  <a:srgbClr val="F8B728"/>
                </a:solidFill>
              </a:ln>
              <a:effectLst/>
            </c:spPr>
          </c:marker>
          <c:dLbls>
            <c:dLbl>
              <c:idx val="23"/>
              <c:layout>
                <c:manualLayout>
                  <c:x val="-4.13169366907411E-3"/>
                  <c:y val="2.46238083143161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4B-4168-AA98-21A59CA3FECC}"/>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B$9,'1.1'!$B$14,'1.1'!$B$19,'1.1'!$B$24,'1.1'!$B$29,'1.1'!$B$34,'1.1'!$B$39,'1.1'!$B$44,'1.1'!$B$49,'1.1'!$B$54,'1.1'!$B$59,'1.1'!$B$64,'1.1'!$B$69,'1.1'!$B$74,'1.1'!$B$79,'1.1'!$B$84,'1.1'!$B$89,'1.1'!$B$94,'1.1'!$B$99,'1.1'!$B$104,'1.1'!$B$109,'1.1'!$B$114,'1.1'!$B$119,'1.1'!$B$124)</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1.1'!$G$9,'1.1'!$G$14,'1.1'!$G$19,'1.1'!$G$24,'1.1'!$G$29,'1.1'!$G$34,'1.1'!$G$39,'1.1'!$G$44,'1.1'!$G$49,'1.1'!$G$54,'1.1'!$G$59,'1.1'!$G$64,'1.1'!$G$69,'1.1'!$G$74,'1.1'!$G$79,'1.1'!$G$84,'1.1'!$G$89,'1.1'!$G$94,'1.1'!$G$99,'1.1'!$G$104,'1.1'!$G$109,'1.1'!$G$114,'1.1'!$G$119,'1.1'!$G$124)</c:f>
              <c:numCache>
                <c:formatCode>#,##0</c:formatCode>
                <c:ptCount val="24"/>
                <c:pt idx="0">
                  <c:v>22805</c:v>
                </c:pt>
                <c:pt idx="1">
                  <c:v>24036</c:v>
                </c:pt>
                <c:pt idx="2">
                  <c:v>27443</c:v>
                </c:pt>
                <c:pt idx="3">
                  <c:v>30161</c:v>
                </c:pt>
                <c:pt idx="4">
                  <c:v>29084</c:v>
                </c:pt>
                <c:pt idx="5">
                  <c:v>26580</c:v>
                </c:pt>
                <c:pt idx="6">
                  <c:v>24637</c:v>
                </c:pt>
                <c:pt idx="7">
                  <c:v>20223</c:v>
                </c:pt>
                <c:pt idx="8">
                  <c:v>16191</c:v>
                </c:pt>
                <c:pt idx="9">
                  <c:v>14509</c:v>
                </c:pt>
                <c:pt idx="10">
                  <c:v>13205</c:v>
                </c:pt>
                <c:pt idx="11">
                  <c:v>11234</c:v>
                </c:pt>
                <c:pt idx="12">
                  <c:v>11646</c:v>
                </c:pt>
                <c:pt idx="13">
                  <c:v>11034</c:v>
                </c:pt>
                <c:pt idx="14">
                  <c:v>12957</c:v>
                </c:pt>
                <c:pt idx="15">
                  <c:v>12314</c:v>
                </c:pt>
                <c:pt idx="16">
                  <c:v>12156</c:v>
                </c:pt>
                <c:pt idx="17">
                  <c:v>11747</c:v>
                </c:pt>
                <c:pt idx="18">
                  <c:v>10483</c:v>
                </c:pt>
                <c:pt idx="19">
                  <c:v>12914</c:v>
                </c:pt>
                <c:pt idx="20">
                  <c:v>10771</c:v>
                </c:pt>
                <c:pt idx="21">
                  <c:v>9734</c:v>
                </c:pt>
                <c:pt idx="22">
                  <c:v>9284</c:v>
                </c:pt>
                <c:pt idx="23">
                  <c:v>8774</c:v>
                </c:pt>
              </c:numCache>
            </c:numRef>
          </c:val>
          <c:smooth val="0"/>
          <c:extLst>
            <c:ext xmlns:c16="http://schemas.microsoft.com/office/drawing/2014/chart" uri="{C3380CC4-5D6E-409C-BE32-E72D297353CC}">
              <c16:uniqueId val="{00000018-FE9E-42B7-8BF5-DE16F1C0FED5}"/>
            </c:ext>
          </c:extLst>
        </c:ser>
        <c:dLbls>
          <c:showLegendKey val="0"/>
          <c:showVal val="0"/>
          <c:showCatName val="0"/>
          <c:showSerName val="0"/>
          <c:showPercent val="0"/>
          <c:showBubbleSize val="0"/>
        </c:dLbls>
        <c:marker val="1"/>
        <c:smooth val="0"/>
        <c:axId val="400803384"/>
        <c:axId val="400796328"/>
      </c:lineChart>
      <c:catAx>
        <c:axId val="400803384"/>
        <c:scaling>
          <c:orientation val="minMax"/>
        </c:scaling>
        <c:delete val="0"/>
        <c:axPos val="b"/>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GB" sz="1200" b="1"/>
                  <a:t>Year</a:t>
                </a:r>
              </a:p>
            </c:rich>
          </c:tx>
          <c:layout>
            <c:manualLayout>
              <c:xMode val="edge"/>
              <c:yMode val="edge"/>
              <c:x val="0.91830941798941801"/>
              <c:y val="0.94501594268137146"/>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rgbClr val="868686"/>
            </a:solidFill>
            <a:round/>
          </a:ln>
          <a:effectLst/>
        </c:spPr>
        <c:txPr>
          <a:bodyPr rot="-2700000" spcFirstLastPara="1" vertOverflow="ellipsis" wrap="square" anchor="ctr" anchorCtr="1"/>
          <a:lstStyle/>
          <a:p>
            <a:pPr>
              <a:defRPr sz="1100" b="0" i="0" u="none" strike="noStrike" kern="1200" baseline="0">
                <a:solidFill>
                  <a:sysClr val="windowText" lastClr="000000"/>
                </a:solidFill>
                <a:latin typeface="+mn-lt"/>
                <a:ea typeface="+mn-ea"/>
                <a:cs typeface="+mn-cs"/>
              </a:defRPr>
            </a:pPr>
            <a:endParaRPr lang="en-US"/>
          </a:p>
        </c:txPr>
        <c:crossAx val="400796328"/>
        <c:crosses val="autoZero"/>
        <c:auto val="1"/>
        <c:lblAlgn val="ctr"/>
        <c:lblOffset val="100"/>
        <c:noMultiLvlLbl val="0"/>
      </c:catAx>
      <c:valAx>
        <c:axId val="400796328"/>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GB" sz="1200" b="1"/>
                  <a:t>No. of applications</a:t>
                </a:r>
              </a:p>
            </c:rich>
          </c:tx>
          <c:layout>
            <c:manualLayout>
              <c:xMode val="edge"/>
              <c:yMode val="edge"/>
              <c:x val="2.6878306878306878E-3"/>
              <c:y val="9.248443244054317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400803384"/>
        <c:crosses val="autoZero"/>
        <c:crossBetween val="between"/>
      </c:valAx>
      <c:spPr>
        <a:noFill/>
        <a:ln>
          <a:noFill/>
        </a:ln>
        <a:effectLst/>
      </c:spPr>
    </c:plotArea>
    <c:legend>
      <c:legendPos val="b"/>
      <c:layout>
        <c:manualLayout>
          <c:xMode val="edge"/>
          <c:yMode val="edge"/>
          <c:x val="0.31882782094989581"/>
          <c:y val="2.1713832365574514E-2"/>
          <c:w val="0.39296722840349624"/>
          <c:h val="4.2410745614197082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433760404823256E-2"/>
          <c:y val="7.7945227387738347E-2"/>
          <c:w val="0.92501481404482255"/>
          <c:h val="0.81637689527840862"/>
        </c:manualLayout>
      </c:layout>
      <c:lineChart>
        <c:grouping val="standard"/>
        <c:varyColors val="0"/>
        <c:ser>
          <c:idx val="0"/>
          <c:order val="0"/>
          <c:tx>
            <c:strRef>
              <c:f>'6.1'!$Q$137</c:f>
              <c:strCache>
                <c:ptCount val="1"/>
                <c:pt idx="0">
                  <c:v>Cases opened</c:v>
                </c:pt>
              </c:strCache>
            </c:strRef>
          </c:tx>
          <c:spPr>
            <a:ln w="28575" cap="rnd">
              <a:solidFill>
                <a:srgbClr val="2B4171"/>
              </a:solidFill>
              <a:round/>
            </a:ln>
            <a:effectLst/>
          </c:spPr>
          <c:marker>
            <c:symbol val="square"/>
            <c:size val="5"/>
            <c:spPr>
              <a:solidFill>
                <a:srgbClr val="2B4171"/>
              </a:solidFill>
              <a:ln w="9525">
                <a:solidFill>
                  <a:srgbClr val="2B4171"/>
                </a:solidFill>
              </a:ln>
              <a:effectLst/>
            </c:spPr>
          </c:marker>
          <c:dLbls>
            <c:dLbl>
              <c:idx val="10"/>
              <c:layout>
                <c:manualLayout>
                  <c:x val="-1.8161018161018273E-2"/>
                  <c:y val="-2.7300085984522784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16-439B-B703-BD0CF7800D6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('6.1'!$P$142:$P$153,'6.1'!$P$154)</c15:sqref>
                  </c15:fullRef>
                </c:ext>
              </c:extLst>
              <c:f>('6.1'!$P$144:$P$153,'6.1'!$P$154)</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extLst>
                <c:ext xmlns:c15="http://schemas.microsoft.com/office/drawing/2012/chart" uri="{02D57815-91ED-43cb-92C2-25804820EDAC}">
                  <c15:fullRef>
                    <c15:sqref>('6.1'!$Q$142:$Q$153,'6.1'!$Q$154)</c15:sqref>
                  </c15:fullRef>
                </c:ext>
              </c:extLst>
              <c:f>('6.1'!$Q$144:$Q$153,'6.1'!$Q$154)</c:f>
              <c:numCache>
                <c:formatCode>_-* #,##0_-;\-* #,##0_-;_-* "-"??_-;_-@_-</c:formatCode>
                <c:ptCount val="11"/>
                <c:pt idx="0">
                  <c:v>2914</c:v>
                </c:pt>
                <c:pt idx="1">
                  <c:v>3423</c:v>
                </c:pt>
                <c:pt idx="2">
                  <c:v>3304</c:v>
                </c:pt>
                <c:pt idx="3">
                  <c:v>3796</c:v>
                </c:pt>
                <c:pt idx="4">
                  <c:v>4262</c:v>
                </c:pt>
                <c:pt idx="5">
                  <c:v>3229</c:v>
                </c:pt>
                <c:pt idx="6">
                  <c:v>3163</c:v>
                </c:pt>
                <c:pt idx="7">
                  <c:v>3180</c:v>
                </c:pt>
                <c:pt idx="8">
                  <c:v>3094</c:v>
                </c:pt>
                <c:pt idx="9">
                  <c:v>2572</c:v>
                </c:pt>
                <c:pt idx="10">
                  <c:v>3326</c:v>
                </c:pt>
              </c:numCache>
            </c:numRef>
          </c:val>
          <c:smooth val="0"/>
          <c:extLst>
            <c:ext xmlns:c16="http://schemas.microsoft.com/office/drawing/2014/chart" uri="{C3380CC4-5D6E-409C-BE32-E72D297353CC}">
              <c16:uniqueId val="{00000001-38F0-41F4-A668-1FAF721B982D}"/>
            </c:ext>
          </c:extLst>
        </c:ser>
        <c:ser>
          <c:idx val="1"/>
          <c:order val="1"/>
          <c:tx>
            <c:strRef>
              <c:f>'6.1'!$R$137</c:f>
              <c:strCache>
                <c:ptCount val="1"/>
                <c:pt idx="0">
                  <c:v>Cases closed</c:v>
                </c:pt>
              </c:strCache>
            </c:strRef>
          </c:tx>
          <c:spPr>
            <a:ln w="28575" cap="rnd">
              <a:solidFill>
                <a:srgbClr val="F8B728"/>
              </a:solidFill>
              <a:round/>
            </a:ln>
            <a:effectLst/>
          </c:spPr>
          <c:marker>
            <c:symbol val="square"/>
            <c:size val="5"/>
            <c:spPr>
              <a:solidFill>
                <a:srgbClr val="F8B728"/>
              </a:solidFill>
              <a:ln w="9525">
                <a:solidFill>
                  <a:srgbClr val="F8B728"/>
                </a:solidFill>
              </a:ln>
              <a:effectLst/>
            </c:spPr>
          </c:marker>
          <c:dLbls>
            <c:dLbl>
              <c:idx val="10"/>
              <c:layout>
                <c:manualLayout>
                  <c:x val="-1.6647599980933313E-2"/>
                  <c:y val="4.2466800420368836E-2"/>
                </c:manualLayout>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16-439B-B703-BD0CF7800D6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('6.1'!$P$142:$P$153,'6.1'!$P$154)</c15:sqref>
                  </c15:fullRef>
                </c:ext>
              </c:extLst>
              <c:f>('6.1'!$P$144:$P$153,'6.1'!$P$154)</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extLst>
                <c:ext xmlns:c15="http://schemas.microsoft.com/office/drawing/2012/chart" uri="{02D57815-91ED-43cb-92C2-25804820EDAC}">
                  <c15:fullRef>
                    <c15:sqref>('6.1'!$R$142:$R$153,'6.1'!$R$154)</c15:sqref>
                  </c15:fullRef>
                </c:ext>
              </c:extLst>
              <c:f>('6.1'!$R$144:$R$153,'6.1'!$R$154)</c:f>
              <c:numCache>
                <c:formatCode>_-* #,##0_-;\-* #,##0_-;_-* "-"??_-;_-@_-</c:formatCode>
                <c:ptCount val="11"/>
                <c:pt idx="0">
                  <c:v>2640</c:v>
                </c:pt>
                <c:pt idx="1">
                  <c:v>2942</c:v>
                </c:pt>
                <c:pt idx="2">
                  <c:v>3257</c:v>
                </c:pt>
                <c:pt idx="3">
                  <c:v>3630</c:v>
                </c:pt>
                <c:pt idx="4">
                  <c:v>4236</c:v>
                </c:pt>
                <c:pt idx="5">
                  <c:v>3014</c:v>
                </c:pt>
                <c:pt idx="6">
                  <c:v>3332</c:v>
                </c:pt>
                <c:pt idx="7">
                  <c:v>3096</c:v>
                </c:pt>
                <c:pt idx="8">
                  <c:v>2796</c:v>
                </c:pt>
                <c:pt idx="9">
                  <c:v>2673</c:v>
                </c:pt>
                <c:pt idx="10">
                  <c:v>2544</c:v>
                </c:pt>
              </c:numCache>
            </c:numRef>
          </c:val>
          <c:smooth val="0"/>
          <c:extLst>
            <c:ext xmlns:c16="http://schemas.microsoft.com/office/drawing/2014/chart" uri="{C3380CC4-5D6E-409C-BE32-E72D297353CC}">
              <c16:uniqueId val="{00000003-38F0-41F4-A668-1FAF721B982D}"/>
            </c:ext>
          </c:extLst>
        </c:ser>
        <c:dLbls>
          <c:showLegendKey val="0"/>
          <c:showVal val="0"/>
          <c:showCatName val="0"/>
          <c:showSerName val="0"/>
          <c:showPercent val="0"/>
          <c:showBubbleSize val="0"/>
        </c:dLbls>
        <c:marker val="1"/>
        <c:smooth val="0"/>
        <c:axId val="406666528"/>
        <c:axId val="406664176"/>
      </c:lineChart>
      <c:catAx>
        <c:axId val="406666528"/>
        <c:scaling>
          <c:orientation val="minMax"/>
        </c:scaling>
        <c:delete val="0"/>
        <c:axPos val="b"/>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Year</a:t>
                </a:r>
              </a:p>
            </c:rich>
          </c:tx>
          <c:layout>
            <c:manualLayout>
              <c:xMode val="edge"/>
              <c:yMode val="edge"/>
              <c:x val="0.94846854699943695"/>
              <c:y val="0.94446433591657253"/>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rgbClr val="868686"/>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06664176"/>
        <c:crosses val="autoZero"/>
        <c:auto val="1"/>
        <c:lblAlgn val="ctr"/>
        <c:lblOffset val="100"/>
        <c:noMultiLvlLbl val="0"/>
      </c:catAx>
      <c:valAx>
        <c:axId val="406664176"/>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No. of cases</a:t>
                </a:r>
              </a:p>
            </c:rich>
          </c:tx>
          <c:layout>
            <c:manualLayout>
              <c:xMode val="edge"/>
              <c:yMode val="edge"/>
              <c:x val="1.3402555244646762E-3"/>
              <c:y val="1.0008631004477657E-2"/>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_-* #,##0_-;\-* #,##0_-;_-* &quot;-&quot;??_-;_-@_-"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406666528"/>
        <c:crosses val="autoZero"/>
        <c:crossBetween val="between"/>
      </c:valAx>
      <c:spPr>
        <a:noFill/>
        <a:ln>
          <a:noFill/>
        </a:ln>
        <a:effectLst/>
      </c:spPr>
    </c:plotArea>
    <c:legend>
      <c:legendPos val="b"/>
      <c:layout>
        <c:manualLayout>
          <c:xMode val="edge"/>
          <c:yMode val="edge"/>
          <c:x val="0.353522451022451"/>
          <c:y val="2.3243527276201395E-2"/>
          <c:w val="0.32194432527765859"/>
          <c:h val="4.2410745614197082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29262023217247096"/>
          <c:y val="0.15126657597119728"/>
          <c:w val="0.67697622961964921"/>
          <c:h val="0.78192674320895383"/>
        </c:manualLayout>
      </c:layout>
      <c:barChart>
        <c:barDir val="bar"/>
        <c:grouping val="clustered"/>
        <c:varyColors val="0"/>
        <c:ser>
          <c:idx val="1"/>
          <c:order val="0"/>
          <c:tx>
            <c:strRef>
              <c:f>'6.2'!$A$155</c:f>
              <c:strCache>
                <c:ptCount val="1"/>
                <c:pt idx="0">
                  <c:v>2024/25</c:v>
                </c:pt>
              </c:strCache>
            </c:strRef>
          </c:tx>
          <c:spPr>
            <a:solidFill>
              <a:srgbClr val="F8B728"/>
            </a:solidFill>
          </c:spPr>
          <c:invertIfNegative val="0"/>
          <c:cat>
            <c:strRef>
              <c:f>'6.2'!$C$197:$O$197</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('6.2'!$B$155:$L$155,'6.2'!$N$155)</c:f>
              <c:numCache>
                <c:formatCode>0.0%</c:formatCode>
                <c:ptCount val="12"/>
                <c:pt idx="0">
                  <c:v>0.97276264591439687</c:v>
                </c:pt>
                <c:pt idx="1">
                  <c:v>0.51436781609195403</c:v>
                </c:pt>
                <c:pt idx="2">
                  <c:v>0.80215827338129497</c:v>
                </c:pt>
                <c:pt idx="3">
                  <c:v>0.76833976833976836</c:v>
                </c:pt>
                <c:pt idx="4">
                  <c:v>0.68965517241379315</c:v>
                </c:pt>
                <c:pt idx="5">
                  <c:v>0.83333333333333326</c:v>
                </c:pt>
                <c:pt idx="6">
                  <c:v>0.83333333333333326</c:v>
                </c:pt>
                <c:pt idx="7">
                  <c:v>0.6964285714285714</c:v>
                </c:pt>
                <c:pt idx="8">
                  <c:v>0.8125</c:v>
                </c:pt>
                <c:pt idx="9">
                  <c:v>0.51265822784810122</c:v>
                </c:pt>
                <c:pt idx="10">
                  <c:v>0.47586206896551703</c:v>
                </c:pt>
                <c:pt idx="11">
                  <c:v>0.70664739884393057</c:v>
                </c:pt>
              </c:numCache>
            </c:numRef>
          </c:val>
          <c:extLst>
            <c:ext xmlns:c16="http://schemas.microsoft.com/office/drawing/2014/chart" uri="{C3380CC4-5D6E-409C-BE32-E72D297353CC}">
              <c16:uniqueId val="{00000001-61D6-4E2E-825E-617402B410DA}"/>
            </c:ext>
          </c:extLst>
        </c:ser>
        <c:ser>
          <c:idx val="0"/>
          <c:order val="1"/>
          <c:tx>
            <c:strRef>
              <c:f>'6.2'!$A$150</c:f>
              <c:strCache>
                <c:ptCount val="1"/>
                <c:pt idx="0">
                  <c:v>2025/26</c:v>
                </c:pt>
              </c:strCache>
            </c:strRef>
          </c:tx>
          <c:spPr>
            <a:solidFill>
              <a:srgbClr val="2B4171"/>
            </a:solidFill>
          </c:spPr>
          <c:invertIfNegative val="0"/>
          <c:cat>
            <c:strRef>
              <c:f>'6.2'!$C$197:$O$197</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All Councils</c:v>
                </c:pt>
              </c:strCache>
            </c:strRef>
          </c:cat>
          <c:val>
            <c:numRef>
              <c:f>('6.2'!$B$150:$L$150,'6.2'!$N$150)</c:f>
              <c:numCache>
                <c:formatCode>0.0%</c:formatCode>
                <c:ptCount val="12"/>
                <c:pt idx="0">
                  <c:v>0.93710691823899395</c:v>
                </c:pt>
                <c:pt idx="1">
                  <c:v>0.57768924302788849</c:v>
                </c:pt>
                <c:pt idx="2">
                  <c:v>0.79562043795620441</c:v>
                </c:pt>
                <c:pt idx="3">
                  <c:v>0.85968379446640308</c:v>
                </c:pt>
                <c:pt idx="4">
                  <c:v>0.71365638766519823</c:v>
                </c:pt>
                <c:pt idx="5">
                  <c:v>0.72527472527472525</c:v>
                </c:pt>
                <c:pt idx="6">
                  <c:v>0.82456140350877194</c:v>
                </c:pt>
                <c:pt idx="7">
                  <c:v>0.6831275720164609</c:v>
                </c:pt>
                <c:pt idx="8">
                  <c:v>0.73287671232876717</c:v>
                </c:pt>
                <c:pt idx="9">
                  <c:v>0.59393939393939388</c:v>
                </c:pt>
                <c:pt idx="10">
                  <c:v>0.58008658008658009</c:v>
                </c:pt>
                <c:pt idx="11">
                  <c:v>0.75104841784216503</c:v>
                </c:pt>
              </c:numCache>
            </c:numRef>
          </c:val>
          <c:extLst>
            <c:ext xmlns:c16="http://schemas.microsoft.com/office/drawing/2014/chart" uri="{C3380CC4-5D6E-409C-BE32-E72D297353CC}">
              <c16:uniqueId val="{00000000-61D6-4E2E-825E-617402B410DA}"/>
            </c:ext>
          </c:extLst>
        </c:ser>
        <c:dLbls>
          <c:showLegendKey val="0"/>
          <c:showVal val="0"/>
          <c:showCatName val="0"/>
          <c:showSerName val="0"/>
          <c:showPercent val="0"/>
          <c:showBubbleSize val="0"/>
        </c:dLbls>
        <c:gapWidth val="150"/>
        <c:axId val="406666920"/>
        <c:axId val="406659472"/>
      </c:barChart>
      <c:scatterChart>
        <c:scatterStyle val="lineMarker"/>
        <c:varyColors val="0"/>
        <c:dLbls>
          <c:showLegendKey val="0"/>
          <c:showVal val="0"/>
          <c:showCatName val="0"/>
          <c:showSerName val="0"/>
          <c:showPercent val="0"/>
          <c:showBubbleSize val="0"/>
        </c:dLbls>
        <c:axId val="406663392"/>
        <c:axId val="406659864"/>
        <c:extLst>
          <c:ext xmlns:c15="http://schemas.microsoft.com/office/drawing/2012/chart" uri="{02D57815-91ED-43cb-92C2-25804820EDAC}">
            <c15:filteredScatterSeries>
              <c15:ser>
                <c:idx val="2"/>
                <c:order val="2"/>
                <c:spPr>
                  <a:ln w="15875">
                    <a:solidFill>
                      <a:srgbClr val="FF0000">
                        <a:alpha val="70000"/>
                      </a:srgbClr>
                    </a:solidFill>
                  </a:ln>
                </c:spPr>
                <c:marker>
                  <c:symbol val="none"/>
                </c:marker>
                <c:xVal>
                  <c:numRef>
                    <c:extLst>
                      <c:ext uri="{02D57815-91ED-43cb-92C2-25804820EDAC}">
                        <c15:formulaRef>
                          <c15:sqref>'6.2'!$C$201:$C$202</c15:sqref>
                        </c15:formulaRef>
                      </c:ext>
                    </c:extLst>
                    <c:numCache>
                      <c:formatCode>0%</c:formatCode>
                      <c:ptCount val="2"/>
                      <c:pt idx="0">
                        <c:v>0.7</c:v>
                      </c:pt>
                      <c:pt idx="1">
                        <c:v>0.7</c:v>
                      </c:pt>
                    </c:numCache>
                  </c:numRef>
                </c:xVal>
                <c:yVal>
                  <c:numRef>
                    <c:extLst>
                      <c:ext uri="{02D57815-91ED-43cb-92C2-25804820EDAC}">
                        <c15:formulaRef>
                          <c15:sqref>'6.2'!$D$201:$D$202</c15:sqref>
                        </c15:formulaRef>
                      </c:ext>
                    </c:extLst>
                    <c:numCache>
                      <c:formatCode>General</c:formatCode>
                      <c:ptCount val="2"/>
                      <c:pt idx="0">
                        <c:v>0</c:v>
                      </c:pt>
                      <c:pt idx="1">
                        <c:v>1</c:v>
                      </c:pt>
                    </c:numCache>
                  </c:numRef>
                </c:yVal>
                <c:smooth val="0"/>
                <c:extLst>
                  <c:ext xmlns:c16="http://schemas.microsoft.com/office/drawing/2014/chart" uri="{C3380CC4-5D6E-409C-BE32-E72D297353CC}">
                    <c16:uniqueId val="{00000002-61D6-4E2E-825E-617402B410DA}"/>
                  </c:ext>
                </c:extLst>
              </c15:ser>
            </c15:filteredScatterSeries>
          </c:ext>
        </c:extLst>
      </c:scatterChart>
      <c:catAx>
        <c:axId val="406666920"/>
        <c:scaling>
          <c:orientation val="maxMin"/>
        </c:scaling>
        <c:delete val="0"/>
        <c:axPos val="l"/>
        <c:title>
          <c:tx>
            <c:rich>
              <a:bodyPr rot="0" vert="horz"/>
              <a:lstStyle/>
              <a:p>
                <a:pPr>
                  <a:defRPr sz="1200"/>
                </a:pPr>
                <a:r>
                  <a:rPr lang="en-US" sz="1200"/>
                  <a:t>Council</a:t>
                </a:r>
              </a:p>
            </c:rich>
          </c:tx>
          <c:layout>
            <c:manualLayout>
              <c:xMode val="edge"/>
              <c:yMode val="edge"/>
              <c:x val="8.1422880963408981E-3"/>
              <c:y val="8.9752472885107713E-3"/>
            </c:manualLayout>
          </c:layout>
          <c:overlay val="0"/>
        </c:title>
        <c:numFmt formatCode="General" sourceLinked="0"/>
        <c:majorTickMark val="out"/>
        <c:minorTickMark val="none"/>
        <c:tickLblPos val="nextTo"/>
        <c:txPr>
          <a:bodyPr/>
          <a:lstStyle/>
          <a:p>
            <a:pPr>
              <a:defRPr sz="1050" baseline="0"/>
            </a:pPr>
            <a:endParaRPr lang="en-US"/>
          </a:p>
        </c:txPr>
        <c:crossAx val="406659472"/>
        <c:crosses val="autoZero"/>
        <c:auto val="1"/>
        <c:lblAlgn val="ctr"/>
        <c:lblOffset val="100"/>
        <c:noMultiLvlLbl val="0"/>
      </c:catAx>
      <c:valAx>
        <c:axId val="406659472"/>
        <c:scaling>
          <c:orientation val="minMax"/>
          <c:max val="1"/>
          <c:min val="0"/>
        </c:scaling>
        <c:delete val="0"/>
        <c:axPos val="t"/>
        <c:minorGridlines/>
        <c:title>
          <c:tx>
            <c:rich>
              <a:bodyPr/>
              <a:lstStyle/>
              <a:p>
                <a:pPr>
                  <a:defRPr/>
                </a:pPr>
                <a:r>
                  <a:rPr lang="en-GB" sz="1200"/>
                  <a:t>% cases concluded within</a:t>
                </a:r>
                <a:r>
                  <a:rPr lang="en-GB" sz="1200" baseline="0"/>
                  <a:t> 39 weeks</a:t>
                </a:r>
                <a:endParaRPr lang="en-GB" sz="1200"/>
              </a:p>
            </c:rich>
          </c:tx>
          <c:layout>
            <c:manualLayout>
              <c:xMode val="edge"/>
              <c:yMode val="edge"/>
              <c:x val="0.69238411639986441"/>
              <c:y val="1.3989208437498278E-2"/>
            </c:manualLayout>
          </c:layout>
          <c:overlay val="0"/>
        </c:title>
        <c:numFmt formatCode="0%" sourceLinked="0"/>
        <c:majorTickMark val="out"/>
        <c:minorTickMark val="none"/>
        <c:tickLblPos val="nextTo"/>
        <c:spPr>
          <a:noFill/>
        </c:spPr>
        <c:txPr>
          <a:bodyPr/>
          <a:lstStyle/>
          <a:p>
            <a:pPr>
              <a:defRPr sz="1050"/>
            </a:pPr>
            <a:endParaRPr lang="en-US"/>
          </a:p>
        </c:txPr>
        <c:crossAx val="406666920"/>
        <c:crosses val="autoZero"/>
        <c:crossBetween val="between"/>
        <c:minorUnit val="0.1"/>
      </c:valAx>
      <c:valAx>
        <c:axId val="406659864"/>
        <c:scaling>
          <c:orientation val="minMax"/>
          <c:max val="1"/>
        </c:scaling>
        <c:delete val="0"/>
        <c:axPos val="r"/>
        <c:numFmt formatCode="General" sourceLinked="1"/>
        <c:majorTickMark val="none"/>
        <c:minorTickMark val="none"/>
        <c:tickLblPos val="none"/>
        <c:spPr>
          <a:noFill/>
          <a:ln>
            <a:noFill/>
          </a:ln>
        </c:spPr>
        <c:crossAx val="406663392"/>
        <c:crosses val="max"/>
        <c:crossBetween val="midCat"/>
      </c:valAx>
      <c:valAx>
        <c:axId val="406663392"/>
        <c:scaling>
          <c:orientation val="minMax"/>
        </c:scaling>
        <c:delete val="1"/>
        <c:axPos val="b"/>
        <c:numFmt formatCode="0%" sourceLinked="1"/>
        <c:majorTickMark val="out"/>
        <c:minorTickMark val="none"/>
        <c:tickLblPos val="nextTo"/>
        <c:crossAx val="406659864"/>
        <c:crosses val="autoZero"/>
        <c:crossBetween val="midCat"/>
      </c:valAx>
      <c:spPr>
        <a:noFill/>
      </c:spPr>
    </c:plotArea>
    <c:legend>
      <c:legendPos val="r"/>
      <c:layout>
        <c:manualLayout>
          <c:xMode val="edge"/>
          <c:yMode val="edge"/>
          <c:x val="0.27338236838042301"/>
          <c:y val="2.0810278265723944E-2"/>
          <c:w val="0.36846799444187123"/>
          <c:h val="5.5195051673779701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83531804262149E-2"/>
          <c:y val="6.9073961908607581E-2"/>
          <c:w val="0.90179848702118337"/>
          <c:h val="0.7362033134586935"/>
        </c:manualLayout>
      </c:layout>
      <c:lineChart>
        <c:grouping val="standard"/>
        <c:varyColors val="0"/>
        <c:ser>
          <c:idx val="0"/>
          <c:order val="0"/>
          <c:tx>
            <c:v>Applications received</c:v>
          </c:tx>
          <c:spPr>
            <a:ln w="28575" cap="rnd">
              <a:solidFill>
                <a:srgbClr val="2B4171"/>
              </a:solidFill>
              <a:round/>
            </a:ln>
            <a:effectLst/>
          </c:spPr>
          <c:marker>
            <c:symbol val="square"/>
            <c:size val="5"/>
          </c:marker>
          <c:dPt>
            <c:idx val="0"/>
            <c:marker>
              <c:symbol val="none"/>
            </c:marker>
            <c:bubble3D val="0"/>
            <c:extLst>
              <c:ext xmlns:c16="http://schemas.microsoft.com/office/drawing/2014/chart" uri="{C3380CC4-5D6E-409C-BE32-E72D297353CC}">
                <c16:uniqueId val="{0000001D-18FD-4723-BE24-39B9BDDD4216}"/>
              </c:ext>
            </c:extLst>
          </c:dPt>
          <c:dPt>
            <c:idx val="1"/>
            <c:marker>
              <c:symbol val="none"/>
            </c:marker>
            <c:bubble3D val="0"/>
            <c:extLst>
              <c:ext xmlns:c16="http://schemas.microsoft.com/office/drawing/2014/chart" uri="{C3380CC4-5D6E-409C-BE32-E72D297353CC}">
                <c16:uniqueId val="{0000001E-18FD-4723-BE24-39B9BDDD4216}"/>
              </c:ext>
            </c:extLst>
          </c:dPt>
          <c:dPt>
            <c:idx val="2"/>
            <c:marker>
              <c:symbol val="none"/>
            </c:marker>
            <c:bubble3D val="0"/>
            <c:extLst>
              <c:ext xmlns:c16="http://schemas.microsoft.com/office/drawing/2014/chart" uri="{C3380CC4-5D6E-409C-BE32-E72D297353CC}">
                <c16:uniqueId val="{0000001F-18FD-4723-BE24-39B9BDDD4216}"/>
              </c:ext>
            </c:extLst>
          </c:dPt>
          <c:dPt>
            <c:idx val="3"/>
            <c:bubble3D val="0"/>
            <c:extLst>
              <c:ext xmlns:c16="http://schemas.microsoft.com/office/drawing/2014/chart" uri="{C3380CC4-5D6E-409C-BE32-E72D297353CC}">
                <c16:uniqueId val="{00000020-18FD-4723-BE24-39B9BDDD4216}"/>
              </c:ext>
            </c:extLst>
          </c:dPt>
          <c:dPt>
            <c:idx val="4"/>
            <c:marker>
              <c:symbol val="none"/>
            </c:marker>
            <c:bubble3D val="0"/>
            <c:extLst>
              <c:ext xmlns:c16="http://schemas.microsoft.com/office/drawing/2014/chart" uri="{C3380CC4-5D6E-409C-BE32-E72D297353CC}">
                <c16:uniqueId val="{00000021-18FD-4723-BE24-39B9BDDD4216}"/>
              </c:ext>
            </c:extLst>
          </c:dPt>
          <c:dPt>
            <c:idx val="5"/>
            <c:marker>
              <c:symbol val="none"/>
            </c:marker>
            <c:bubble3D val="0"/>
            <c:extLst>
              <c:ext xmlns:c16="http://schemas.microsoft.com/office/drawing/2014/chart" uri="{C3380CC4-5D6E-409C-BE32-E72D297353CC}">
                <c16:uniqueId val="{00000022-18FD-4723-BE24-39B9BDDD4216}"/>
              </c:ext>
            </c:extLst>
          </c:dPt>
          <c:dPt>
            <c:idx val="6"/>
            <c:marker>
              <c:symbol val="none"/>
            </c:marker>
            <c:bubble3D val="0"/>
            <c:extLst>
              <c:ext xmlns:c16="http://schemas.microsoft.com/office/drawing/2014/chart" uri="{C3380CC4-5D6E-409C-BE32-E72D297353CC}">
                <c16:uniqueId val="{00000023-18FD-4723-BE24-39B9BDDD4216}"/>
              </c:ext>
            </c:extLst>
          </c:dPt>
          <c:dPt>
            <c:idx val="7"/>
            <c:bubble3D val="0"/>
            <c:extLst>
              <c:ext xmlns:c16="http://schemas.microsoft.com/office/drawing/2014/chart" uri="{C3380CC4-5D6E-409C-BE32-E72D297353CC}">
                <c16:uniqueId val="{00000024-18FD-4723-BE24-39B9BDDD4216}"/>
              </c:ext>
            </c:extLst>
          </c:dPt>
          <c:dPt>
            <c:idx val="8"/>
            <c:marker>
              <c:symbol val="none"/>
            </c:marker>
            <c:bubble3D val="0"/>
            <c:extLst>
              <c:ext xmlns:c16="http://schemas.microsoft.com/office/drawing/2014/chart" uri="{C3380CC4-5D6E-409C-BE32-E72D297353CC}">
                <c16:uniqueId val="{00000025-18FD-4723-BE24-39B9BDDD4216}"/>
              </c:ext>
            </c:extLst>
          </c:dPt>
          <c:dPt>
            <c:idx val="9"/>
            <c:marker>
              <c:symbol val="none"/>
            </c:marker>
            <c:bubble3D val="0"/>
            <c:extLst>
              <c:ext xmlns:c16="http://schemas.microsoft.com/office/drawing/2014/chart" uri="{C3380CC4-5D6E-409C-BE32-E72D297353CC}">
                <c16:uniqueId val="{00000026-18FD-4723-BE24-39B9BDDD4216}"/>
              </c:ext>
            </c:extLst>
          </c:dPt>
          <c:dPt>
            <c:idx val="10"/>
            <c:marker>
              <c:symbol val="none"/>
            </c:marker>
            <c:bubble3D val="0"/>
            <c:extLst>
              <c:ext xmlns:c16="http://schemas.microsoft.com/office/drawing/2014/chart" uri="{C3380CC4-5D6E-409C-BE32-E72D297353CC}">
                <c16:uniqueId val="{00000027-18FD-4723-BE24-39B9BDDD4216}"/>
              </c:ext>
            </c:extLst>
          </c:dPt>
          <c:dPt>
            <c:idx val="11"/>
            <c:bubble3D val="0"/>
            <c:extLst>
              <c:ext xmlns:c16="http://schemas.microsoft.com/office/drawing/2014/chart" uri="{C3380CC4-5D6E-409C-BE32-E72D297353CC}">
                <c16:uniqueId val="{00000028-18FD-4723-BE24-39B9BDDD4216}"/>
              </c:ext>
            </c:extLst>
          </c:dPt>
          <c:dPt>
            <c:idx val="12"/>
            <c:marker>
              <c:symbol val="none"/>
            </c:marker>
            <c:bubble3D val="0"/>
            <c:extLst>
              <c:ext xmlns:c16="http://schemas.microsoft.com/office/drawing/2014/chart" uri="{C3380CC4-5D6E-409C-BE32-E72D297353CC}">
                <c16:uniqueId val="{00000029-18FD-4723-BE24-39B9BDDD4216}"/>
              </c:ext>
            </c:extLst>
          </c:dPt>
          <c:dPt>
            <c:idx val="13"/>
            <c:marker>
              <c:symbol val="none"/>
            </c:marker>
            <c:bubble3D val="0"/>
            <c:extLst>
              <c:ext xmlns:c16="http://schemas.microsoft.com/office/drawing/2014/chart" uri="{C3380CC4-5D6E-409C-BE32-E72D297353CC}">
                <c16:uniqueId val="{0000002A-18FD-4723-BE24-39B9BDDD4216}"/>
              </c:ext>
            </c:extLst>
          </c:dPt>
          <c:dPt>
            <c:idx val="14"/>
            <c:marker>
              <c:symbol val="none"/>
            </c:marker>
            <c:bubble3D val="0"/>
            <c:extLst>
              <c:ext xmlns:c16="http://schemas.microsoft.com/office/drawing/2014/chart" uri="{C3380CC4-5D6E-409C-BE32-E72D297353CC}">
                <c16:uniqueId val="{0000002B-18FD-4723-BE24-39B9BDDD4216}"/>
              </c:ext>
            </c:extLst>
          </c:dPt>
          <c:dPt>
            <c:idx val="15"/>
            <c:bubble3D val="0"/>
            <c:extLst>
              <c:ext xmlns:c16="http://schemas.microsoft.com/office/drawing/2014/chart" uri="{C3380CC4-5D6E-409C-BE32-E72D297353CC}">
                <c16:uniqueId val="{0000002C-18FD-4723-BE24-39B9BDDD4216}"/>
              </c:ext>
            </c:extLst>
          </c:dPt>
          <c:dPt>
            <c:idx val="16"/>
            <c:marker>
              <c:symbol val="none"/>
            </c:marker>
            <c:bubble3D val="0"/>
            <c:extLst>
              <c:ext xmlns:c16="http://schemas.microsoft.com/office/drawing/2014/chart" uri="{C3380CC4-5D6E-409C-BE32-E72D297353CC}">
                <c16:uniqueId val="{0000002D-18FD-4723-BE24-39B9BDDD4216}"/>
              </c:ext>
            </c:extLst>
          </c:dPt>
          <c:dPt>
            <c:idx val="17"/>
            <c:marker>
              <c:symbol val="none"/>
            </c:marker>
            <c:bubble3D val="0"/>
            <c:extLst>
              <c:ext xmlns:c16="http://schemas.microsoft.com/office/drawing/2014/chart" uri="{C3380CC4-5D6E-409C-BE32-E72D297353CC}">
                <c16:uniqueId val="{0000002E-18FD-4723-BE24-39B9BDDD4216}"/>
              </c:ext>
            </c:extLst>
          </c:dPt>
          <c:dPt>
            <c:idx val="18"/>
            <c:marker>
              <c:symbol val="none"/>
            </c:marker>
            <c:bubble3D val="0"/>
            <c:extLst>
              <c:ext xmlns:c16="http://schemas.microsoft.com/office/drawing/2014/chart" uri="{C3380CC4-5D6E-409C-BE32-E72D297353CC}">
                <c16:uniqueId val="{0000002F-18FD-4723-BE24-39B9BDDD4216}"/>
              </c:ext>
            </c:extLst>
          </c:dPt>
          <c:dPt>
            <c:idx val="19"/>
            <c:bubble3D val="0"/>
            <c:extLst>
              <c:ext xmlns:c16="http://schemas.microsoft.com/office/drawing/2014/chart" uri="{C3380CC4-5D6E-409C-BE32-E72D297353CC}">
                <c16:uniqueId val="{00000030-18FD-4723-BE24-39B9BDDD4216}"/>
              </c:ext>
            </c:extLst>
          </c:dPt>
          <c:dPt>
            <c:idx val="20"/>
            <c:marker>
              <c:symbol val="none"/>
            </c:marker>
            <c:bubble3D val="0"/>
            <c:extLst>
              <c:ext xmlns:c16="http://schemas.microsoft.com/office/drawing/2014/chart" uri="{C3380CC4-5D6E-409C-BE32-E72D297353CC}">
                <c16:uniqueId val="{00000031-18FD-4723-BE24-39B9BDDD4216}"/>
              </c:ext>
            </c:extLst>
          </c:dPt>
          <c:dPt>
            <c:idx val="21"/>
            <c:marker>
              <c:symbol val="none"/>
            </c:marker>
            <c:bubble3D val="0"/>
            <c:extLst>
              <c:ext xmlns:c16="http://schemas.microsoft.com/office/drawing/2014/chart" uri="{C3380CC4-5D6E-409C-BE32-E72D297353CC}">
                <c16:uniqueId val="{00000032-18FD-4723-BE24-39B9BDDD4216}"/>
              </c:ext>
            </c:extLst>
          </c:dPt>
          <c:dPt>
            <c:idx val="22"/>
            <c:marker>
              <c:symbol val="none"/>
            </c:marker>
            <c:bubble3D val="0"/>
            <c:extLst>
              <c:ext xmlns:c16="http://schemas.microsoft.com/office/drawing/2014/chart" uri="{C3380CC4-5D6E-409C-BE32-E72D297353CC}">
                <c16:uniqueId val="{00000033-18FD-4723-BE24-39B9BDDD4216}"/>
              </c:ext>
            </c:extLst>
          </c:dPt>
          <c:dPt>
            <c:idx val="23"/>
            <c:bubble3D val="0"/>
            <c:extLst>
              <c:ext xmlns:c16="http://schemas.microsoft.com/office/drawing/2014/chart" uri="{C3380CC4-5D6E-409C-BE32-E72D297353CC}">
                <c16:uniqueId val="{00000034-18FD-4723-BE24-39B9BDDD4216}"/>
              </c:ext>
            </c:extLst>
          </c:dPt>
          <c:dPt>
            <c:idx val="24"/>
            <c:marker>
              <c:symbol val="none"/>
            </c:marker>
            <c:bubble3D val="0"/>
            <c:extLst>
              <c:ext xmlns:c16="http://schemas.microsoft.com/office/drawing/2014/chart" uri="{C3380CC4-5D6E-409C-BE32-E72D297353CC}">
                <c16:uniqueId val="{00000035-18FD-4723-BE24-39B9BDDD4216}"/>
              </c:ext>
            </c:extLst>
          </c:dPt>
          <c:dPt>
            <c:idx val="25"/>
            <c:marker>
              <c:symbol val="none"/>
            </c:marker>
            <c:bubble3D val="0"/>
            <c:extLst>
              <c:ext xmlns:c16="http://schemas.microsoft.com/office/drawing/2014/chart" uri="{C3380CC4-5D6E-409C-BE32-E72D297353CC}">
                <c16:uniqueId val="{00000036-18FD-4723-BE24-39B9BDDD4216}"/>
              </c:ext>
            </c:extLst>
          </c:dPt>
          <c:dPt>
            <c:idx val="26"/>
            <c:marker>
              <c:symbol val="none"/>
            </c:marker>
            <c:bubble3D val="0"/>
            <c:extLst>
              <c:ext xmlns:c16="http://schemas.microsoft.com/office/drawing/2014/chart" uri="{C3380CC4-5D6E-409C-BE32-E72D297353CC}">
                <c16:uniqueId val="{00000037-18FD-4723-BE24-39B9BDDD4216}"/>
              </c:ext>
            </c:extLst>
          </c:dPt>
          <c:dPt>
            <c:idx val="27"/>
            <c:bubble3D val="0"/>
            <c:extLst>
              <c:ext xmlns:c16="http://schemas.microsoft.com/office/drawing/2014/chart" uri="{C3380CC4-5D6E-409C-BE32-E72D297353CC}">
                <c16:uniqueId val="{00000038-18FD-4723-BE24-39B9BDDD4216}"/>
              </c:ext>
            </c:extLst>
          </c:dPt>
          <c:dPt>
            <c:idx val="28"/>
            <c:marker>
              <c:symbol val="none"/>
            </c:marker>
            <c:bubble3D val="0"/>
            <c:extLst>
              <c:ext xmlns:c16="http://schemas.microsoft.com/office/drawing/2014/chart" uri="{C3380CC4-5D6E-409C-BE32-E72D297353CC}">
                <c16:uniqueId val="{00000039-18FD-4723-BE24-39B9BDDD4216}"/>
              </c:ext>
            </c:extLst>
          </c:dPt>
          <c:dPt>
            <c:idx val="29"/>
            <c:marker>
              <c:symbol val="none"/>
            </c:marker>
            <c:bubble3D val="0"/>
            <c:extLst>
              <c:ext xmlns:c16="http://schemas.microsoft.com/office/drawing/2014/chart" uri="{C3380CC4-5D6E-409C-BE32-E72D297353CC}">
                <c16:uniqueId val="{0000003A-18FD-4723-BE24-39B9BDDD4216}"/>
              </c:ext>
            </c:extLst>
          </c:dPt>
          <c:dPt>
            <c:idx val="30"/>
            <c:marker>
              <c:symbol val="none"/>
            </c:marker>
            <c:bubble3D val="0"/>
            <c:extLst>
              <c:ext xmlns:c16="http://schemas.microsoft.com/office/drawing/2014/chart" uri="{C3380CC4-5D6E-409C-BE32-E72D297353CC}">
                <c16:uniqueId val="{0000003B-18FD-4723-BE24-39B9BDDD4216}"/>
              </c:ext>
            </c:extLst>
          </c:dPt>
          <c:dPt>
            <c:idx val="31"/>
            <c:bubble3D val="0"/>
            <c:extLst>
              <c:ext xmlns:c16="http://schemas.microsoft.com/office/drawing/2014/chart" uri="{C3380CC4-5D6E-409C-BE32-E72D297353CC}">
                <c16:uniqueId val="{0000003C-18FD-4723-BE24-39B9BDDD4216}"/>
              </c:ext>
            </c:extLst>
          </c:dPt>
          <c:dPt>
            <c:idx val="32"/>
            <c:marker>
              <c:symbol val="none"/>
            </c:marker>
            <c:bubble3D val="0"/>
            <c:extLst>
              <c:ext xmlns:c16="http://schemas.microsoft.com/office/drawing/2014/chart" uri="{C3380CC4-5D6E-409C-BE32-E72D297353CC}">
                <c16:uniqueId val="{0000003D-18FD-4723-BE24-39B9BDDD4216}"/>
              </c:ext>
            </c:extLst>
          </c:dPt>
          <c:dPt>
            <c:idx val="33"/>
            <c:marker>
              <c:symbol val="none"/>
            </c:marker>
            <c:bubble3D val="0"/>
            <c:extLst>
              <c:ext xmlns:c16="http://schemas.microsoft.com/office/drawing/2014/chart" uri="{C3380CC4-5D6E-409C-BE32-E72D297353CC}">
                <c16:uniqueId val="{0000003E-18FD-4723-BE24-39B9BDDD4216}"/>
              </c:ext>
            </c:extLst>
          </c:dPt>
          <c:dPt>
            <c:idx val="34"/>
            <c:marker>
              <c:symbol val="none"/>
            </c:marker>
            <c:bubble3D val="0"/>
            <c:extLst>
              <c:ext xmlns:c16="http://schemas.microsoft.com/office/drawing/2014/chart" uri="{C3380CC4-5D6E-409C-BE32-E72D297353CC}">
                <c16:uniqueId val="{0000003F-18FD-4723-BE24-39B9BDDD4216}"/>
              </c:ext>
            </c:extLst>
          </c:dPt>
          <c:dPt>
            <c:idx val="35"/>
            <c:bubble3D val="0"/>
            <c:extLst>
              <c:ext xmlns:c16="http://schemas.microsoft.com/office/drawing/2014/chart" uri="{C3380CC4-5D6E-409C-BE32-E72D297353CC}">
                <c16:uniqueId val="{00000040-18FD-4723-BE24-39B9BDDD4216}"/>
              </c:ext>
            </c:extLst>
          </c:dPt>
          <c:dPt>
            <c:idx val="36"/>
            <c:marker>
              <c:symbol val="none"/>
            </c:marker>
            <c:bubble3D val="0"/>
            <c:extLst>
              <c:ext xmlns:c16="http://schemas.microsoft.com/office/drawing/2014/chart" uri="{C3380CC4-5D6E-409C-BE32-E72D297353CC}">
                <c16:uniqueId val="{00000041-18FD-4723-BE24-39B9BDDD4216}"/>
              </c:ext>
            </c:extLst>
          </c:dPt>
          <c:dPt>
            <c:idx val="37"/>
            <c:marker>
              <c:symbol val="none"/>
            </c:marker>
            <c:bubble3D val="0"/>
            <c:extLst>
              <c:ext xmlns:c16="http://schemas.microsoft.com/office/drawing/2014/chart" uri="{C3380CC4-5D6E-409C-BE32-E72D297353CC}">
                <c16:uniqueId val="{00000042-18FD-4723-BE24-39B9BDDD4216}"/>
              </c:ext>
            </c:extLst>
          </c:dPt>
          <c:dPt>
            <c:idx val="38"/>
            <c:marker>
              <c:symbol val="none"/>
            </c:marker>
            <c:bubble3D val="0"/>
            <c:extLst>
              <c:ext xmlns:c16="http://schemas.microsoft.com/office/drawing/2014/chart" uri="{C3380CC4-5D6E-409C-BE32-E72D297353CC}">
                <c16:uniqueId val="{00000070-18FD-4723-BE24-39B9BDDD4216}"/>
              </c:ext>
            </c:extLst>
          </c:dPt>
          <c:dPt>
            <c:idx val="39"/>
            <c:bubble3D val="0"/>
            <c:extLst>
              <c:ext xmlns:c16="http://schemas.microsoft.com/office/drawing/2014/chart" uri="{C3380CC4-5D6E-409C-BE32-E72D297353CC}">
                <c16:uniqueId val="{0000006B-18FD-4723-BE24-39B9BDDD4216}"/>
              </c:ext>
            </c:extLst>
          </c:dPt>
          <c:dPt>
            <c:idx val="40"/>
            <c:marker>
              <c:symbol val="none"/>
            </c:marker>
            <c:bubble3D val="0"/>
            <c:extLst>
              <c:ext xmlns:c16="http://schemas.microsoft.com/office/drawing/2014/chart" uri="{C3380CC4-5D6E-409C-BE32-E72D297353CC}">
                <c16:uniqueId val="{0000006C-18FD-4723-BE24-39B9BDDD4216}"/>
              </c:ext>
            </c:extLst>
          </c:dPt>
          <c:dPt>
            <c:idx val="41"/>
            <c:marker>
              <c:symbol val="none"/>
            </c:marker>
            <c:bubble3D val="0"/>
            <c:extLst>
              <c:ext xmlns:c16="http://schemas.microsoft.com/office/drawing/2014/chart" uri="{C3380CC4-5D6E-409C-BE32-E72D297353CC}">
                <c16:uniqueId val="{00000071-18FD-4723-BE24-39B9BDDD4216}"/>
              </c:ext>
            </c:extLst>
          </c:dPt>
          <c:dPt>
            <c:idx val="42"/>
            <c:marker>
              <c:symbol val="none"/>
            </c:marker>
            <c:bubble3D val="0"/>
            <c:extLst>
              <c:ext xmlns:c16="http://schemas.microsoft.com/office/drawing/2014/chart" uri="{C3380CC4-5D6E-409C-BE32-E72D297353CC}">
                <c16:uniqueId val="{0000005E-1964-4BD6-BCF7-78E8AF5A4DDB}"/>
              </c:ext>
            </c:extLst>
          </c:dPt>
          <c:dLbls>
            <c:dLbl>
              <c:idx val="43"/>
              <c:layout>
                <c:manualLayout>
                  <c:x val="-1.8445320879595092E-2"/>
                  <c:y val="-6.0606060606060608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B-1964-4BD6-BCF7-78E8AF5A4DDB}"/>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('7.1'!$A$65:$B$68,'7.1'!$A$70:$B$73,'7.1'!$A$75:$B$78,'7.1'!$A$80:$B$83,'7.1'!$A$85:$B$88,'7.1'!$A$90:$B$93,'7.1'!$A$95:$B$98,'7.1'!$A$100:$B$103,'7.1'!$A$105:$B$108,'7.1'!$A$110:$B$113,'7.1'!$A$115:$B$118,'7.1'!$A$120:$B$121,'7.1'!$A$122:$B$123)</c15:sqref>
                  </c15:fullRef>
                </c:ext>
              </c:extLst>
              <c:f>('7.1'!$A$70:$B$73,'7.1'!$A$75:$B$78,'7.1'!$A$80:$B$83,'7.1'!$A$85:$B$88,'7.1'!$A$90:$B$93,'7.1'!$A$95:$B$98,'7.1'!$A$100:$B$103,'7.1'!$A$105:$B$108,'7.1'!$A$110:$B$113,'7.1'!$A$115:$B$118,'7.1'!$A$120:$B$121,'7.1'!$A$122:$B$123)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('7.1'!$C$65:$C$68,'7.1'!$C$70:$C$73,'7.1'!$C$75:$C$78,'7.1'!$C$80:$C$83,'7.1'!$C$85:$C$88,'7.1'!$C$90:$C$93,'7.1'!$C$95:$C$98,'7.1'!$C$100:$C$103,'7.1'!$C$105:$C$108,'7.1'!$C$110:$C$113,'7.1'!$C$115:$C$118,'7.1'!$C$120:$C$121,'7.1'!$C$122:$C$123)</c15:sqref>
                  </c15:fullRef>
                </c:ext>
              </c:extLst>
              <c:f>('7.1'!$C$70:$C$73,'7.1'!$C$75:$C$78,'7.1'!$C$80:$C$83,'7.1'!$C$85:$C$88,'7.1'!$C$90:$C$93,'7.1'!$C$95:$C$98,'7.1'!$C$100:$C$103,'7.1'!$C$105:$C$108,'7.1'!$C$110:$C$113,'7.1'!$C$115:$C$118,'7.1'!$C$120:$C$121,'7.1'!$C$122:$C$123)</c:f>
              <c:numCache>
                <c:formatCode>#,##0</c:formatCode>
                <c:ptCount val="44"/>
                <c:pt idx="0">
                  <c:v>143</c:v>
                </c:pt>
                <c:pt idx="1">
                  <c:v>96</c:v>
                </c:pt>
                <c:pt idx="2">
                  <c:v>49</c:v>
                </c:pt>
                <c:pt idx="3">
                  <c:v>41</c:v>
                </c:pt>
                <c:pt idx="4">
                  <c:v>27</c:v>
                </c:pt>
                <c:pt idx="5">
                  <c:v>18</c:v>
                </c:pt>
                <c:pt idx="6">
                  <c:v>21</c:v>
                </c:pt>
                <c:pt idx="7">
                  <c:v>15</c:v>
                </c:pt>
                <c:pt idx="8">
                  <c:v>13</c:v>
                </c:pt>
                <c:pt idx="9">
                  <c:v>7</c:v>
                </c:pt>
                <c:pt idx="10">
                  <c:v>14</c:v>
                </c:pt>
                <c:pt idx="11">
                  <c:v>24</c:v>
                </c:pt>
                <c:pt idx="12">
                  <c:v>16</c:v>
                </c:pt>
                <c:pt idx="13">
                  <c:v>23</c:v>
                </c:pt>
                <c:pt idx="14">
                  <c:v>19</c:v>
                </c:pt>
                <c:pt idx="15">
                  <c:v>20</c:v>
                </c:pt>
                <c:pt idx="16">
                  <c:v>16</c:v>
                </c:pt>
                <c:pt idx="17">
                  <c:v>27</c:v>
                </c:pt>
                <c:pt idx="18">
                  <c:v>29</c:v>
                </c:pt>
                <c:pt idx="19">
                  <c:v>16</c:v>
                </c:pt>
                <c:pt idx="20">
                  <c:v>23</c:v>
                </c:pt>
                <c:pt idx="21">
                  <c:v>31</c:v>
                </c:pt>
                <c:pt idx="22">
                  <c:v>28</c:v>
                </c:pt>
                <c:pt idx="23">
                  <c:v>18</c:v>
                </c:pt>
                <c:pt idx="24">
                  <c:v>28</c:v>
                </c:pt>
                <c:pt idx="25">
                  <c:v>15</c:v>
                </c:pt>
                <c:pt idx="26">
                  <c:v>20</c:v>
                </c:pt>
                <c:pt idx="27">
                  <c:v>19</c:v>
                </c:pt>
                <c:pt idx="28">
                  <c:v>23</c:v>
                </c:pt>
                <c:pt idx="29">
                  <c:v>28</c:v>
                </c:pt>
                <c:pt idx="30">
                  <c:v>34</c:v>
                </c:pt>
                <c:pt idx="31">
                  <c:v>36</c:v>
                </c:pt>
                <c:pt idx="32">
                  <c:v>25</c:v>
                </c:pt>
                <c:pt idx="33">
                  <c:v>21</c:v>
                </c:pt>
                <c:pt idx="34">
                  <c:v>41</c:v>
                </c:pt>
                <c:pt idx="35">
                  <c:v>39</c:v>
                </c:pt>
                <c:pt idx="36">
                  <c:v>24</c:v>
                </c:pt>
                <c:pt idx="37">
                  <c:v>19</c:v>
                </c:pt>
                <c:pt idx="38">
                  <c:v>22</c:v>
                </c:pt>
                <c:pt idx="39">
                  <c:v>32</c:v>
                </c:pt>
                <c:pt idx="40">
                  <c:v>21</c:v>
                </c:pt>
                <c:pt idx="41">
                  <c:v>20</c:v>
                </c:pt>
                <c:pt idx="42">
                  <c:v>28</c:v>
                </c:pt>
                <c:pt idx="43">
                  <c:v>15</c:v>
                </c:pt>
              </c:numCache>
            </c:numRef>
          </c:val>
          <c:smooth val="0"/>
          <c:extLst>
            <c:ext xmlns:c15="http://schemas.microsoft.com/office/drawing/2012/chart" uri="{02D57815-91ED-43cb-92C2-25804820EDAC}">
              <c15:categoryFilterExceptions>
                <c15:categoryFilterException>
                  <c15:sqref>'7.1'!$C$65</c15:sqref>
                  <c15:bubble3D val="0"/>
                </c15:categoryFilterException>
                <c15:categoryFilterException>
                  <c15:sqref>'7.1'!$C$66</c15:sqref>
                  <c15:bubble3D val="0"/>
                </c15:categoryFilterException>
                <c15:categoryFilterException>
                  <c15:sqref>'7.1'!$C$67</c15:sqref>
                  <c15:bubble3D val="0"/>
                </c15:categoryFilterException>
                <c15:categoryFilterException>
                  <c15:sqref>'7.1'!$C$68</c15:sqref>
                  <c15:bubble3D val="0"/>
                </c15:categoryFilterException>
              </c15:categoryFilterExceptions>
            </c:ext>
            <c:ext xmlns:c16="http://schemas.microsoft.com/office/drawing/2014/chart" uri="{C3380CC4-5D6E-409C-BE32-E72D297353CC}">
              <c16:uniqueId val="{00000043-18FD-4723-BE24-39B9BDDD4216}"/>
            </c:ext>
          </c:extLst>
        </c:ser>
        <c:dLbls>
          <c:showLegendKey val="0"/>
          <c:showVal val="0"/>
          <c:showCatName val="0"/>
          <c:showSerName val="0"/>
          <c:showPercent val="0"/>
          <c:showBubbleSize val="0"/>
        </c:dLbls>
        <c:marker val="1"/>
        <c:smooth val="0"/>
        <c:axId val="400799072"/>
        <c:axId val="400798680"/>
      </c:lineChart>
      <c:lineChart>
        <c:grouping val="standard"/>
        <c:varyColors val="0"/>
        <c:ser>
          <c:idx val="1"/>
          <c:order val="1"/>
          <c:tx>
            <c:v>Applications decided</c:v>
          </c:tx>
          <c:spPr>
            <a:ln w="28575" cap="rnd">
              <a:solidFill>
                <a:srgbClr val="FEBA35"/>
              </a:solidFill>
              <a:round/>
            </a:ln>
            <a:effectLst/>
          </c:spPr>
          <c:marker>
            <c:symbol val="square"/>
            <c:size val="5"/>
          </c:marker>
          <c:dPt>
            <c:idx val="0"/>
            <c:marker>
              <c:symbol val="none"/>
            </c:marker>
            <c:bubble3D val="0"/>
            <c:extLst>
              <c:ext xmlns:c16="http://schemas.microsoft.com/office/drawing/2014/chart" uri="{C3380CC4-5D6E-409C-BE32-E72D297353CC}">
                <c16:uniqueId val="{00000049-18FD-4723-BE24-39B9BDDD4216}"/>
              </c:ext>
            </c:extLst>
          </c:dPt>
          <c:dPt>
            <c:idx val="1"/>
            <c:marker>
              <c:symbol val="none"/>
            </c:marker>
            <c:bubble3D val="0"/>
            <c:extLst>
              <c:ext xmlns:c16="http://schemas.microsoft.com/office/drawing/2014/chart" uri="{C3380CC4-5D6E-409C-BE32-E72D297353CC}">
                <c16:uniqueId val="{0000004A-18FD-4723-BE24-39B9BDDD4216}"/>
              </c:ext>
            </c:extLst>
          </c:dPt>
          <c:dPt>
            <c:idx val="2"/>
            <c:marker>
              <c:symbol val="none"/>
            </c:marker>
            <c:bubble3D val="0"/>
            <c:extLst>
              <c:ext xmlns:c16="http://schemas.microsoft.com/office/drawing/2014/chart" uri="{C3380CC4-5D6E-409C-BE32-E72D297353CC}">
                <c16:uniqueId val="{0000004B-18FD-4723-BE24-39B9BDDD4216}"/>
              </c:ext>
            </c:extLst>
          </c:dPt>
          <c:dPt>
            <c:idx val="3"/>
            <c:bubble3D val="0"/>
            <c:extLst>
              <c:ext xmlns:c16="http://schemas.microsoft.com/office/drawing/2014/chart" uri="{C3380CC4-5D6E-409C-BE32-E72D297353CC}">
                <c16:uniqueId val="{0000004C-18FD-4723-BE24-39B9BDDD4216}"/>
              </c:ext>
            </c:extLst>
          </c:dPt>
          <c:dPt>
            <c:idx val="4"/>
            <c:marker>
              <c:symbol val="none"/>
            </c:marker>
            <c:bubble3D val="0"/>
            <c:extLst>
              <c:ext xmlns:c16="http://schemas.microsoft.com/office/drawing/2014/chart" uri="{C3380CC4-5D6E-409C-BE32-E72D297353CC}">
                <c16:uniqueId val="{0000004D-18FD-4723-BE24-39B9BDDD4216}"/>
              </c:ext>
            </c:extLst>
          </c:dPt>
          <c:dPt>
            <c:idx val="5"/>
            <c:marker>
              <c:symbol val="none"/>
            </c:marker>
            <c:bubble3D val="0"/>
            <c:extLst>
              <c:ext xmlns:c16="http://schemas.microsoft.com/office/drawing/2014/chart" uri="{C3380CC4-5D6E-409C-BE32-E72D297353CC}">
                <c16:uniqueId val="{0000004E-18FD-4723-BE24-39B9BDDD4216}"/>
              </c:ext>
            </c:extLst>
          </c:dPt>
          <c:dPt>
            <c:idx val="6"/>
            <c:marker>
              <c:symbol val="none"/>
            </c:marker>
            <c:bubble3D val="0"/>
            <c:extLst>
              <c:ext xmlns:c16="http://schemas.microsoft.com/office/drawing/2014/chart" uri="{C3380CC4-5D6E-409C-BE32-E72D297353CC}">
                <c16:uniqueId val="{0000004F-18FD-4723-BE24-39B9BDDD4216}"/>
              </c:ext>
            </c:extLst>
          </c:dPt>
          <c:dPt>
            <c:idx val="7"/>
            <c:bubble3D val="0"/>
            <c:extLst>
              <c:ext xmlns:c16="http://schemas.microsoft.com/office/drawing/2014/chart" uri="{C3380CC4-5D6E-409C-BE32-E72D297353CC}">
                <c16:uniqueId val="{00000050-18FD-4723-BE24-39B9BDDD4216}"/>
              </c:ext>
            </c:extLst>
          </c:dPt>
          <c:dPt>
            <c:idx val="8"/>
            <c:marker>
              <c:symbol val="none"/>
            </c:marker>
            <c:bubble3D val="0"/>
            <c:extLst>
              <c:ext xmlns:c16="http://schemas.microsoft.com/office/drawing/2014/chart" uri="{C3380CC4-5D6E-409C-BE32-E72D297353CC}">
                <c16:uniqueId val="{00000051-18FD-4723-BE24-39B9BDDD4216}"/>
              </c:ext>
            </c:extLst>
          </c:dPt>
          <c:dPt>
            <c:idx val="9"/>
            <c:marker>
              <c:symbol val="none"/>
            </c:marker>
            <c:bubble3D val="0"/>
            <c:extLst>
              <c:ext xmlns:c16="http://schemas.microsoft.com/office/drawing/2014/chart" uri="{C3380CC4-5D6E-409C-BE32-E72D297353CC}">
                <c16:uniqueId val="{00000052-18FD-4723-BE24-39B9BDDD4216}"/>
              </c:ext>
            </c:extLst>
          </c:dPt>
          <c:dPt>
            <c:idx val="10"/>
            <c:marker>
              <c:symbol val="none"/>
            </c:marker>
            <c:bubble3D val="0"/>
            <c:extLst>
              <c:ext xmlns:c16="http://schemas.microsoft.com/office/drawing/2014/chart" uri="{C3380CC4-5D6E-409C-BE32-E72D297353CC}">
                <c16:uniqueId val="{00000053-18FD-4723-BE24-39B9BDDD4216}"/>
              </c:ext>
            </c:extLst>
          </c:dPt>
          <c:dPt>
            <c:idx val="11"/>
            <c:bubble3D val="0"/>
            <c:extLst>
              <c:ext xmlns:c16="http://schemas.microsoft.com/office/drawing/2014/chart" uri="{C3380CC4-5D6E-409C-BE32-E72D297353CC}">
                <c16:uniqueId val="{00000054-18FD-4723-BE24-39B9BDDD4216}"/>
              </c:ext>
            </c:extLst>
          </c:dPt>
          <c:dPt>
            <c:idx val="12"/>
            <c:marker>
              <c:symbol val="none"/>
            </c:marker>
            <c:bubble3D val="0"/>
            <c:extLst>
              <c:ext xmlns:c16="http://schemas.microsoft.com/office/drawing/2014/chart" uri="{C3380CC4-5D6E-409C-BE32-E72D297353CC}">
                <c16:uniqueId val="{00000055-18FD-4723-BE24-39B9BDDD4216}"/>
              </c:ext>
            </c:extLst>
          </c:dPt>
          <c:dPt>
            <c:idx val="13"/>
            <c:marker>
              <c:symbol val="none"/>
            </c:marker>
            <c:bubble3D val="0"/>
            <c:extLst>
              <c:ext xmlns:c16="http://schemas.microsoft.com/office/drawing/2014/chart" uri="{C3380CC4-5D6E-409C-BE32-E72D297353CC}">
                <c16:uniqueId val="{00000056-18FD-4723-BE24-39B9BDDD4216}"/>
              </c:ext>
            </c:extLst>
          </c:dPt>
          <c:dPt>
            <c:idx val="14"/>
            <c:marker>
              <c:symbol val="none"/>
            </c:marker>
            <c:bubble3D val="0"/>
            <c:extLst>
              <c:ext xmlns:c16="http://schemas.microsoft.com/office/drawing/2014/chart" uri="{C3380CC4-5D6E-409C-BE32-E72D297353CC}">
                <c16:uniqueId val="{00000057-18FD-4723-BE24-39B9BDDD4216}"/>
              </c:ext>
            </c:extLst>
          </c:dPt>
          <c:dPt>
            <c:idx val="15"/>
            <c:bubble3D val="0"/>
            <c:extLst>
              <c:ext xmlns:c16="http://schemas.microsoft.com/office/drawing/2014/chart" uri="{C3380CC4-5D6E-409C-BE32-E72D297353CC}">
                <c16:uniqueId val="{00000058-18FD-4723-BE24-39B9BDDD4216}"/>
              </c:ext>
            </c:extLst>
          </c:dPt>
          <c:dPt>
            <c:idx val="16"/>
            <c:marker>
              <c:symbol val="none"/>
            </c:marker>
            <c:bubble3D val="0"/>
            <c:extLst>
              <c:ext xmlns:c16="http://schemas.microsoft.com/office/drawing/2014/chart" uri="{C3380CC4-5D6E-409C-BE32-E72D297353CC}">
                <c16:uniqueId val="{00000059-18FD-4723-BE24-39B9BDDD4216}"/>
              </c:ext>
            </c:extLst>
          </c:dPt>
          <c:dPt>
            <c:idx val="17"/>
            <c:marker>
              <c:symbol val="none"/>
            </c:marker>
            <c:bubble3D val="0"/>
            <c:extLst>
              <c:ext xmlns:c16="http://schemas.microsoft.com/office/drawing/2014/chart" uri="{C3380CC4-5D6E-409C-BE32-E72D297353CC}">
                <c16:uniqueId val="{00000054-1964-4BD6-BCF7-78E8AF5A4DDB}"/>
              </c:ext>
            </c:extLst>
          </c:dPt>
          <c:dPt>
            <c:idx val="18"/>
            <c:marker>
              <c:symbol val="none"/>
            </c:marker>
            <c:bubble3D val="0"/>
            <c:extLst>
              <c:ext xmlns:c16="http://schemas.microsoft.com/office/drawing/2014/chart" uri="{C3380CC4-5D6E-409C-BE32-E72D297353CC}">
                <c16:uniqueId val="{0000005A-18FD-4723-BE24-39B9BDDD4216}"/>
              </c:ext>
            </c:extLst>
          </c:dPt>
          <c:dPt>
            <c:idx val="19"/>
            <c:bubble3D val="0"/>
            <c:extLst>
              <c:ext xmlns:c16="http://schemas.microsoft.com/office/drawing/2014/chart" uri="{C3380CC4-5D6E-409C-BE32-E72D297353CC}">
                <c16:uniqueId val="{0000005B-18FD-4723-BE24-39B9BDDD4216}"/>
              </c:ext>
            </c:extLst>
          </c:dPt>
          <c:dPt>
            <c:idx val="20"/>
            <c:marker>
              <c:symbol val="none"/>
            </c:marker>
            <c:bubble3D val="0"/>
            <c:extLst>
              <c:ext xmlns:c16="http://schemas.microsoft.com/office/drawing/2014/chart" uri="{C3380CC4-5D6E-409C-BE32-E72D297353CC}">
                <c16:uniqueId val="{0000005C-18FD-4723-BE24-39B9BDDD4216}"/>
              </c:ext>
            </c:extLst>
          </c:dPt>
          <c:dPt>
            <c:idx val="21"/>
            <c:marker>
              <c:symbol val="none"/>
            </c:marker>
            <c:bubble3D val="0"/>
            <c:extLst>
              <c:ext xmlns:c16="http://schemas.microsoft.com/office/drawing/2014/chart" uri="{C3380CC4-5D6E-409C-BE32-E72D297353CC}">
                <c16:uniqueId val="{00000055-1964-4BD6-BCF7-78E8AF5A4DDB}"/>
              </c:ext>
            </c:extLst>
          </c:dPt>
          <c:dPt>
            <c:idx val="22"/>
            <c:marker>
              <c:symbol val="none"/>
            </c:marker>
            <c:bubble3D val="0"/>
            <c:extLst>
              <c:ext xmlns:c16="http://schemas.microsoft.com/office/drawing/2014/chart" uri="{C3380CC4-5D6E-409C-BE32-E72D297353CC}">
                <c16:uniqueId val="{0000005D-18FD-4723-BE24-39B9BDDD4216}"/>
              </c:ext>
            </c:extLst>
          </c:dPt>
          <c:dPt>
            <c:idx val="23"/>
            <c:bubble3D val="0"/>
            <c:extLst>
              <c:ext xmlns:c16="http://schemas.microsoft.com/office/drawing/2014/chart" uri="{C3380CC4-5D6E-409C-BE32-E72D297353CC}">
                <c16:uniqueId val="{0000005E-18FD-4723-BE24-39B9BDDD4216}"/>
              </c:ext>
            </c:extLst>
          </c:dPt>
          <c:dPt>
            <c:idx val="24"/>
            <c:marker>
              <c:symbol val="none"/>
            </c:marker>
            <c:bubble3D val="0"/>
            <c:extLst>
              <c:ext xmlns:c16="http://schemas.microsoft.com/office/drawing/2014/chart" uri="{C3380CC4-5D6E-409C-BE32-E72D297353CC}">
                <c16:uniqueId val="{0000005F-18FD-4723-BE24-39B9BDDD4216}"/>
              </c:ext>
            </c:extLst>
          </c:dPt>
          <c:dPt>
            <c:idx val="25"/>
            <c:marker>
              <c:symbol val="none"/>
            </c:marker>
            <c:bubble3D val="0"/>
            <c:extLst>
              <c:ext xmlns:c16="http://schemas.microsoft.com/office/drawing/2014/chart" uri="{C3380CC4-5D6E-409C-BE32-E72D297353CC}">
                <c16:uniqueId val="{00000056-1964-4BD6-BCF7-78E8AF5A4DDB}"/>
              </c:ext>
            </c:extLst>
          </c:dPt>
          <c:dPt>
            <c:idx val="26"/>
            <c:marker>
              <c:symbol val="none"/>
            </c:marker>
            <c:bubble3D val="0"/>
            <c:extLst>
              <c:ext xmlns:c16="http://schemas.microsoft.com/office/drawing/2014/chart" uri="{C3380CC4-5D6E-409C-BE32-E72D297353CC}">
                <c16:uniqueId val="{00000060-18FD-4723-BE24-39B9BDDD4216}"/>
              </c:ext>
            </c:extLst>
          </c:dPt>
          <c:dPt>
            <c:idx val="27"/>
            <c:bubble3D val="0"/>
            <c:extLst>
              <c:ext xmlns:c16="http://schemas.microsoft.com/office/drawing/2014/chart" uri="{C3380CC4-5D6E-409C-BE32-E72D297353CC}">
                <c16:uniqueId val="{00000061-18FD-4723-BE24-39B9BDDD4216}"/>
              </c:ext>
            </c:extLst>
          </c:dPt>
          <c:dPt>
            <c:idx val="28"/>
            <c:marker>
              <c:symbol val="none"/>
            </c:marker>
            <c:bubble3D val="0"/>
            <c:extLst>
              <c:ext xmlns:c16="http://schemas.microsoft.com/office/drawing/2014/chart" uri="{C3380CC4-5D6E-409C-BE32-E72D297353CC}">
                <c16:uniqueId val="{00000062-18FD-4723-BE24-39B9BDDD4216}"/>
              </c:ext>
            </c:extLst>
          </c:dPt>
          <c:dPt>
            <c:idx val="29"/>
            <c:marker>
              <c:symbol val="none"/>
            </c:marker>
            <c:bubble3D val="0"/>
            <c:extLst>
              <c:ext xmlns:c16="http://schemas.microsoft.com/office/drawing/2014/chart" uri="{C3380CC4-5D6E-409C-BE32-E72D297353CC}">
                <c16:uniqueId val="{00000057-1964-4BD6-BCF7-78E8AF5A4DDB}"/>
              </c:ext>
            </c:extLst>
          </c:dPt>
          <c:dPt>
            <c:idx val="30"/>
            <c:marker>
              <c:symbol val="none"/>
            </c:marker>
            <c:bubble3D val="0"/>
            <c:extLst>
              <c:ext xmlns:c16="http://schemas.microsoft.com/office/drawing/2014/chart" uri="{C3380CC4-5D6E-409C-BE32-E72D297353CC}">
                <c16:uniqueId val="{00000063-18FD-4723-BE24-39B9BDDD4216}"/>
              </c:ext>
            </c:extLst>
          </c:dPt>
          <c:dPt>
            <c:idx val="31"/>
            <c:bubble3D val="0"/>
            <c:extLst>
              <c:ext xmlns:c16="http://schemas.microsoft.com/office/drawing/2014/chart" uri="{C3380CC4-5D6E-409C-BE32-E72D297353CC}">
                <c16:uniqueId val="{00000064-18FD-4723-BE24-39B9BDDD4216}"/>
              </c:ext>
            </c:extLst>
          </c:dPt>
          <c:dPt>
            <c:idx val="32"/>
            <c:marker>
              <c:symbol val="none"/>
            </c:marker>
            <c:bubble3D val="0"/>
            <c:extLst>
              <c:ext xmlns:c16="http://schemas.microsoft.com/office/drawing/2014/chart" uri="{C3380CC4-5D6E-409C-BE32-E72D297353CC}">
                <c16:uniqueId val="{00000065-18FD-4723-BE24-39B9BDDD4216}"/>
              </c:ext>
            </c:extLst>
          </c:dPt>
          <c:dPt>
            <c:idx val="33"/>
            <c:marker>
              <c:symbol val="none"/>
            </c:marker>
            <c:bubble3D val="0"/>
            <c:extLst>
              <c:ext xmlns:c16="http://schemas.microsoft.com/office/drawing/2014/chart" uri="{C3380CC4-5D6E-409C-BE32-E72D297353CC}">
                <c16:uniqueId val="{00000058-1964-4BD6-BCF7-78E8AF5A4DDB}"/>
              </c:ext>
            </c:extLst>
          </c:dPt>
          <c:dPt>
            <c:idx val="34"/>
            <c:marker>
              <c:symbol val="none"/>
            </c:marker>
            <c:bubble3D val="0"/>
            <c:extLst>
              <c:ext xmlns:c16="http://schemas.microsoft.com/office/drawing/2014/chart" uri="{C3380CC4-5D6E-409C-BE32-E72D297353CC}">
                <c16:uniqueId val="{00000066-18FD-4723-BE24-39B9BDDD4216}"/>
              </c:ext>
            </c:extLst>
          </c:dPt>
          <c:dPt>
            <c:idx val="35"/>
            <c:bubble3D val="0"/>
            <c:extLst>
              <c:ext xmlns:c16="http://schemas.microsoft.com/office/drawing/2014/chart" uri="{C3380CC4-5D6E-409C-BE32-E72D297353CC}">
                <c16:uniqueId val="{00000067-18FD-4723-BE24-39B9BDDD4216}"/>
              </c:ext>
            </c:extLst>
          </c:dPt>
          <c:dPt>
            <c:idx val="36"/>
            <c:marker>
              <c:symbol val="none"/>
            </c:marker>
            <c:bubble3D val="0"/>
            <c:extLst>
              <c:ext xmlns:c16="http://schemas.microsoft.com/office/drawing/2014/chart" uri="{C3380CC4-5D6E-409C-BE32-E72D297353CC}">
                <c16:uniqueId val="{00000068-18FD-4723-BE24-39B9BDDD4216}"/>
              </c:ext>
            </c:extLst>
          </c:dPt>
          <c:dPt>
            <c:idx val="37"/>
            <c:marker>
              <c:symbol val="none"/>
            </c:marker>
            <c:bubble3D val="0"/>
            <c:extLst>
              <c:ext xmlns:c16="http://schemas.microsoft.com/office/drawing/2014/chart" uri="{C3380CC4-5D6E-409C-BE32-E72D297353CC}">
                <c16:uniqueId val="{00000059-1964-4BD6-BCF7-78E8AF5A4DDB}"/>
              </c:ext>
            </c:extLst>
          </c:dPt>
          <c:dPt>
            <c:idx val="38"/>
            <c:marker>
              <c:symbol val="none"/>
            </c:marker>
            <c:bubble3D val="0"/>
            <c:extLst>
              <c:ext xmlns:c16="http://schemas.microsoft.com/office/drawing/2014/chart" uri="{C3380CC4-5D6E-409C-BE32-E72D297353CC}">
                <c16:uniqueId val="{0000006F-18FD-4723-BE24-39B9BDDD4216}"/>
              </c:ext>
            </c:extLst>
          </c:dPt>
          <c:dPt>
            <c:idx val="39"/>
            <c:bubble3D val="0"/>
            <c:extLst>
              <c:ext xmlns:c16="http://schemas.microsoft.com/office/drawing/2014/chart" uri="{C3380CC4-5D6E-409C-BE32-E72D297353CC}">
                <c16:uniqueId val="{0000006E-18FD-4723-BE24-39B9BDDD4216}"/>
              </c:ext>
            </c:extLst>
          </c:dPt>
          <c:dPt>
            <c:idx val="40"/>
            <c:marker>
              <c:symbol val="none"/>
            </c:marker>
            <c:bubble3D val="0"/>
            <c:extLst>
              <c:ext xmlns:c16="http://schemas.microsoft.com/office/drawing/2014/chart" uri="{C3380CC4-5D6E-409C-BE32-E72D297353CC}">
                <c16:uniqueId val="{0000006D-18FD-4723-BE24-39B9BDDD4216}"/>
              </c:ext>
            </c:extLst>
          </c:dPt>
          <c:dPt>
            <c:idx val="41"/>
            <c:marker>
              <c:symbol val="none"/>
            </c:marker>
            <c:bubble3D val="0"/>
            <c:extLst>
              <c:ext xmlns:c16="http://schemas.microsoft.com/office/drawing/2014/chart" uri="{C3380CC4-5D6E-409C-BE32-E72D297353CC}">
                <c16:uniqueId val="{00000072-18FD-4723-BE24-39B9BDDD4216}"/>
              </c:ext>
            </c:extLst>
          </c:dPt>
          <c:dPt>
            <c:idx val="42"/>
            <c:marker>
              <c:symbol val="none"/>
            </c:marker>
            <c:bubble3D val="0"/>
            <c:extLst>
              <c:ext xmlns:c16="http://schemas.microsoft.com/office/drawing/2014/chart" uri="{C3380CC4-5D6E-409C-BE32-E72D297353CC}">
                <c16:uniqueId val="{0000005A-1964-4BD6-BCF7-78E8AF5A4DDB}"/>
              </c:ext>
            </c:extLst>
          </c:dPt>
          <c:dLbls>
            <c:dLbl>
              <c:idx val="43"/>
              <c:layout>
                <c:manualLayout>
                  <c:x val="-1.4492752119681707E-2"/>
                  <c:y val="2.4793388429751966E-2"/>
                </c:manualLayout>
              </c:layout>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C-1964-4BD6-BCF7-78E8AF5A4DDB}"/>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('7.1'!$A$65:$B$68,'7.1'!$A$70:$B$73,'7.1'!$A$75:$B$78,'7.1'!$A$80:$B$83,'7.1'!$A$85:$B$88,'7.1'!$A$90:$B$93,'7.1'!$A$95:$B$98,'7.1'!$A$100:$B$103,'7.1'!$A$105:$B$108,'7.1'!$A$110:$B$113,'7.1'!$A$115:$B$118,'7.1'!$A$120:$B$121,'7.1'!$A$122:$B$123)</c15:sqref>
                  </c15:fullRef>
                </c:ext>
              </c:extLst>
              <c:f>('7.1'!$A$70:$B$73,'7.1'!$A$75:$B$78,'7.1'!$A$80:$B$83,'7.1'!$A$85:$B$88,'7.1'!$A$90:$B$93,'7.1'!$A$95:$B$98,'7.1'!$A$100:$B$103,'7.1'!$A$105:$B$108,'7.1'!$A$110:$B$113,'7.1'!$A$115:$B$118,'7.1'!$A$120:$B$121,'7.1'!$A$122:$B$123)</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extLst>
                <c:ext xmlns:c15="http://schemas.microsoft.com/office/drawing/2012/chart" uri="{02D57815-91ED-43cb-92C2-25804820EDAC}">
                  <c15:fullRef>
                    <c15:sqref>('7.1'!$D$65:$D$68,'7.1'!$D$70:$D$73,'7.1'!$D$75:$D$78,'7.1'!$D$80:$D$83,'7.1'!$D$85:$D$88,'7.1'!$D$90:$D$93,'7.1'!$D$95:$D$98,'7.1'!$D$100:$D$103,'7.1'!$D$105:$D$108,'7.1'!$D$110:$D$113,'7.1'!$D$115:$D$118,'7.1'!$D$120:$D$121,'7.1'!$D$122:$D$123)</c15:sqref>
                  </c15:fullRef>
                </c:ext>
              </c:extLst>
              <c:f>('7.1'!$D$70:$D$73,'7.1'!$D$75:$D$78,'7.1'!$D$80:$D$83,'7.1'!$D$85:$D$88,'7.1'!$D$90:$D$93,'7.1'!$D$95:$D$98,'7.1'!$D$100:$D$103,'7.1'!$D$105:$D$108,'7.1'!$D$110:$D$113,'7.1'!$D$115:$D$118,'7.1'!$D$120:$D$121,'7.1'!$D$122:$D$123)</c:f>
              <c:numCache>
                <c:formatCode>#,##0</c:formatCode>
                <c:ptCount val="44"/>
                <c:pt idx="0">
                  <c:v>56</c:v>
                </c:pt>
                <c:pt idx="1">
                  <c:v>96</c:v>
                </c:pt>
                <c:pt idx="2">
                  <c:v>144</c:v>
                </c:pt>
                <c:pt idx="3">
                  <c:v>108</c:v>
                </c:pt>
                <c:pt idx="4">
                  <c:v>95</c:v>
                </c:pt>
                <c:pt idx="5">
                  <c:v>86</c:v>
                </c:pt>
                <c:pt idx="6">
                  <c:v>50</c:v>
                </c:pt>
                <c:pt idx="7">
                  <c:v>62</c:v>
                </c:pt>
                <c:pt idx="8">
                  <c:v>30</c:v>
                </c:pt>
                <c:pt idx="9">
                  <c:v>10</c:v>
                </c:pt>
                <c:pt idx="10">
                  <c:v>16</c:v>
                </c:pt>
                <c:pt idx="11">
                  <c:v>13</c:v>
                </c:pt>
                <c:pt idx="12">
                  <c:v>15</c:v>
                </c:pt>
                <c:pt idx="13">
                  <c:v>18</c:v>
                </c:pt>
                <c:pt idx="14">
                  <c:v>17</c:v>
                </c:pt>
                <c:pt idx="15">
                  <c:v>23</c:v>
                </c:pt>
                <c:pt idx="16">
                  <c:v>15</c:v>
                </c:pt>
                <c:pt idx="17">
                  <c:v>14</c:v>
                </c:pt>
                <c:pt idx="18">
                  <c:v>12</c:v>
                </c:pt>
                <c:pt idx="19">
                  <c:v>16</c:v>
                </c:pt>
                <c:pt idx="20">
                  <c:v>12</c:v>
                </c:pt>
                <c:pt idx="21">
                  <c:v>13</c:v>
                </c:pt>
                <c:pt idx="22">
                  <c:v>24</c:v>
                </c:pt>
                <c:pt idx="23">
                  <c:v>29</c:v>
                </c:pt>
                <c:pt idx="24">
                  <c:v>15</c:v>
                </c:pt>
                <c:pt idx="25">
                  <c:v>19</c:v>
                </c:pt>
                <c:pt idx="26">
                  <c:v>17</c:v>
                </c:pt>
                <c:pt idx="27">
                  <c:v>19</c:v>
                </c:pt>
                <c:pt idx="28">
                  <c:v>19</c:v>
                </c:pt>
                <c:pt idx="29">
                  <c:v>16</c:v>
                </c:pt>
                <c:pt idx="30">
                  <c:v>24</c:v>
                </c:pt>
                <c:pt idx="31">
                  <c:v>23</c:v>
                </c:pt>
                <c:pt idx="32">
                  <c:v>20</c:v>
                </c:pt>
                <c:pt idx="33">
                  <c:v>15</c:v>
                </c:pt>
                <c:pt idx="34">
                  <c:v>20</c:v>
                </c:pt>
                <c:pt idx="35">
                  <c:v>32</c:v>
                </c:pt>
                <c:pt idx="36">
                  <c:v>27</c:v>
                </c:pt>
                <c:pt idx="37">
                  <c:v>26</c:v>
                </c:pt>
                <c:pt idx="38">
                  <c:v>19</c:v>
                </c:pt>
                <c:pt idx="39">
                  <c:v>14</c:v>
                </c:pt>
                <c:pt idx="40">
                  <c:v>23</c:v>
                </c:pt>
                <c:pt idx="41">
                  <c:v>15</c:v>
                </c:pt>
                <c:pt idx="42">
                  <c:v>21</c:v>
                </c:pt>
                <c:pt idx="43">
                  <c:v>9</c:v>
                </c:pt>
              </c:numCache>
            </c:numRef>
          </c:val>
          <c:smooth val="0"/>
          <c:extLst>
            <c:ext xmlns:c15="http://schemas.microsoft.com/office/drawing/2012/chart" uri="{02D57815-91ED-43cb-92C2-25804820EDAC}">
              <c15:categoryFilterExceptions>
                <c15:categoryFilterException>
                  <c15:sqref>'7.1'!$D$65</c15:sqref>
                  <c15:bubble3D val="0"/>
                </c15:categoryFilterException>
                <c15:categoryFilterException>
                  <c15:sqref>'7.1'!$D$66</c15:sqref>
                  <c15:bubble3D val="0"/>
                </c15:categoryFilterException>
                <c15:categoryFilterException>
                  <c15:sqref>'7.1'!$D$67</c15:sqref>
                  <c15:bubble3D val="0"/>
                </c15:categoryFilterException>
                <c15:categoryFilterException>
                  <c15:sqref>'7.1'!$D$68</c15:sqref>
                  <c15:bubble3D val="0"/>
                </c15:categoryFilterException>
              </c15:categoryFilterExceptions>
            </c:ext>
            <c:ext xmlns:c16="http://schemas.microsoft.com/office/drawing/2014/chart" uri="{C3380CC4-5D6E-409C-BE32-E72D297353CC}">
              <c16:uniqueId val="{0000006A-18FD-4723-BE24-39B9BDDD4216}"/>
            </c:ext>
          </c:extLst>
        </c:ser>
        <c:dLbls>
          <c:showLegendKey val="0"/>
          <c:showVal val="0"/>
          <c:showCatName val="0"/>
          <c:showSerName val="0"/>
          <c:showPercent val="0"/>
          <c:showBubbleSize val="0"/>
        </c:dLbls>
        <c:marker val="1"/>
        <c:smooth val="0"/>
        <c:axId val="582437648"/>
        <c:axId val="582436688"/>
      </c:lineChart>
      <c:catAx>
        <c:axId val="400799072"/>
        <c:scaling>
          <c:orientation val="minMax"/>
        </c:scaling>
        <c:delete val="0"/>
        <c:axPos val="b"/>
        <c:title>
          <c:tx>
            <c:rich>
              <a:bodyPr rot="0" spcFirstLastPara="1" vertOverflow="ellipsis" vert="horz" wrap="square" anchor="b" anchorCtr="0"/>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Quarter</a:t>
                </a:r>
                <a:r>
                  <a:rPr lang="en-GB" sz="1200" b="1" baseline="0">
                    <a:solidFill>
                      <a:sysClr val="windowText" lastClr="000000"/>
                    </a:solidFill>
                  </a:rPr>
                  <a:t> / Year</a:t>
                </a:r>
                <a:endParaRPr lang="en-GB" sz="12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200" b="1">
                    <a:solidFill>
                      <a:sysClr val="windowText" lastClr="000000"/>
                    </a:solidFill>
                  </a:rPr>
                  <a:t>No.</a:t>
                </a:r>
                <a:r>
                  <a:rPr lang="en-GB" sz="1200" b="1" baseline="0">
                    <a:solidFill>
                      <a:sysClr val="windowText" lastClr="000000"/>
                    </a:solidFill>
                  </a:rPr>
                  <a:t> of applications</a:t>
                </a:r>
                <a:endParaRPr lang="en-GB" sz="1200" b="1">
                  <a:solidFill>
                    <a:sysClr val="windowText" lastClr="000000"/>
                  </a:solidFill>
                </a:endParaRPr>
              </a:p>
            </c:rich>
          </c:tx>
          <c:layout>
            <c:manualLayout>
              <c:xMode val="edge"/>
              <c:yMode val="edge"/>
              <c:x val="1.3439419548996166E-3"/>
              <c:y val="8.2751066139336027E-5"/>
            </c:manualLayout>
          </c:layout>
          <c:overlay val="0"/>
          <c:spPr>
            <a:noFill/>
            <a:ln>
              <a:noFill/>
            </a:ln>
            <a:effectLst/>
          </c:sp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valAx>
        <c:axId val="582436688"/>
        <c:scaling>
          <c:orientation val="minMax"/>
          <c:max val="160"/>
        </c:scaling>
        <c:delete val="1"/>
        <c:axPos val="r"/>
        <c:numFmt formatCode="#,##0" sourceLinked="1"/>
        <c:majorTickMark val="out"/>
        <c:minorTickMark val="none"/>
        <c:tickLblPos val="nextTo"/>
        <c:crossAx val="582437648"/>
        <c:crosses val="max"/>
        <c:crossBetween val="between"/>
      </c:valAx>
      <c:catAx>
        <c:axId val="582437648"/>
        <c:scaling>
          <c:orientation val="minMax"/>
        </c:scaling>
        <c:delete val="1"/>
        <c:axPos val="b"/>
        <c:numFmt formatCode="General" sourceLinked="1"/>
        <c:majorTickMark val="out"/>
        <c:minorTickMark val="none"/>
        <c:tickLblPos val="nextTo"/>
        <c:crossAx val="582436688"/>
        <c:crosses val="autoZero"/>
        <c:auto val="1"/>
        <c:lblAlgn val="ctr"/>
        <c:lblOffset val="100"/>
        <c:noMultiLvlLbl val="0"/>
      </c:catAx>
      <c:spPr>
        <a:noFill/>
        <a:ln w="25400">
          <a:noFill/>
        </a:ln>
      </c:spPr>
    </c:plotArea>
    <c:legend>
      <c:legendPos val="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785056733603708E-2"/>
          <c:y val="7.020150748474642E-2"/>
          <c:w val="0.93717768569530502"/>
          <c:h val="0.75828565063300346"/>
        </c:manualLayout>
      </c:layout>
      <c:lineChart>
        <c:grouping val="standard"/>
        <c:varyColors val="0"/>
        <c:ser>
          <c:idx val="0"/>
          <c:order val="0"/>
          <c:tx>
            <c:strRef>
              <c:f>'7.1'!$Q$166</c:f>
              <c:strCache>
                <c:ptCount val="1"/>
                <c:pt idx="0">
                  <c:v>Applications received</c:v>
                </c:pt>
              </c:strCache>
            </c:strRef>
          </c:tx>
          <c:spPr>
            <a:ln w="28575" cap="rnd">
              <a:solidFill>
                <a:srgbClr val="2B4171"/>
              </a:solidFill>
              <a:round/>
            </a:ln>
            <a:effectLst/>
          </c:spPr>
          <c:marker>
            <c:symbol val="square"/>
            <c:size val="5"/>
            <c:spPr>
              <a:solidFill>
                <a:srgbClr val="2B4171"/>
              </a:solidFill>
              <a:ln w="9525">
                <a:solidFill>
                  <a:srgbClr val="2B4171"/>
                </a:solidFill>
              </a:ln>
              <a:effectLst/>
            </c:spPr>
          </c:marker>
          <c:dLbls>
            <c:dLbl>
              <c:idx val="23"/>
              <c:layout>
                <c:manualLayout>
                  <c:x val="-8.1165934806285561E-3"/>
                  <c:y val="-3.0936505258901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5E-4429-B0AE-A4AC682E1A9B}"/>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('7.1'!$P$167:$P$189,'7.1'!$P$190)</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('7.1'!$Q$167:$Q$189,'7.1'!$Q$190)</c:f>
              <c:numCache>
                <c:formatCode>#,##0</c:formatCode>
                <c:ptCount val="24"/>
                <c:pt idx="0">
                  <c:v>30</c:v>
                </c:pt>
                <c:pt idx="1">
                  <c:v>53</c:v>
                </c:pt>
                <c:pt idx="2">
                  <c:v>73</c:v>
                </c:pt>
                <c:pt idx="3">
                  <c:v>137</c:v>
                </c:pt>
                <c:pt idx="4">
                  <c:v>182</c:v>
                </c:pt>
                <c:pt idx="5">
                  <c:v>242</c:v>
                </c:pt>
                <c:pt idx="6">
                  <c:v>274</c:v>
                </c:pt>
                <c:pt idx="7">
                  <c:v>203</c:v>
                </c:pt>
                <c:pt idx="8">
                  <c:v>704</c:v>
                </c:pt>
                <c:pt idx="9">
                  <c:v>820</c:v>
                </c:pt>
                <c:pt idx="10">
                  <c:v>801</c:v>
                </c:pt>
                <c:pt idx="11">
                  <c:v>678</c:v>
                </c:pt>
                <c:pt idx="12">
                  <c:v>534</c:v>
                </c:pt>
                <c:pt idx="13">
                  <c:v>329</c:v>
                </c:pt>
                <c:pt idx="14">
                  <c:v>81</c:v>
                </c:pt>
                <c:pt idx="15">
                  <c:v>58</c:v>
                </c:pt>
                <c:pt idx="16">
                  <c:v>78</c:v>
                </c:pt>
                <c:pt idx="17">
                  <c:v>88</c:v>
                </c:pt>
                <c:pt idx="18">
                  <c:v>100</c:v>
                </c:pt>
                <c:pt idx="19">
                  <c:v>82</c:v>
                </c:pt>
                <c:pt idx="20" formatCode="General">
                  <c:v>121</c:v>
                </c:pt>
                <c:pt idx="21" formatCode="General">
                  <c:v>126</c:v>
                </c:pt>
                <c:pt idx="22">
                  <c:v>97</c:v>
                </c:pt>
                <c:pt idx="23">
                  <c:v>84</c:v>
                </c:pt>
              </c:numCache>
            </c:numRef>
          </c:val>
          <c:smooth val="0"/>
          <c:extLst>
            <c:ext xmlns:c16="http://schemas.microsoft.com/office/drawing/2014/chart" uri="{C3380CC4-5D6E-409C-BE32-E72D297353CC}">
              <c16:uniqueId val="{00000001-4DC3-4CD2-8137-0644C0461A70}"/>
            </c:ext>
          </c:extLst>
        </c:ser>
        <c:ser>
          <c:idx val="1"/>
          <c:order val="1"/>
          <c:tx>
            <c:strRef>
              <c:f>'7.1'!$R$166</c:f>
              <c:strCache>
                <c:ptCount val="1"/>
                <c:pt idx="0">
                  <c:v>Applications decided</c:v>
                </c:pt>
              </c:strCache>
            </c:strRef>
          </c:tx>
          <c:spPr>
            <a:ln w="28575" cap="rnd">
              <a:solidFill>
                <a:srgbClr val="F8B728"/>
              </a:solidFill>
              <a:round/>
            </a:ln>
            <a:effectLst/>
          </c:spPr>
          <c:marker>
            <c:symbol val="square"/>
            <c:size val="5"/>
            <c:spPr>
              <a:solidFill>
                <a:srgbClr val="F8B728"/>
              </a:solidFill>
              <a:ln w="9525">
                <a:solidFill>
                  <a:srgbClr val="F8B728"/>
                </a:solidFill>
              </a:ln>
              <a:effectLst/>
            </c:spPr>
          </c:marker>
          <c:dLbls>
            <c:dLbl>
              <c:idx val="2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5E-4429-B0AE-A4AC682E1A9B}"/>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('7.1'!$P$167:$P$189,'7.1'!$P$190)</c:f>
              <c:strCache>
                <c:ptCount val="24"/>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pt idx="21">
                  <c:v>2023/24</c:v>
                </c:pt>
                <c:pt idx="22">
                  <c:v>2024/25</c:v>
                </c:pt>
                <c:pt idx="23">
                  <c:v>2025/26</c:v>
                </c:pt>
              </c:strCache>
            </c:strRef>
          </c:cat>
          <c:val>
            <c:numRef>
              <c:f>('7.1'!$R$167:$R$189,'7.1'!$R$190)</c:f>
              <c:numCache>
                <c:formatCode>#,##0</c:formatCode>
                <c:ptCount val="24"/>
                <c:pt idx="0">
                  <c:v>10</c:v>
                </c:pt>
                <c:pt idx="1">
                  <c:v>30</c:v>
                </c:pt>
                <c:pt idx="2">
                  <c:v>36</c:v>
                </c:pt>
                <c:pt idx="3">
                  <c:v>85</c:v>
                </c:pt>
                <c:pt idx="4">
                  <c:v>140</c:v>
                </c:pt>
                <c:pt idx="5">
                  <c:v>218</c:v>
                </c:pt>
                <c:pt idx="6">
                  <c:v>294</c:v>
                </c:pt>
                <c:pt idx="7">
                  <c:v>162</c:v>
                </c:pt>
                <c:pt idx="8">
                  <c:v>175</c:v>
                </c:pt>
                <c:pt idx="9">
                  <c:v>401</c:v>
                </c:pt>
                <c:pt idx="10">
                  <c:v>762</c:v>
                </c:pt>
                <c:pt idx="11">
                  <c:v>618</c:v>
                </c:pt>
                <c:pt idx="12">
                  <c:v>573</c:v>
                </c:pt>
                <c:pt idx="13">
                  <c:v>404</c:v>
                </c:pt>
                <c:pt idx="14">
                  <c:v>293</c:v>
                </c:pt>
                <c:pt idx="15">
                  <c:v>69</c:v>
                </c:pt>
                <c:pt idx="16">
                  <c:v>73</c:v>
                </c:pt>
                <c:pt idx="17">
                  <c:v>57</c:v>
                </c:pt>
                <c:pt idx="18">
                  <c:v>78</c:v>
                </c:pt>
                <c:pt idx="19">
                  <c:v>70</c:v>
                </c:pt>
                <c:pt idx="20" formatCode="General">
                  <c:v>82</c:v>
                </c:pt>
                <c:pt idx="21" formatCode="General">
                  <c:v>87</c:v>
                </c:pt>
                <c:pt idx="22">
                  <c:v>86</c:v>
                </c:pt>
                <c:pt idx="23">
                  <c:v>68</c:v>
                </c:pt>
              </c:numCache>
            </c:numRef>
          </c:val>
          <c:smooth val="0"/>
          <c:extLst>
            <c:ext xmlns:c16="http://schemas.microsoft.com/office/drawing/2014/chart" uri="{C3380CC4-5D6E-409C-BE32-E72D297353CC}">
              <c16:uniqueId val="{00000003-4DC3-4CD2-8137-0644C0461A70}"/>
            </c:ext>
          </c:extLst>
        </c:ser>
        <c:dLbls>
          <c:showLegendKey val="0"/>
          <c:showVal val="0"/>
          <c:showCatName val="0"/>
          <c:showSerName val="0"/>
          <c:showPercent val="0"/>
          <c:showBubbleSize val="0"/>
        </c:dLbls>
        <c:marker val="1"/>
        <c:smooth val="0"/>
        <c:axId val="694004920"/>
        <c:axId val="694005312"/>
      </c:lineChart>
      <c:catAx>
        <c:axId val="694004920"/>
        <c:scaling>
          <c:orientation val="minMax"/>
        </c:scaling>
        <c:delete val="0"/>
        <c:axPos val="b"/>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Year</a:t>
                </a:r>
              </a:p>
            </c:rich>
          </c:tx>
          <c:layout>
            <c:manualLayout>
              <c:xMode val="edge"/>
              <c:yMode val="edge"/>
              <c:x val="0.95258313145954332"/>
              <c:y val="0.94104641267719513"/>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rgbClr val="868686"/>
            </a:solidFill>
            <a:round/>
          </a:ln>
          <a:effectLst/>
        </c:spPr>
        <c:txPr>
          <a:bodyPr rot="-2700000" spcFirstLastPara="1" vertOverflow="ellipsis" wrap="square" anchor="ctr" anchorCtr="1"/>
          <a:lstStyle/>
          <a:p>
            <a:pPr>
              <a:defRPr sz="1100" b="0" i="0" u="none" strike="noStrike" kern="1200" baseline="0">
                <a:solidFill>
                  <a:sysClr val="windowText" lastClr="000000"/>
                </a:solidFill>
                <a:latin typeface="+mn-lt"/>
                <a:ea typeface="+mn-ea"/>
                <a:cs typeface="+mn-cs"/>
              </a:defRPr>
            </a:pPr>
            <a:endParaRPr lang="en-US"/>
          </a:p>
        </c:txPr>
        <c:crossAx val="694005312"/>
        <c:crosses val="autoZero"/>
        <c:auto val="1"/>
        <c:lblAlgn val="ctr"/>
        <c:lblOffset val="100"/>
        <c:noMultiLvlLbl val="0"/>
      </c:catAx>
      <c:valAx>
        <c:axId val="694005312"/>
        <c:scaling>
          <c:orientation val="minMax"/>
        </c:scaling>
        <c:delete val="0"/>
        <c:axPos val="l"/>
        <c:majorGridlines>
          <c:spPr>
            <a:ln w="9525" cap="flat" cmpd="sng" algn="ctr">
              <a:noFill/>
              <a:round/>
            </a:ln>
            <a:effectLst/>
          </c:spPr>
        </c:majorGridlines>
        <c:title>
          <c:tx>
            <c:rich>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r>
                  <a:rPr lang="en-GB" sz="1200" b="1">
                    <a:solidFill>
                      <a:sysClr val="windowText" lastClr="000000"/>
                    </a:solidFill>
                  </a:rPr>
                  <a:t>No. of applications</a:t>
                </a:r>
              </a:p>
            </c:rich>
          </c:tx>
          <c:layout>
            <c:manualLayout>
              <c:xMode val="edge"/>
              <c:yMode val="edge"/>
              <c:x val="2.6805110489293523E-3"/>
              <c:y val="6.2250835631272039E-3"/>
            </c:manualLayout>
          </c:layout>
          <c:overlay val="0"/>
          <c:spPr>
            <a:noFill/>
            <a:ln>
              <a:noFill/>
            </a:ln>
            <a:effectLst/>
          </c:spPr>
          <c:txPr>
            <a:bodyPr rot="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694004920"/>
        <c:crosses val="autoZero"/>
        <c:crossBetween val="between"/>
      </c:valAx>
      <c:spPr>
        <a:noFill/>
        <a:ln>
          <a:noFill/>
        </a:ln>
        <a:effectLst/>
      </c:spPr>
    </c:plotArea>
    <c:legend>
      <c:legendPos val="b"/>
      <c:layout>
        <c:manualLayout>
          <c:xMode val="edge"/>
          <c:yMode val="edge"/>
          <c:x val="0.3322965172879771"/>
          <c:y val="9.959186488045035E-3"/>
          <c:w val="0.35440472808238349"/>
          <c:h val="4.4816623360090201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31192998252211218"/>
          <c:y val="0.14809586352890275"/>
          <c:w val="0.65922252252252256"/>
          <c:h val="0.80711900584795326"/>
        </c:manualLayout>
      </c:layout>
      <c:barChart>
        <c:barDir val="bar"/>
        <c:grouping val="clustered"/>
        <c:varyColors val="0"/>
        <c:ser>
          <c:idx val="1"/>
          <c:order val="0"/>
          <c:tx>
            <c:strRef>
              <c:f>'7.3'!$A$14</c:f>
              <c:strCache>
                <c:ptCount val="1"/>
                <c:pt idx="0">
                  <c:v>2024/25</c:v>
                </c:pt>
              </c:strCache>
            </c:strRef>
          </c:tx>
          <c:spPr>
            <a:solidFill>
              <a:srgbClr val="F8B728"/>
            </a:solidFill>
          </c:spPr>
          <c:invertIfNegative val="0"/>
          <c:cat>
            <c:strRef>
              <c:f>'7.3'!$B$4:$M$4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Strategic Planning Division</c:v>
                </c:pt>
              </c:strCache>
            </c:strRef>
          </c:cat>
          <c:val>
            <c:numRef>
              <c:f>'7.3'!$B$14:$M$14</c:f>
              <c:numCache>
                <c:formatCode>#,##0</c:formatCode>
                <c:ptCount val="12"/>
                <c:pt idx="0">
                  <c:v>3</c:v>
                </c:pt>
                <c:pt idx="1">
                  <c:v>5</c:v>
                </c:pt>
                <c:pt idx="2">
                  <c:v>6</c:v>
                </c:pt>
                <c:pt idx="3">
                  <c:v>3</c:v>
                </c:pt>
                <c:pt idx="4">
                  <c:v>17</c:v>
                </c:pt>
                <c:pt idx="5">
                  <c:v>12</c:v>
                </c:pt>
                <c:pt idx="6">
                  <c:v>16</c:v>
                </c:pt>
                <c:pt idx="7">
                  <c:v>3</c:v>
                </c:pt>
                <c:pt idx="8">
                  <c:v>13</c:v>
                </c:pt>
                <c:pt idx="9">
                  <c:v>17</c:v>
                </c:pt>
                <c:pt idx="10">
                  <c:v>2</c:v>
                </c:pt>
                <c:pt idx="11">
                  <c:v>0</c:v>
                </c:pt>
              </c:numCache>
            </c:numRef>
          </c:val>
          <c:extLst>
            <c:ext xmlns:c16="http://schemas.microsoft.com/office/drawing/2014/chart" uri="{C3380CC4-5D6E-409C-BE32-E72D297353CC}">
              <c16:uniqueId val="{00000001-4688-45AA-BB3D-45D59EBF2907}"/>
            </c:ext>
          </c:extLst>
        </c:ser>
        <c:ser>
          <c:idx val="0"/>
          <c:order val="1"/>
          <c:tx>
            <c:strRef>
              <c:f>'7.3'!$A$9</c:f>
              <c:strCache>
                <c:ptCount val="1"/>
                <c:pt idx="0">
                  <c:v>2025/26</c:v>
                </c:pt>
              </c:strCache>
            </c:strRef>
          </c:tx>
          <c:spPr>
            <a:solidFill>
              <a:srgbClr val="2B4171"/>
            </a:solidFill>
          </c:spPr>
          <c:invertIfNegative val="0"/>
          <c:cat>
            <c:strRef>
              <c:f>'7.3'!$B$4:$M$4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Strategic Planning Division</c:v>
                </c:pt>
              </c:strCache>
            </c:strRef>
          </c:cat>
          <c:val>
            <c:numRef>
              <c:f>'7.3'!$B$9:$M$9</c:f>
              <c:numCache>
                <c:formatCode>#,##0</c:formatCode>
                <c:ptCount val="12"/>
                <c:pt idx="0">
                  <c:v>6</c:v>
                </c:pt>
                <c:pt idx="1">
                  <c:v>2</c:v>
                </c:pt>
                <c:pt idx="2">
                  <c:v>6</c:v>
                </c:pt>
                <c:pt idx="3">
                  <c:v>2</c:v>
                </c:pt>
                <c:pt idx="4">
                  <c:v>6</c:v>
                </c:pt>
                <c:pt idx="5">
                  <c:v>10</c:v>
                </c:pt>
                <c:pt idx="6">
                  <c:v>21</c:v>
                </c:pt>
                <c:pt idx="7">
                  <c:v>6</c:v>
                </c:pt>
                <c:pt idx="8">
                  <c:v>12</c:v>
                </c:pt>
                <c:pt idx="9">
                  <c:v>6</c:v>
                </c:pt>
                <c:pt idx="10">
                  <c:v>3</c:v>
                </c:pt>
                <c:pt idx="11">
                  <c:v>4</c:v>
                </c:pt>
              </c:numCache>
            </c:numRef>
          </c:val>
          <c:extLst>
            <c:ext xmlns:c16="http://schemas.microsoft.com/office/drawing/2014/chart" uri="{C3380CC4-5D6E-409C-BE32-E72D297353CC}">
              <c16:uniqueId val="{00000000-4688-45AA-BB3D-45D59EBF2907}"/>
            </c:ext>
          </c:extLst>
        </c:ser>
        <c:dLbls>
          <c:showLegendKey val="0"/>
          <c:showVal val="0"/>
          <c:showCatName val="0"/>
          <c:showSerName val="0"/>
          <c:showPercent val="0"/>
          <c:showBubbleSize val="0"/>
        </c:dLbls>
        <c:gapWidth val="150"/>
        <c:axId val="694010408"/>
        <c:axId val="694008056"/>
      </c:barChart>
      <c:catAx>
        <c:axId val="694010408"/>
        <c:scaling>
          <c:orientation val="maxMin"/>
        </c:scaling>
        <c:delete val="0"/>
        <c:axPos val="l"/>
        <c:title>
          <c:tx>
            <c:rich>
              <a:bodyPr rot="0" vert="horz"/>
              <a:lstStyle/>
              <a:p>
                <a:pPr>
                  <a:defRPr sz="1200">
                    <a:solidFill>
                      <a:sysClr val="windowText" lastClr="000000"/>
                    </a:solidFill>
                  </a:defRPr>
                </a:pPr>
                <a:r>
                  <a:rPr lang="en-US" sz="1200">
                    <a:solidFill>
                      <a:sysClr val="windowText" lastClr="000000"/>
                    </a:solidFill>
                  </a:rPr>
                  <a:t>Planning authority</a:t>
                </a:r>
              </a:p>
            </c:rich>
          </c:tx>
          <c:layout>
            <c:manualLayout>
              <c:xMode val="edge"/>
              <c:yMode val="edge"/>
              <c:x val="5.7207207207207204E-3"/>
              <c:y val="1.0775438596491179E-2"/>
            </c:manualLayout>
          </c:layout>
          <c:overlay val="0"/>
        </c:title>
        <c:numFmt formatCode="General" sourceLinked="0"/>
        <c:majorTickMark val="out"/>
        <c:minorTickMark val="none"/>
        <c:tickLblPos val="nextTo"/>
        <c:txPr>
          <a:bodyPr/>
          <a:lstStyle/>
          <a:p>
            <a:pPr>
              <a:defRPr sz="1000" baseline="0"/>
            </a:pPr>
            <a:endParaRPr lang="en-US"/>
          </a:p>
        </c:txPr>
        <c:crossAx val="694008056"/>
        <c:crossesAt val="0"/>
        <c:auto val="1"/>
        <c:lblAlgn val="ctr"/>
        <c:lblOffset val="100"/>
        <c:noMultiLvlLbl val="0"/>
      </c:catAx>
      <c:valAx>
        <c:axId val="694008056"/>
        <c:scaling>
          <c:orientation val="minMax"/>
          <c:max val="25"/>
        </c:scaling>
        <c:delete val="0"/>
        <c:axPos val="t"/>
        <c:minorGridlines/>
        <c:title>
          <c:tx>
            <c:rich>
              <a:bodyPr/>
              <a:lstStyle/>
              <a:p>
                <a:pPr>
                  <a:defRPr sz="1200"/>
                </a:pPr>
                <a:r>
                  <a:rPr lang="en-US" sz="1200"/>
                  <a:t>No. of applications</a:t>
                </a:r>
              </a:p>
            </c:rich>
          </c:tx>
          <c:layout>
            <c:manualLayout>
              <c:xMode val="edge"/>
              <c:yMode val="edge"/>
              <c:x val="0.81031051051051051"/>
              <c:y val="1.0378947368421052E-2"/>
            </c:manualLayout>
          </c:layout>
          <c:overlay val="0"/>
        </c:title>
        <c:numFmt formatCode="#,##0" sourceLinked="1"/>
        <c:majorTickMark val="out"/>
        <c:minorTickMark val="none"/>
        <c:tickLblPos val="nextTo"/>
        <c:spPr>
          <a:noFill/>
        </c:spPr>
        <c:txPr>
          <a:bodyPr/>
          <a:lstStyle/>
          <a:p>
            <a:pPr>
              <a:defRPr sz="1000"/>
            </a:pPr>
            <a:endParaRPr lang="en-US"/>
          </a:p>
        </c:txPr>
        <c:crossAx val="694010408"/>
        <c:crosses val="autoZero"/>
        <c:crossBetween val="between"/>
        <c:minorUnit val="5"/>
      </c:valAx>
      <c:spPr>
        <a:noFill/>
      </c:spPr>
    </c:plotArea>
    <c:legend>
      <c:legendPos val="b"/>
      <c:layout>
        <c:manualLayout>
          <c:xMode val="edge"/>
          <c:yMode val="edge"/>
          <c:x val="0.31034461451547413"/>
          <c:y val="1.7956332957337329E-2"/>
          <c:w val="0.40402977125740752"/>
          <c:h val="6.8518772675195724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31580403239481725"/>
          <c:y val="0.1406505833516119"/>
          <c:w val="0.66198588588588592"/>
          <c:h val="0.81773508771929826"/>
        </c:manualLayout>
      </c:layout>
      <c:barChart>
        <c:barDir val="bar"/>
        <c:grouping val="clustered"/>
        <c:varyColors val="0"/>
        <c:ser>
          <c:idx val="2"/>
          <c:order val="0"/>
          <c:tx>
            <c:strRef>
              <c:f>'7.3'!$A$29</c:f>
              <c:strCache>
                <c:ptCount val="1"/>
                <c:pt idx="0">
                  <c:v>2024/25</c:v>
                </c:pt>
              </c:strCache>
            </c:strRef>
          </c:tx>
          <c:spPr>
            <a:solidFill>
              <a:srgbClr val="F8B728"/>
            </a:solidFill>
          </c:spPr>
          <c:invertIfNegative val="0"/>
          <c:cat>
            <c:strRef>
              <c:f>'7.3'!$B$4:$M$4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Strategic Planning Division</c:v>
                </c:pt>
              </c:strCache>
            </c:strRef>
          </c:cat>
          <c:val>
            <c:numRef>
              <c:f>'7.3'!$B$29:$M$29</c:f>
              <c:numCache>
                <c:formatCode>#,##0</c:formatCode>
                <c:ptCount val="12"/>
                <c:pt idx="0">
                  <c:v>8</c:v>
                </c:pt>
                <c:pt idx="1">
                  <c:v>3</c:v>
                </c:pt>
                <c:pt idx="2">
                  <c:v>2</c:v>
                </c:pt>
                <c:pt idx="3">
                  <c:v>1</c:v>
                </c:pt>
                <c:pt idx="4">
                  <c:v>18</c:v>
                </c:pt>
                <c:pt idx="5">
                  <c:v>8</c:v>
                </c:pt>
                <c:pt idx="6">
                  <c:v>8</c:v>
                </c:pt>
                <c:pt idx="7">
                  <c:v>0</c:v>
                </c:pt>
                <c:pt idx="8">
                  <c:v>9</c:v>
                </c:pt>
                <c:pt idx="9">
                  <c:v>24</c:v>
                </c:pt>
                <c:pt idx="10">
                  <c:v>5</c:v>
                </c:pt>
                <c:pt idx="11">
                  <c:v>0</c:v>
                </c:pt>
              </c:numCache>
            </c:numRef>
          </c:val>
          <c:extLst>
            <c:ext xmlns:c16="http://schemas.microsoft.com/office/drawing/2014/chart" uri="{C3380CC4-5D6E-409C-BE32-E72D297353CC}">
              <c16:uniqueId val="{00000001-56D2-4CEB-B6FD-377AA37BF7EC}"/>
            </c:ext>
          </c:extLst>
        </c:ser>
        <c:ser>
          <c:idx val="0"/>
          <c:order val="1"/>
          <c:tx>
            <c:strRef>
              <c:f>'7.3'!$A$24</c:f>
              <c:strCache>
                <c:ptCount val="1"/>
                <c:pt idx="0">
                  <c:v>2025/26</c:v>
                </c:pt>
              </c:strCache>
            </c:strRef>
          </c:tx>
          <c:spPr>
            <a:solidFill>
              <a:srgbClr val="2B4171"/>
            </a:solidFill>
          </c:spPr>
          <c:invertIfNegative val="0"/>
          <c:cat>
            <c:strRef>
              <c:f>'7.3'!$B$4:$M$4</c:f>
              <c:strCache>
                <c:ptCount val="12"/>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pt idx="11">
                  <c:v>Strategic Planning Division</c:v>
                </c:pt>
              </c:strCache>
            </c:strRef>
          </c:cat>
          <c:val>
            <c:numRef>
              <c:f>'7.3'!$B$24:$M$24</c:f>
              <c:numCache>
                <c:formatCode>#,##0</c:formatCode>
                <c:ptCount val="12"/>
                <c:pt idx="0">
                  <c:v>3</c:v>
                </c:pt>
                <c:pt idx="1">
                  <c:v>4</c:v>
                </c:pt>
                <c:pt idx="2">
                  <c:v>4</c:v>
                </c:pt>
                <c:pt idx="3">
                  <c:v>4</c:v>
                </c:pt>
                <c:pt idx="4">
                  <c:v>11</c:v>
                </c:pt>
                <c:pt idx="5">
                  <c:v>7</c:v>
                </c:pt>
                <c:pt idx="6">
                  <c:v>10</c:v>
                </c:pt>
                <c:pt idx="7">
                  <c:v>5</c:v>
                </c:pt>
                <c:pt idx="8">
                  <c:v>6</c:v>
                </c:pt>
                <c:pt idx="9">
                  <c:v>12</c:v>
                </c:pt>
                <c:pt idx="10">
                  <c:v>2</c:v>
                </c:pt>
                <c:pt idx="11">
                  <c:v>0</c:v>
                </c:pt>
              </c:numCache>
            </c:numRef>
          </c:val>
          <c:extLst>
            <c:ext xmlns:c16="http://schemas.microsoft.com/office/drawing/2014/chart" uri="{C3380CC4-5D6E-409C-BE32-E72D297353CC}">
              <c16:uniqueId val="{00000000-56D2-4CEB-B6FD-377AA37BF7EC}"/>
            </c:ext>
          </c:extLst>
        </c:ser>
        <c:dLbls>
          <c:showLegendKey val="0"/>
          <c:showVal val="0"/>
          <c:showCatName val="0"/>
          <c:showSerName val="0"/>
          <c:showPercent val="0"/>
          <c:showBubbleSize val="0"/>
        </c:dLbls>
        <c:gapWidth val="150"/>
        <c:axId val="694008448"/>
        <c:axId val="694008840"/>
      </c:barChart>
      <c:catAx>
        <c:axId val="694008448"/>
        <c:scaling>
          <c:orientation val="maxMin"/>
        </c:scaling>
        <c:delete val="0"/>
        <c:axPos val="l"/>
        <c:title>
          <c:tx>
            <c:rich>
              <a:bodyPr rot="0" vert="horz"/>
              <a:lstStyle/>
              <a:p>
                <a:pPr>
                  <a:defRPr sz="1200">
                    <a:solidFill>
                      <a:sysClr val="windowText" lastClr="000000"/>
                    </a:solidFill>
                  </a:defRPr>
                </a:pPr>
                <a:r>
                  <a:rPr lang="en-GB" sz="1200">
                    <a:solidFill>
                      <a:sysClr val="windowText" lastClr="000000"/>
                    </a:solidFill>
                  </a:rPr>
                  <a:t>Planning</a:t>
                </a:r>
                <a:r>
                  <a:rPr lang="en-GB" sz="1200" baseline="0">
                    <a:solidFill>
                      <a:sysClr val="windowText" lastClr="000000"/>
                    </a:solidFill>
                  </a:rPr>
                  <a:t> authority</a:t>
                </a:r>
                <a:endParaRPr lang="en-GB" sz="1200">
                  <a:solidFill>
                    <a:sysClr val="windowText" lastClr="000000"/>
                  </a:solidFill>
                </a:endParaRPr>
              </a:p>
            </c:rich>
          </c:tx>
          <c:layout>
            <c:manualLayout>
              <c:xMode val="edge"/>
              <c:yMode val="edge"/>
              <c:x val="5.7207207207207204E-3"/>
              <c:y val="1.22953216374269E-3"/>
            </c:manualLayout>
          </c:layout>
          <c:overlay val="0"/>
        </c:title>
        <c:numFmt formatCode="General" sourceLinked="0"/>
        <c:majorTickMark val="out"/>
        <c:minorTickMark val="none"/>
        <c:tickLblPos val="nextTo"/>
        <c:txPr>
          <a:bodyPr/>
          <a:lstStyle/>
          <a:p>
            <a:pPr>
              <a:defRPr sz="1000" baseline="0"/>
            </a:pPr>
            <a:endParaRPr lang="en-US"/>
          </a:p>
        </c:txPr>
        <c:crossAx val="694008840"/>
        <c:crossesAt val="0"/>
        <c:auto val="1"/>
        <c:lblAlgn val="ctr"/>
        <c:lblOffset val="100"/>
        <c:noMultiLvlLbl val="0"/>
      </c:catAx>
      <c:valAx>
        <c:axId val="694008840"/>
        <c:scaling>
          <c:orientation val="minMax"/>
          <c:max val="25"/>
          <c:min val="0"/>
        </c:scaling>
        <c:delete val="0"/>
        <c:axPos val="t"/>
        <c:minorGridlines/>
        <c:title>
          <c:tx>
            <c:rich>
              <a:bodyPr/>
              <a:lstStyle/>
              <a:p>
                <a:pPr>
                  <a:defRPr sz="1200"/>
                </a:pPr>
                <a:r>
                  <a:rPr lang="en-GB" sz="1200"/>
                  <a:t>No. of applications</a:t>
                </a:r>
              </a:p>
            </c:rich>
          </c:tx>
          <c:layout>
            <c:manualLayout>
              <c:xMode val="edge"/>
              <c:yMode val="edge"/>
              <c:x val="0.80268288288288292"/>
              <c:y val="6.6654970760233918E-3"/>
            </c:manualLayout>
          </c:layout>
          <c:overlay val="0"/>
        </c:title>
        <c:numFmt formatCode="#,##0" sourceLinked="1"/>
        <c:majorTickMark val="out"/>
        <c:minorTickMark val="none"/>
        <c:tickLblPos val="nextTo"/>
        <c:spPr>
          <a:noFill/>
        </c:spPr>
        <c:txPr>
          <a:bodyPr/>
          <a:lstStyle/>
          <a:p>
            <a:pPr>
              <a:defRPr sz="1000"/>
            </a:pPr>
            <a:endParaRPr lang="en-US"/>
          </a:p>
        </c:txPr>
        <c:crossAx val="694008448"/>
        <c:crosses val="autoZero"/>
        <c:crossBetween val="between"/>
        <c:majorUnit val="5"/>
        <c:minorUnit val="5"/>
      </c:valAx>
      <c:spPr>
        <a:noFill/>
      </c:spPr>
    </c:plotArea>
    <c:legend>
      <c:legendPos val="t"/>
      <c:layout>
        <c:manualLayout>
          <c:xMode val="edge"/>
          <c:yMode val="edge"/>
          <c:x val="0.39014953100889044"/>
          <c:y val="1.1558726064563221E-2"/>
          <c:w val="0.254909193568782"/>
          <c:h val="7.8998280146507616E-2"/>
        </c:manualLayout>
      </c:layout>
      <c:overlay val="0"/>
      <c:txPr>
        <a:bodyPr/>
        <a:lstStyle/>
        <a:p>
          <a:pPr>
            <a:defRPr sz="12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30339421387976723"/>
          <c:y val="0.14590716888123431"/>
          <c:w val="0.66214423017666724"/>
          <c:h val="0.77406475621459436"/>
        </c:manualLayout>
      </c:layout>
      <c:barChart>
        <c:barDir val="bar"/>
        <c:grouping val="clustered"/>
        <c:varyColors val="0"/>
        <c:ser>
          <c:idx val="2"/>
          <c:order val="0"/>
          <c:tx>
            <c:strRef>
              <c:f>'1.2'!$A$14</c:f>
              <c:strCache>
                <c:ptCount val="1"/>
                <c:pt idx="0">
                  <c:v>2024/25</c:v>
                </c:pt>
              </c:strCache>
            </c:strRef>
          </c:tx>
          <c:spPr>
            <a:solidFill>
              <a:srgbClr val="F8B728"/>
            </a:solidFill>
          </c:spPr>
          <c:invertIfNegative val="0"/>
          <c:cat>
            <c:strRef>
              <c:f>'1.2'!$B$4:$L$4</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'1.2'!$B$14:$L$14</c:f>
              <c:numCache>
                <c:formatCode>#,##0</c:formatCode>
                <c:ptCount val="11"/>
                <c:pt idx="0">
                  <c:v>597</c:v>
                </c:pt>
                <c:pt idx="1">
                  <c:v>692</c:v>
                </c:pt>
                <c:pt idx="2">
                  <c:v>1011</c:v>
                </c:pt>
                <c:pt idx="3">
                  <c:v>1296</c:v>
                </c:pt>
                <c:pt idx="4">
                  <c:v>957</c:v>
                </c:pt>
                <c:pt idx="5">
                  <c:v>667</c:v>
                </c:pt>
                <c:pt idx="6">
                  <c:v>810</c:v>
                </c:pt>
                <c:pt idx="7">
                  <c:v>615</c:v>
                </c:pt>
                <c:pt idx="8">
                  <c:v>693</c:v>
                </c:pt>
                <c:pt idx="9">
                  <c:v>1234</c:v>
                </c:pt>
                <c:pt idx="10">
                  <c:v>1141</c:v>
                </c:pt>
              </c:numCache>
            </c:numRef>
          </c:val>
          <c:extLst>
            <c:ext xmlns:c16="http://schemas.microsoft.com/office/drawing/2014/chart" uri="{C3380CC4-5D6E-409C-BE32-E72D297353CC}">
              <c16:uniqueId val="{00000001-9288-4881-BB6A-FA0DAD581332}"/>
            </c:ext>
          </c:extLst>
        </c:ser>
        <c:ser>
          <c:idx val="1"/>
          <c:order val="1"/>
          <c:tx>
            <c:strRef>
              <c:f>'1.2'!$A$9</c:f>
              <c:strCache>
                <c:ptCount val="1"/>
                <c:pt idx="0">
                  <c:v>2025/26</c:v>
                </c:pt>
              </c:strCache>
            </c:strRef>
          </c:tx>
          <c:spPr>
            <a:solidFill>
              <a:srgbClr val="2B4171"/>
            </a:solidFill>
          </c:spPr>
          <c:invertIfNegative val="0"/>
          <c:cat>
            <c:strRef>
              <c:f>'1.2'!$B$4:$L$4</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'1.2'!$B$9:$L$9</c:f>
              <c:numCache>
                <c:formatCode>#,##0</c:formatCode>
                <c:ptCount val="11"/>
                <c:pt idx="0">
                  <c:v>637</c:v>
                </c:pt>
                <c:pt idx="1">
                  <c:v>752</c:v>
                </c:pt>
                <c:pt idx="2">
                  <c:v>975</c:v>
                </c:pt>
                <c:pt idx="3">
                  <c:v>1371</c:v>
                </c:pt>
                <c:pt idx="4">
                  <c:v>945</c:v>
                </c:pt>
                <c:pt idx="5">
                  <c:v>617</c:v>
                </c:pt>
                <c:pt idx="6">
                  <c:v>846</c:v>
                </c:pt>
                <c:pt idx="7">
                  <c:v>637</c:v>
                </c:pt>
                <c:pt idx="8">
                  <c:v>658</c:v>
                </c:pt>
                <c:pt idx="9">
                  <c:v>1065</c:v>
                </c:pt>
                <c:pt idx="10">
                  <c:v>1134</c:v>
                </c:pt>
              </c:numCache>
            </c:numRef>
          </c:val>
          <c:extLst xmlns:c15="http://schemas.microsoft.com/office/drawing/2012/chart">
            <c:ext xmlns:c16="http://schemas.microsoft.com/office/drawing/2014/chart" uri="{C3380CC4-5D6E-409C-BE32-E72D297353CC}">
              <c16:uniqueId val="{00000000-9288-4881-BB6A-FA0DAD581332}"/>
            </c:ext>
          </c:extLst>
        </c:ser>
        <c:dLbls>
          <c:showLegendKey val="0"/>
          <c:showVal val="0"/>
          <c:showCatName val="0"/>
          <c:showSerName val="0"/>
          <c:showPercent val="0"/>
          <c:showBubbleSize val="0"/>
        </c:dLbls>
        <c:gapWidth val="150"/>
        <c:axId val="400801424"/>
        <c:axId val="400802208"/>
        <c:extLst/>
      </c:barChart>
      <c:catAx>
        <c:axId val="400801424"/>
        <c:scaling>
          <c:orientation val="maxMin"/>
        </c:scaling>
        <c:delete val="0"/>
        <c:axPos val="l"/>
        <c:title>
          <c:tx>
            <c:rich>
              <a:bodyPr rot="0" vert="horz"/>
              <a:lstStyle/>
              <a:p>
                <a:pPr>
                  <a:defRPr/>
                </a:pPr>
                <a:r>
                  <a:rPr lang="en-GB"/>
                  <a:t>Council</a:t>
                </a:r>
              </a:p>
            </c:rich>
          </c:tx>
          <c:layout>
            <c:manualLayout>
              <c:xMode val="edge"/>
              <c:yMode val="edge"/>
              <c:x val="5.6306314627567718E-3"/>
              <c:y val="2.4133879175883676E-2"/>
            </c:manualLayout>
          </c:layout>
          <c:overlay val="0"/>
        </c:title>
        <c:numFmt formatCode="General" sourceLinked="0"/>
        <c:majorTickMark val="out"/>
        <c:minorTickMark val="none"/>
        <c:tickLblPos val="nextTo"/>
        <c:txPr>
          <a:bodyPr/>
          <a:lstStyle/>
          <a:p>
            <a:pPr>
              <a:defRPr sz="1000" baseline="0"/>
            </a:pPr>
            <a:endParaRPr lang="en-US"/>
          </a:p>
        </c:txPr>
        <c:crossAx val="400802208"/>
        <c:crossesAt val="0"/>
        <c:auto val="1"/>
        <c:lblAlgn val="ctr"/>
        <c:lblOffset val="100"/>
        <c:noMultiLvlLbl val="0"/>
      </c:catAx>
      <c:valAx>
        <c:axId val="400802208"/>
        <c:scaling>
          <c:orientation val="minMax"/>
        </c:scaling>
        <c:delete val="0"/>
        <c:axPos val="t"/>
        <c:minorGridlines/>
        <c:title>
          <c:tx>
            <c:rich>
              <a:bodyPr/>
              <a:lstStyle/>
              <a:p>
                <a:pPr>
                  <a:defRPr sz="1000"/>
                </a:pPr>
                <a:r>
                  <a:rPr lang="en-GB" sz="1000"/>
                  <a:t>No. of applications</a:t>
                </a:r>
              </a:p>
            </c:rich>
          </c:tx>
          <c:layout>
            <c:manualLayout>
              <c:xMode val="edge"/>
              <c:yMode val="edge"/>
              <c:x val="0.82774950436394568"/>
              <c:y val="1.6918877914544186E-2"/>
            </c:manualLayout>
          </c:layout>
          <c:overlay val="0"/>
        </c:title>
        <c:numFmt formatCode="#,##0" sourceLinked="1"/>
        <c:majorTickMark val="out"/>
        <c:minorTickMark val="none"/>
        <c:tickLblPos val="nextTo"/>
        <c:spPr>
          <a:noFill/>
        </c:spPr>
        <c:txPr>
          <a:bodyPr/>
          <a:lstStyle/>
          <a:p>
            <a:pPr>
              <a:defRPr sz="1000"/>
            </a:pPr>
            <a:endParaRPr lang="en-US"/>
          </a:p>
        </c:txPr>
        <c:crossAx val="400801424"/>
        <c:crosses val="autoZero"/>
        <c:crossBetween val="between"/>
        <c:majorUnit val="200"/>
        <c:minorUnit val="200"/>
      </c:valAx>
      <c:spPr>
        <a:noFill/>
      </c:spPr>
    </c:plotArea>
    <c:legend>
      <c:legendPos val="b"/>
      <c:layout>
        <c:manualLayout>
          <c:xMode val="edge"/>
          <c:yMode val="edge"/>
          <c:x val="0.36803166868123072"/>
          <c:y val="1.2051188768690159E-2"/>
          <c:w val="0.28645165911916293"/>
          <c:h val="6.7713586915659138E-2"/>
        </c:manualLayout>
      </c:layout>
      <c:overlay val="0"/>
      <c:txPr>
        <a:bodyPr/>
        <a:lstStyle/>
        <a:p>
          <a:pPr>
            <a:defRPr sz="10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32491200062371589"/>
          <c:y val="0.16014690044926105"/>
          <c:w val="0.64146261389363812"/>
          <c:h val="0.82193249337280394"/>
        </c:manualLayout>
      </c:layout>
      <c:barChart>
        <c:barDir val="bar"/>
        <c:grouping val="clustered"/>
        <c:varyColors val="0"/>
        <c:ser>
          <c:idx val="2"/>
          <c:order val="0"/>
          <c:tx>
            <c:strRef>
              <c:f>'1.2'!$A$32</c:f>
              <c:strCache>
                <c:ptCount val="1"/>
                <c:pt idx="0">
                  <c:v>2024/25</c:v>
                </c:pt>
              </c:strCache>
            </c:strRef>
          </c:tx>
          <c:spPr>
            <a:solidFill>
              <a:srgbClr val="F8B728"/>
            </a:solidFill>
          </c:spPr>
          <c:invertIfNegative val="0"/>
          <c:cat>
            <c:strRef>
              <c:f>'1.2'!$B$4:$L$4</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'1.2'!$B$32:$L$32</c:f>
              <c:numCache>
                <c:formatCode>#,##0</c:formatCode>
                <c:ptCount val="11"/>
                <c:pt idx="0">
                  <c:v>617</c:v>
                </c:pt>
                <c:pt idx="1">
                  <c:v>712</c:v>
                </c:pt>
                <c:pt idx="2">
                  <c:v>927</c:v>
                </c:pt>
                <c:pt idx="3">
                  <c:v>1302</c:v>
                </c:pt>
                <c:pt idx="4">
                  <c:v>1009</c:v>
                </c:pt>
                <c:pt idx="5">
                  <c:v>578</c:v>
                </c:pt>
                <c:pt idx="6">
                  <c:v>764</c:v>
                </c:pt>
                <c:pt idx="7">
                  <c:v>730</c:v>
                </c:pt>
                <c:pt idx="8">
                  <c:v>658</c:v>
                </c:pt>
                <c:pt idx="9">
                  <c:v>1016</c:v>
                </c:pt>
                <c:pt idx="10">
                  <c:v>969</c:v>
                </c:pt>
              </c:numCache>
            </c:numRef>
          </c:val>
          <c:extLst>
            <c:ext xmlns:c16="http://schemas.microsoft.com/office/drawing/2014/chart" uri="{C3380CC4-5D6E-409C-BE32-E72D297353CC}">
              <c16:uniqueId val="{00000001-D681-4C56-B8B0-F5E556A62FB8}"/>
            </c:ext>
          </c:extLst>
        </c:ser>
        <c:ser>
          <c:idx val="1"/>
          <c:order val="1"/>
          <c:tx>
            <c:strRef>
              <c:f>'1.2'!$A$27</c:f>
              <c:strCache>
                <c:ptCount val="1"/>
                <c:pt idx="0">
                  <c:v>2025/26</c:v>
                </c:pt>
              </c:strCache>
            </c:strRef>
          </c:tx>
          <c:spPr>
            <a:solidFill>
              <a:srgbClr val="2B4171"/>
            </a:solidFill>
          </c:spPr>
          <c:invertIfNegative val="0"/>
          <c:cat>
            <c:strRef>
              <c:f>'1.2'!$B$4:$L$4</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'1.2'!$B$27:$L$27</c:f>
              <c:numCache>
                <c:formatCode>#,##0</c:formatCode>
                <c:ptCount val="11"/>
                <c:pt idx="0">
                  <c:v>571</c:v>
                </c:pt>
                <c:pt idx="1">
                  <c:v>732</c:v>
                </c:pt>
                <c:pt idx="2">
                  <c:v>839</c:v>
                </c:pt>
                <c:pt idx="3">
                  <c:v>1170</c:v>
                </c:pt>
                <c:pt idx="4">
                  <c:v>869</c:v>
                </c:pt>
                <c:pt idx="5">
                  <c:v>503</c:v>
                </c:pt>
                <c:pt idx="6">
                  <c:v>795</c:v>
                </c:pt>
                <c:pt idx="7">
                  <c:v>690</c:v>
                </c:pt>
                <c:pt idx="8">
                  <c:v>536</c:v>
                </c:pt>
                <c:pt idx="9">
                  <c:v>982</c:v>
                </c:pt>
                <c:pt idx="10">
                  <c:v>1084</c:v>
                </c:pt>
              </c:numCache>
            </c:numRef>
          </c:val>
          <c:extLst xmlns:c15="http://schemas.microsoft.com/office/drawing/2012/chart">
            <c:ext xmlns:c16="http://schemas.microsoft.com/office/drawing/2014/chart" uri="{C3380CC4-5D6E-409C-BE32-E72D297353CC}">
              <c16:uniqueId val="{00000000-D681-4C56-B8B0-F5E556A62FB8}"/>
            </c:ext>
          </c:extLst>
        </c:ser>
        <c:dLbls>
          <c:showLegendKey val="0"/>
          <c:showVal val="0"/>
          <c:showCatName val="0"/>
          <c:showSerName val="0"/>
          <c:showPercent val="0"/>
          <c:showBubbleSize val="0"/>
        </c:dLbls>
        <c:gapWidth val="150"/>
        <c:axId val="400797504"/>
        <c:axId val="404563056"/>
        <c:extLst/>
      </c:barChart>
      <c:catAx>
        <c:axId val="400797504"/>
        <c:scaling>
          <c:orientation val="maxMin"/>
        </c:scaling>
        <c:delete val="0"/>
        <c:axPos val="l"/>
        <c:title>
          <c:tx>
            <c:rich>
              <a:bodyPr rot="0" vert="horz"/>
              <a:lstStyle/>
              <a:p>
                <a:pPr>
                  <a:defRPr/>
                </a:pPr>
                <a:r>
                  <a:rPr lang="en-GB"/>
                  <a:t>Council</a:t>
                </a:r>
              </a:p>
            </c:rich>
          </c:tx>
          <c:layout>
            <c:manualLayout>
              <c:xMode val="edge"/>
              <c:yMode val="edge"/>
              <c:x val="5.6264398369661531E-3"/>
              <c:y val="1.9564912019369118E-2"/>
            </c:manualLayout>
          </c:layout>
          <c:overlay val="0"/>
        </c:title>
        <c:numFmt formatCode="General" sourceLinked="0"/>
        <c:majorTickMark val="out"/>
        <c:minorTickMark val="none"/>
        <c:tickLblPos val="nextTo"/>
        <c:txPr>
          <a:bodyPr/>
          <a:lstStyle/>
          <a:p>
            <a:pPr>
              <a:defRPr sz="1000" baseline="0"/>
            </a:pPr>
            <a:endParaRPr lang="en-US"/>
          </a:p>
        </c:txPr>
        <c:crossAx val="404563056"/>
        <c:crossesAt val="0"/>
        <c:auto val="1"/>
        <c:lblAlgn val="ctr"/>
        <c:lblOffset val="100"/>
        <c:noMultiLvlLbl val="0"/>
      </c:catAx>
      <c:valAx>
        <c:axId val="404563056"/>
        <c:scaling>
          <c:orientation val="minMax"/>
          <c:max val="1400"/>
        </c:scaling>
        <c:delete val="0"/>
        <c:axPos val="t"/>
        <c:minorGridlines/>
        <c:title>
          <c:tx>
            <c:rich>
              <a:bodyPr/>
              <a:lstStyle/>
              <a:p>
                <a:pPr>
                  <a:defRPr/>
                </a:pPr>
                <a:r>
                  <a:rPr lang="en-GB"/>
                  <a:t>No. of applications</a:t>
                </a:r>
              </a:p>
            </c:rich>
          </c:tx>
          <c:layout>
            <c:manualLayout>
              <c:xMode val="edge"/>
              <c:yMode val="edge"/>
              <c:x val="0.90460614921141247"/>
              <c:y val="2.0152261899448437E-2"/>
            </c:manualLayout>
          </c:layout>
          <c:overlay val="0"/>
        </c:title>
        <c:numFmt formatCode="#,##0" sourceLinked="1"/>
        <c:majorTickMark val="out"/>
        <c:minorTickMark val="none"/>
        <c:tickLblPos val="nextTo"/>
        <c:spPr>
          <a:noFill/>
        </c:spPr>
        <c:txPr>
          <a:bodyPr/>
          <a:lstStyle/>
          <a:p>
            <a:pPr>
              <a:defRPr sz="1000"/>
            </a:pPr>
            <a:endParaRPr lang="en-US"/>
          </a:p>
        </c:txPr>
        <c:crossAx val="400797504"/>
        <c:crosses val="autoZero"/>
        <c:crossBetween val="between"/>
        <c:minorUnit val="200"/>
      </c:valAx>
      <c:spPr>
        <a:noFill/>
      </c:spPr>
    </c:plotArea>
    <c:legend>
      <c:legendPos val="b"/>
      <c:layout>
        <c:manualLayout>
          <c:xMode val="edge"/>
          <c:yMode val="edge"/>
          <c:x val="0.38632524071120572"/>
          <c:y val="1.7720989365544386E-2"/>
          <c:w val="0.28839343576848336"/>
          <c:h val="6.7599676208698209E-2"/>
        </c:manualLayout>
      </c:layout>
      <c:overlay val="0"/>
      <c:txPr>
        <a:bodyPr/>
        <a:lstStyle/>
        <a:p>
          <a:pPr>
            <a:defRPr sz="1000"/>
          </a:pPr>
          <a:endParaRPr lang="en-U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124720310178149"/>
          <c:y val="0.14523289096090639"/>
          <c:w val="0.59623101287289382"/>
          <c:h val="0.82800497820271823"/>
        </c:manualLayout>
      </c:layout>
      <c:barChart>
        <c:barDir val="bar"/>
        <c:grouping val="percentStacked"/>
        <c:varyColors val="0"/>
        <c:ser>
          <c:idx val="1"/>
          <c:order val="0"/>
          <c:tx>
            <c:strRef>
              <c:f>'1.4'!$A$5</c:f>
              <c:strCache>
                <c:ptCount val="1"/>
                <c:pt idx="0">
                  <c:v>&lt; 6 months</c:v>
                </c:pt>
              </c:strCache>
            </c:strRef>
          </c:tx>
          <c:spPr>
            <a:solidFill>
              <a:srgbClr val="F8B728"/>
            </a:solidFill>
          </c:spPr>
          <c:invertIfNegative val="0"/>
          <c:cat>
            <c:strRef>
              <c:f>'1.4'!$B$3:$L$3</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'1.4'!$B$5:$L$5</c:f>
              <c:numCache>
                <c:formatCode>_-* #,##0_-;\-* #,##0_-;_-* "-"??_-;_-@_-</c:formatCode>
                <c:ptCount val="11"/>
                <c:pt idx="0">
                  <c:v>173</c:v>
                </c:pt>
                <c:pt idx="1">
                  <c:v>249</c:v>
                </c:pt>
                <c:pt idx="2">
                  <c:v>421</c:v>
                </c:pt>
                <c:pt idx="3">
                  <c:v>610</c:v>
                </c:pt>
                <c:pt idx="4">
                  <c:v>345</c:v>
                </c:pt>
                <c:pt idx="5">
                  <c:v>245</c:v>
                </c:pt>
                <c:pt idx="6">
                  <c:v>225</c:v>
                </c:pt>
                <c:pt idx="7">
                  <c:v>230</c:v>
                </c:pt>
                <c:pt idx="8">
                  <c:v>221</c:v>
                </c:pt>
                <c:pt idx="9">
                  <c:v>417</c:v>
                </c:pt>
                <c:pt idx="10">
                  <c:v>625</c:v>
                </c:pt>
              </c:numCache>
            </c:numRef>
          </c:val>
          <c:extLst>
            <c:ext xmlns:c16="http://schemas.microsoft.com/office/drawing/2014/chart" uri="{C3380CC4-5D6E-409C-BE32-E72D297353CC}">
              <c16:uniqueId val="{00000001-1463-47DA-96A4-B360A83EE09E}"/>
            </c:ext>
          </c:extLst>
        </c:ser>
        <c:ser>
          <c:idx val="0"/>
          <c:order val="1"/>
          <c:tx>
            <c:strRef>
              <c:f>'1.4'!$A$6</c:f>
              <c:strCache>
                <c:ptCount val="1"/>
                <c:pt idx="0">
                  <c:v>6 - 12 months</c:v>
                </c:pt>
              </c:strCache>
            </c:strRef>
          </c:tx>
          <c:spPr>
            <a:solidFill>
              <a:srgbClr val="2B4171"/>
            </a:solidFill>
          </c:spPr>
          <c:invertIfNegative val="0"/>
          <c:cat>
            <c:strRef>
              <c:f>'1.4'!$B$3:$L$3</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'1.4'!$B$6:$L$6</c:f>
              <c:numCache>
                <c:formatCode>_-* #,##0_-;\-* #,##0_-;_-* "-"??_-;_-@_-</c:formatCode>
                <c:ptCount val="11"/>
                <c:pt idx="0">
                  <c:v>50</c:v>
                </c:pt>
                <c:pt idx="1">
                  <c:v>99</c:v>
                </c:pt>
                <c:pt idx="2">
                  <c:v>178</c:v>
                </c:pt>
                <c:pt idx="3">
                  <c:v>145</c:v>
                </c:pt>
                <c:pt idx="4">
                  <c:v>156</c:v>
                </c:pt>
                <c:pt idx="5">
                  <c:v>146</c:v>
                </c:pt>
                <c:pt idx="6">
                  <c:v>44</c:v>
                </c:pt>
                <c:pt idx="7">
                  <c:v>112</c:v>
                </c:pt>
                <c:pt idx="8">
                  <c:v>30</c:v>
                </c:pt>
                <c:pt idx="9">
                  <c:v>189</c:v>
                </c:pt>
                <c:pt idx="10">
                  <c:v>352</c:v>
                </c:pt>
              </c:numCache>
            </c:numRef>
          </c:val>
          <c:extLst>
            <c:ext xmlns:c16="http://schemas.microsoft.com/office/drawing/2014/chart" uri="{C3380CC4-5D6E-409C-BE32-E72D297353CC}">
              <c16:uniqueId val="{00000000-1463-47DA-96A4-B360A83EE09E}"/>
            </c:ext>
          </c:extLst>
        </c:ser>
        <c:ser>
          <c:idx val="2"/>
          <c:order val="2"/>
          <c:tx>
            <c:strRef>
              <c:f>'1.4'!$A$7</c:f>
              <c:strCache>
                <c:ptCount val="1"/>
                <c:pt idx="0">
                  <c:v>&gt; 1 yr</c:v>
                </c:pt>
              </c:strCache>
            </c:strRef>
          </c:tx>
          <c:spPr>
            <a:solidFill>
              <a:schemeClr val="bg1">
                <a:lumMod val="75000"/>
              </a:schemeClr>
            </a:solidFill>
          </c:spPr>
          <c:invertIfNegative val="0"/>
          <c:cat>
            <c:strRef>
              <c:f>'1.4'!$B$3:$L$3</c:f>
              <c:strCache>
                <c:ptCount val="11"/>
                <c:pt idx="0">
                  <c:v>Antrim &amp; Newtownabbey</c:v>
                </c:pt>
                <c:pt idx="1">
                  <c:v>Ards &amp; North Down</c:v>
                </c:pt>
                <c:pt idx="2">
                  <c:v>Armagh City, Banbridge &amp; Craigavon</c:v>
                </c:pt>
                <c:pt idx="3">
                  <c:v>Belfast</c:v>
                </c:pt>
                <c:pt idx="4">
                  <c:v>Causeway Coast &amp; Glens</c:v>
                </c:pt>
                <c:pt idx="5">
                  <c:v>Derry City &amp; Strabane</c:v>
                </c:pt>
                <c:pt idx="6">
                  <c:v>Fermanagh &amp; Omagh</c:v>
                </c:pt>
                <c:pt idx="7">
                  <c:v>Lisburn &amp; Castlereagh</c:v>
                </c:pt>
                <c:pt idx="8">
                  <c:v>Mid &amp; East Antrim</c:v>
                </c:pt>
                <c:pt idx="9">
                  <c:v>Mid Ulster</c:v>
                </c:pt>
                <c:pt idx="10">
                  <c:v>Newry, Mourne &amp; Down</c:v>
                </c:pt>
              </c:strCache>
            </c:strRef>
          </c:cat>
          <c:val>
            <c:numRef>
              <c:f>'1.4'!$B$7:$L$7</c:f>
              <c:numCache>
                <c:formatCode>_-* #,##0_-;\-* #,##0_-;_-* "-"??_-;_-@_-</c:formatCode>
                <c:ptCount val="11"/>
                <c:pt idx="0">
                  <c:v>21</c:v>
                </c:pt>
                <c:pt idx="1">
                  <c:v>177</c:v>
                </c:pt>
                <c:pt idx="2">
                  <c:v>254</c:v>
                </c:pt>
                <c:pt idx="3">
                  <c:v>185</c:v>
                </c:pt>
                <c:pt idx="4">
                  <c:v>241</c:v>
                </c:pt>
                <c:pt idx="5">
                  <c:v>307</c:v>
                </c:pt>
                <c:pt idx="6">
                  <c:v>82</c:v>
                </c:pt>
                <c:pt idx="7">
                  <c:v>225</c:v>
                </c:pt>
                <c:pt idx="8">
                  <c:v>31</c:v>
                </c:pt>
                <c:pt idx="9">
                  <c:v>424</c:v>
                </c:pt>
                <c:pt idx="10">
                  <c:v>519</c:v>
                </c:pt>
              </c:numCache>
            </c:numRef>
          </c:val>
          <c:extLst>
            <c:ext xmlns:c16="http://schemas.microsoft.com/office/drawing/2014/chart" uri="{C3380CC4-5D6E-409C-BE32-E72D297353CC}">
              <c16:uniqueId val="{00000002-1463-47DA-96A4-B360A83EE09E}"/>
            </c:ext>
          </c:extLst>
        </c:ser>
        <c:dLbls>
          <c:showLegendKey val="0"/>
          <c:showVal val="0"/>
          <c:showCatName val="0"/>
          <c:showSerName val="0"/>
          <c:showPercent val="0"/>
          <c:showBubbleSize val="0"/>
        </c:dLbls>
        <c:gapWidth val="150"/>
        <c:overlap val="100"/>
        <c:axId val="404556392"/>
        <c:axId val="404556784"/>
      </c:barChart>
      <c:catAx>
        <c:axId val="404556392"/>
        <c:scaling>
          <c:orientation val="maxMin"/>
        </c:scaling>
        <c:delete val="0"/>
        <c:axPos val="l"/>
        <c:title>
          <c:tx>
            <c:rich>
              <a:bodyPr rot="0" vert="horz"/>
              <a:lstStyle/>
              <a:p>
                <a:pPr>
                  <a:defRPr/>
                </a:pPr>
                <a:r>
                  <a:rPr lang="en-GB"/>
                  <a:t>Council</a:t>
                </a:r>
              </a:p>
            </c:rich>
          </c:tx>
          <c:layout>
            <c:manualLayout>
              <c:xMode val="edge"/>
              <c:yMode val="edge"/>
              <c:x val="8.8358736470068484E-3"/>
              <c:y val="1.4185877996391039E-2"/>
            </c:manualLayout>
          </c:layout>
          <c:overlay val="0"/>
        </c:title>
        <c:numFmt formatCode="General" sourceLinked="0"/>
        <c:majorTickMark val="out"/>
        <c:minorTickMark val="none"/>
        <c:tickLblPos val="nextTo"/>
        <c:crossAx val="404556784"/>
        <c:crosses val="autoZero"/>
        <c:auto val="1"/>
        <c:lblAlgn val="ctr"/>
        <c:lblOffset val="100"/>
        <c:noMultiLvlLbl val="0"/>
      </c:catAx>
      <c:valAx>
        <c:axId val="404556784"/>
        <c:scaling>
          <c:orientation val="minMax"/>
        </c:scaling>
        <c:delete val="0"/>
        <c:axPos val="t"/>
        <c:majorGridlines/>
        <c:title>
          <c:tx>
            <c:rich>
              <a:bodyPr/>
              <a:lstStyle/>
              <a:p>
                <a:pPr>
                  <a:defRPr/>
                </a:pPr>
                <a:r>
                  <a:rPr lang="en-GB"/>
                  <a:t>%</a:t>
                </a:r>
              </a:p>
            </c:rich>
          </c:tx>
          <c:layout>
            <c:manualLayout>
              <c:xMode val="edge"/>
              <c:yMode val="edge"/>
              <c:x val="0.95567365709505003"/>
              <c:y val="1.4173526595506913E-2"/>
            </c:manualLayout>
          </c:layout>
          <c:overlay val="0"/>
        </c:title>
        <c:numFmt formatCode="0%" sourceLinked="1"/>
        <c:majorTickMark val="out"/>
        <c:minorTickMark val="none"/>
        <c:tickLblPos val="nextTo"/>
        <c:crossAx val="404556392"/>
        <c:crosses val="autoZero"/>
        <c:crossBetween val="between"/>
      </c:valAx>
    </c:plotArea>
    <c:legend>
      <c:legendPos val="r"/>
      <c:layout>
        <c:manualLayout>
          <c:xMode val="edge"/>
          <c:yMode val="edge"/>
          <c:x val="0.44025139714678524"/>
          <c:y val="1.0272705521754027E-2"/>
          <c:w val="0.40881291429028621"/>
          <c:h val="6.4421083958941583E-2"/>
        </c:manualLayout>
      </c:layout>
      <c:overlay val="0"/>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83374411993514"/>
          <c:y val="0.18669430087758854"/>
          <c:w val="0.7900191702243744"/>
          <c:h val="0.77552982741402066"/>
        </c:manualLayout>
      </c:layout>
      <c:barChart>
        <c:barDir val="bar"/>
        <c:grouping val="stacked"/>
        <c:varyColors val="0"/>
        <c:ser>
          <c:idx val="0"/>
          <c:order val="0"/>
          <c:tx>
            <c:strRef>
              <c:f>'2.2'!$A$5</c:f>
              <c:strCache>
                <c:ptCount val="1"/>
                <c:pt idx="0">
                  <c:v>&lt; 6 months</c:v>
                </c:pt>
              </c:strCache>
            </c:strRef>
          </c:tx>
          <c:spPr>
            <a:solidFill>
              <a:srgbClr val="2B4171"/>
            </a:solidFill>
          </c:spPr>
          <c:invertIfNegative val="0"/>
          <c:cat>
            <c:strRef>
              <c:f>'2.2'!$C$76:$F$76</c:f>
              <c:strCache>
                <c:ptCount val="4"/>
                <c:pt idx="0">
                  <c:v>Regionally significant</c:v>
                </c:pt>
                <c:pt idx="1">
                  <c:v>Retained Section 26</c:v>
                </c:pt>
                <c:pt idx="2">
                  <c:v>Called-in</c:v>
                </c:pt>
                <c:pt idx="3">
                  <c:v>Other</c:v>
                </c:pt>
              </c:strCache>
            </c:strRef>
          </c:cat>
          <c:val>
            <c:numRef>
              <c:f>'2.2'!$B$5:$E$5</c:f>
              <c:numCache>
                <c:formatCode>0</c:formatCode>
                <c:ptCount val="4"/>
                <c:pt idx="0">
                  <c:v>2</c:v>
                </c:pt>
                <c:pt idx="1">
                  <c:v>0</c:v>
                </c:pt>
                <c:pt idx="2">
                  <c:v>0</c:v>
                </c:pt>
                <c:pt idx="3">
                  <c:v>1</c:v>
                </c:pt>
              </c:numCache>
            </c:numRef>
          </c:val>
          <c:extLst>
            <c:ext xmlns:c16="http://schemas.microsoft.com/office/drawing/2014/chart" uri="{C3380CC4-5D6E-409C-BE32-E72D297353CC}">
              <c16:uniqueId val="{00000000-63F5-461C-8A8A-930B46954375}"/>
            </c:ext>
          </c:extLst>
        </c:ser>
        <c:ser>
          <c:idx val="1"/>
          <c:order val="1"/>
          <c:tx>
            <c:strRef>
              <c:f>'2.2'!$A$6</c:f>
              <c:strCache>
                <c:ptCount val="1"/>
                <c:pt idx="0">
                  <c:v>6 - 12 months</c:v>
                </c:pt>
              </c:strCache>
            </c:strRef>
          </c:tx>
          <c:spPr>
            <a:solidFill>
              <a:srgbClr val="F8B728"/>
            </a:solidFill>
          </c:spPr>
          <c:invertIfNegative val="0"/>
          <c:cat>
            <c:strRef>
              <c:f>'2.2'!$C$76:$F$76</c:f>
              <c:strCache>
                <c:ptCount val="4"/>
                <c:pt idx="0">
                  <c:v>Regionally significant</c:v>
                </c:pt>
                <c:pt idx="1">
                  <c:v>Retained Section 26</c:v>
                </c:pt>
                <c:pt idx="2">
                  <c:v>Called-in</c:v>
                </c:pt>
                <c:pt idx="3">
                  <c:v>Other</c:v>
                </c:pt>
              </c:strCache>
            </c:strRef>
          </c:cat>
          <c:val>
            <c:numRef>
              <c:f>'2.2'!$B$6:$E$6</c:f>
              <c:numCache>
                <c:formatCode>#,##0</c:formatCode>
                <c:ptCount val="4"/>
                <c:pt idx="0">
                  <c:v>2</c:v>
                </c:pt>
                <c:pt idx="1">
                  <c:v>0</c:v>
                </c:pt>
                <c:pt idx="2">
                  <c:v>0</c:v>
                </c:pt>
                <c:pt idx="3">
                  <c:v>0</c:v>
                </c:pt>
              </c:numCache>
            </c:numRef>
          </c:val>
          <c:extLst>
            <c:ext xmlns:c16="http://schemas.microsoft.com/office/drawing/2014/chart" uri="{C3380CC4-5D6E-409C-BE32-E72D297353CC}">
              <c16:uniqueId val="{00000001-63F5-461C-8A8A-930B46954375}"/>
            </c:ext>
          </c:extLst>
        </c:ser>
        <c:ser>
          <c:idx val="2"/>
          <c:order val="2"/>
          <c:tx>
            <c:strRef>
              <c:f>'2.2'!$A$7</c:f>
              <c:strCache>
                <c:ptCount val="1"/>
                <c:pt idx="0">
                  <c:v>&gt; 1 yr</c:v>
                </c:pt>
              </c:strCache>
            </c:strRef>
          </c:tx>
          <c:spPr>
            <a:solidFill>
              <a:schemeClr val="bg1">
                <a:lumMod val="75000"/>
              </a:schemeClr>
            </a:solidFill>
          </c:spPr>
          <c:invertIfNegative val="0"/>
          <c:cat>
            <c:strRef>
              <c:f>'2.2'!$C$76:$F$76</c:f>
              <c:strCache>
                <c:ptCount val="4"/>
                <c:pt idx="0">
                  <c:v>Regionally significant</c:v>
                </c:pt>
                <c:pt idx="1">
                  <c:v>Retained Section 26</c:v>
                </c:pt>
                <c:pt idx="2">
                  <c:v>Called-in</c:v>
                </c:pt>
                <c:pt idx="3">
                  <c:v>Other</c:v>
                </c:pt>
              </c:strCache>
            </c:strRef>
          </c:cat>
          <c:val>
            <c:numRef>
              <c:f>'2.2'!$B$7:$E$7</c:f>
              <c:numCache>
                <c:formatCode>0</c:formatCode>
                <c:ptCount val="4"/>
                <c:pt idx="0">
                  <c:v>5</c:v>
                </c:pt>
                <c:pt idx="1">
                  <c:v>1</c:v>
                </c:pt>
                <c:pt idx="2">
                  <c:v>10</c:v>
                </c:pt>
                <c:pt idx="3">
                  <c:v>3</c:v>
                </c:pt>
              </c:numCache>
            </c:numRef>
          </c:val>
          <c:extLst>
            <c:ext xmlns:c16="http://schemas.microsoft.com/office/drawing/2014/chart" uri="{C3380CC4-5D6E-409C-BE32-E72D297353CC}">
              <c16:uniqueId val="{00000002-63F5-461C-8A8A-930B46954375}"/>
            </c:ext>
          </c:extLst>
        </c:ser>
        <c:dLbls>
          <c:showLegendKey val="0"/>
          <c:showVal val="0"/>
          <c:showCatName val="0"/>
          <c:showSerName val="0"/>
          <c:showPercent val="0"/>
          <c:showBubbleSize val="0"/>
        </c:dLbls>
        <c:gapWidth val="70"/>
        <c:overlap val="100"/>
        <c:axId val="404557176"/>
        <c:axId val="404561880"/>
      </c:barChart>
      <c:catAx>
        <c:axId val="404557176"/>
        <c:scaling>
          <c:orientation val="maxMin"/>
        </c:scaling>
        <c:delete val="0"/>
        <c:axPos val="l"/>
        <c:title>
          <c:tx>
            <c:rich>
              <a:bodyPr rot="0" vert="horz"/>
              <a:lstStyle/>
              <a:p>
                <a:pPr>
                  <a:defRPr/>
                </a:pPr>
                <a:r>
                  <a:rPr lang="en-GB"/>
                  <a:t>Development type</a:t>
                </a:r>
              </a:p>
            </c:rich>
          </c:tx>
          <c:layout>
            <c:manualLayout>
              <c:xMode val="edge"/>
              <c:yMode val="edge"/>
              <c:x val="7.1897187022557738E-3"/>
              <c:y val="2.0011074141544929E-2"/>
            </c:manualLayout>
          </c:layout>
          <c:overlay val="0"/>
        </c:title>
        <c:numFmt formatCode="General" sourceLinked="0"/>
        <c:majorTickMark val="out"/>
        <c:minorTickMark val="none"/>
        <c:tickLblPos val="nextTo"/>
        <c:crossAx val="404561880"/>
        <c:crosses val="autoZero"/>
        <c:auto val="1"/>
        <c:lblAlgn val="ctr"/>
        <c:lblOffset val="100"/>
        <c:noMultiLvlLbl val="0"/>
      </c:catAx>
      <c:valAx>
        <c:axId val="404561880"/>
        <c:scaling>
          <c:orientation val="minMax"/>
        </c:scaling>
        <c:delete val="0"/>
        <c:axPos val="t"/>
        <c:majorGridlines/>
        <c:title>
          <c:tx>
            <c:rich>
              <a:bodyPr/>
              <a:lstStyle/>
              <a:p>
                <a:pPr>
                  <a:defRPr/>
                </a:pPr>
                <a:r>
                  <a:rPr lang="en-GB"/>
                  <a:t>No. of applications</a:t>
                </a:r>
              </a:p>
            </c:rich>
          </c:tx>
          <c:layout>
            <c:manualLayout>
              <c:xMode val="edge"/>
              <c:yMode val="edge"/>
              <c:x val="0.83203925473187512"/>
              <c:y val="2.4622734777655662E-2"/>
            </c:manualLayout>
          </c:layout>
          <c:overlay val="0"/>
        </c:title>
        <c:numFmt formatCode="0" sourceLinked="1"/>
        <c:majorTickMark val="out"/>
        <c:minorTickMark val="none"/>
        <c:tickLblPos val="nextTo"/>
        <c:crossAx val="404557176"/>
        <c:crosses val="autoZero"/>
        <c:crossBetween val="between"/>
      </c:valAx>
    </c:plotArea>
    <c:legend>
      <c:legendPos val="b"/>
      <c:layout>
        <c:manualLayout>
          <c:xMode val="edge"/>
          <c:yMode val="edge"/>
          <c:x val="0.2230329998181341"/>
          <c:y val="2.1815724277295164E-2"/>
          <c:w val="0.58881577165007004"/>
          <c:h val="8.1180307007078664E-2"/>
        </c:manualLayout>
      </c:layout>
      <c:overlay val="0"/>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20110940330936E-2"/>
          <c:y val="7.0210356079852737E-2"/>
          <c:w val="0.89998658892045091"/>
          <c:h val="0.74225329900040715"/>
        </c:manualLayout>
      </c:layout>
      <c:lineChart>
        <c:grouping val="standard"/>
        <c:varyColors val="0"/>
        <c:ser>
          <c:idx val="0"/>
          <c:order val="0"/>
          <c:tx>
            <c:v>Applications received</c:v>
          </c:tx>
          <c:spPr>
            <a:ln w="28575" cap="rnd">
              <a:solidFill>
                <a:srgbClr val="2B4171"/>
              </a:solidFill>
              <a:round/>
            </a:ln>
            <a:effectLst/>
          </c:spPr>
          <c:marker>
            <c:symbol val="none"/>
          </c:marker>
          <c:dPt>
            <c:idx val="0"/>
            <c:bubble3D val="0"/>
            <c:extLst>
              <c:ext xmlns:c16="http://schemas.microsoft.com/office/drawing/2014/chart" uri="{C3380CC4-5D6E-409C-BE32-E72D297353CC}">
                <c16:uniqueId val="{00000000-FE6B-4AAE-B894-61DB7B60E12F}"/>
              </c:ext>
            </c:extLst>
          </c:dPt>
          <c:dPt>
            <c:idx val="1"/>
            <c:bubble3D val="0"/>
            <c:extLst>
              <c:ext xmlns:c16="http://schemas.microsoft.com/office/drawing/2014/chart" uri="{C3380CC4-5D6E-409C-BE32-E72D297353CC}">
                <c16:uniqueId val="{00000001-FE6B-4AAE-B894-61DB7B60E12F}"/>
              </c:ext>
            </c:extLst>
          </c:dPt>
          <c:dPt>
            <c:idx val="2"/>
            <c:bubble3D val="0"/>
            <c:extLst>
              <c:ext xmlns:c16="http://schemas.microsoft.com/office/drawing/2014/chart" uri="{C3380CC4-5D6E-409C-BE32-E72D297353CC}">
                <c16:uniqueId val="{00000002-FE6B-4AAE-B894-61DB7B60E12F}"/>
              </c:ext>
            </c:extLst>
          </c:dPt>
          <c:dPt>
            <c:idx val="3"/>
            <c:marker>
              <c:symbol val="square"/>
              <c:size val="5"/>
            </c:marker>
            <c:bubble3D val="0"/>
            <c:extLst>
              <c:ext xmlns:c16="http://schemas.microsoft.com/office/drawing/2014/chart" uri="{C3380CC4-5D6E-409C-BE32-E72D297353CC}">
                <c16:uniqueId val="{00000003-FE6B-4AAE-B894-61DB7B60E12F}"/>
              </c:ext>
            </c:extLst>
          </c:dPt>
          <c:dPt>
            <c:idx val="4"/>
            <c:bubble3D val="0"/>
            <c:extLst>
              <c:ext xmlns:c16="http://schemas.microsoft.com/office/drawing/2014/chart" uri="{C3380CC4-5D6E-409C-BE32-E72D297353CC}">
                <c16:uniqueId val="{00000004-FE6B-4AAE-B894-61DB7B60E12F}"/>
              </c:ext>
            </c:extLst>
          </c:dPt>
          <c:dPt>
            <c:idx val="5"/>
            <c:bubble3D val="0"/>
            <c:extLst>
              <c:ext xmlns:c16="http://schemas.microsoft.com/office/drawing/2014/chart" uri="{C3380CC4-5D6E-409C-BE32-E72D297353CC}">
                <c16:uniqueId val="{00000005-FE6B-4AAE-B894-61DB7B60E12F}"/>
              </c:ext>
            </c:extLst>
          </c:dPt>
          <c:dPt>
            <c:idx val="6"/>
            <c:bubble3D val="0"/>
            <c:extLst>
              <c:ext xmlns:c16="http://schemas.microsoft.com/office/drawing/2014/chart" uri="{C3380CC4-5D6E-409C-BE32-E72D297353CC}">
                <c16:uniqueId val="{00000006-FE6B-4AAE-B894-61DB7B60E12F}"/>
              </c:ext>
            </c:extLst>
          </c:dPt>
          <c:dPt>
            <c:idx val="7"/>
            <c:marker>
              <c:symbol val="square"/>
              <c:size val="5"/>
            </c:marker>
            <c:bubble3D val="0"/>
            <c:extLst>
              <c:ext xmlns:c16="http://schemas.microsoft.com/office/drawing/2014/chart" uri="{C3380CC4-5D6E-409C-BE32-E72D297353CC}">
                <c16:uniqueId val="{00000007-FE6B-4AAE-B894-61DB7B60E12F}"/>
              </c:ext>
            </c:extLst>
          </c:dPt>
          <c:dPt>
            <c:idx val="8"/>
            <c:bubble3D val="0"/>
            <c:extLst>
              <c:ext xmlns:c16="http://schemas.microsoft.com/office/drawing/2014/chart" uri="{C3380CC4-5D6E-409C-BE32-E72D297353CC}">
                <c16:uniqueId val="{00000008-FE6B-4AAE-B894-61DB7B60E12F}"/>
              </c:ext>
            </c:extLst>
          </c:dPt>
          <c:dPt>
            <c:idx val="9"/>
            <c:bubble3D val="0"/>
            <c:extLst>
              <c:ext xmlns:c16="http://schemas.microsoft.com/office/drawing/2014/chart" uri="{C3380CC4-5D6E-409C-BE32-E72D297353CC}">
                <c16:uniqueId val="{00000009-FE6B-4AAE-B894-61DB7B60E12F}"/>
              </c:ext>
            </c:extLst>
          </c:dPt>
          <c:dPt>
            <c:idx val="10"/>
            <c:bubble3D val="0"/>
            <c:extLst>
              <c:ext xmlns:c16="http://schemas.microsoft.com/office/drawing/2014/chart" uri="{C3380CC4-5D6E-409C-BE32-E72D297353CC}">
                <c16:uniqueId val="{0000000A-FE6B-4AAE-B894-61DB7B60E12F}"/>
              </c:ext>
            </c:extLst>
          </c:dPt>
          <c:dPt>
            <c:idx val="11"/>
            <c:marker>
              <c:symbol val="square"/>
              <c:size val="5"/>
            </c:marker>
            <c:bubble3D val="0"/>
            <c:extLst>
              <c:ext xmlns:c16="http://schemas.microsoft.com/office/drawing/2014/chart" uri="{C3380CC4-5D6E-409C-BE32-E72D297353CC}">
                <c16:uniqueId val="{0000000B-FE6B-4AAE-B894-61DB7B60E12F}"/>
              </c:ext>
            </c:extLst>
          </c:dPt>
          <c:dPt>
            <c:idx val="12"/>
            <c:bubble3D val="0"/>
            <c:extLst>
              <c:ext xmlns:c16="http://schemas.microsoft.com/office/drawing/2014/chart" uri="{C3380CC4-5D6E-409C-BE32-E72D297353CC}">
                <c16:uniqueId val="{0000000C-FE6B-4AAE-B894-61DB7B60E12F}"/>
              </c:ext>
            </c:extLst>
          </c:dPt>
          <c:dPt>
            <c:idx val="13"/>
            <c:bubble3D val="0"/>
            <c:extLst>
              <c:ext xmlns:c16="http://schemas.microsoft.com/office/drawing/2014/chart" uri="{C3380CC4-5D6E-409C-BE32-E72D297353CC}">
                <c16:uniqueId val="{0000000D-FE6B-4AAE-B894-61DB7B60E12F}"/>
              </c:ext>
            </c:extLst>
          </c:dPt>
          <c:dPt>
            <c:idx val="14"/>
            <c:bubble3D val="0"/>
            <c:extLst>
              <c:ext xmlns:c16="http://schemas.microsoft.com/office/drawing/2014/chart" uri="{C3380CC4-5D6E-409C-BE32-E72D297353CC}">
                <c16:uniqueId val="{0000000E-FE6B-4AAE-B894-61DB7B60E12F}"/>
              </c:ext>
            </c:extLst>
          </c:dPt>
          <c:dPt>
            <c:idx val="15"/>
            <c:marker>
              <c:symbol val="square"/>
              <c:size val="5"/>
            </c:marker>
            <c:bubble3D val="0"/>
            <c:extLst>
              <c:ext xmlns:c16="http://schemas.microsoft.com/office/drawing/2014/chart" uri="{C3380CC4-5D6E-409C-BE32-E72D297353CC}">
                <c16:uniqueId val="{0000000F-FE6B-4AAE-B894-61DB7B60E12F}"/>
              </c:ext>
            </c:extLst>
          </c:dPt>
          <c:dPt>
            <c:idx val="16"/>
            <c:bubble3D val="0"/>
            <c:extLst>
              <c:ext xmlns:c16="http://schemas.microsoft.com/office/drawing/2014/chart" uri="{C3380CC4-5D6E-409C-BE32-E72D297353CC}">
                <c16:uniqueId val="{00000010-FE6B-4AAE-B894-61DB7B60E12F}"/>
              </c:ext>
            </c:extLst>
          </c:dPt>
          <c:dPt>
            <c:idx val="17"/>
            <c:bubble3D val="0"/>
            <c:extLst>
              <c:ext xmlns:c16="http://schemas.microsoft.com/office/drawing/2014/chart" uri="{C3380CC4-5D6E-409C-BE32-E72D297353CC}">
                <c16:uniqueId val="{00000011-FE6B-4AAE-B894-61DB7B60E12F}"/>
              </c:ext>
            </c:extLst>
          </c:dPt>
          <c:dPt>
            <c:idx val="18"/>
            <c:bubble3D val="0"/>
            <c:extLst>
              <c:ext xmlns:c16="http://schemas.microsoft.com/office/drawing/2014/chart" uri="{C3380CC4-5D6E-409C-BE32-E72D297353CC}">
                <c16:uniqueId val="{00000012-FE6B-4AAE-B894-61DB7B60E12F}"/>
              </c:ext>
            </c:extLst>
          </c:dPt>
          <c:dPt>
            <c:idx val="19"/>
            <c:marker>
              <c:symbol val="square"/>
              <c:size val="5"/>
            </c:marker>
            <c:bubble3D val="0"/>
            <c:extLst>
              <c:ext xmlns:c16="http://schemas.microsoft.com/office/drawing/2014/chart" uri="{C3380CC4-5D6E-409C-BE32-E72D297353CC}">
                <c16:uniqueId val="{00000013-FE6B-4AAE-B894-61DB7B60E12F}"/>
              </c:ext>
            </c:extLst>
          </c:dPt>
          <c:dPt>
            <c:idx val="20"/>
            <c:bubble3D val="0"/>
            <c:extLst>
              <c:ext xmlns:c16="http://schemas.microsoft.com/office/drawing/2014/chart" uri="{C3380CC4-5D6E-409C-BE32-E72D297353CC}">
                <c16:uniqueId val="{00000014-FE6B-4AAE-B894-61DB7B60E12F}"/>
              </c:ext>
            </c:extLst>
          </c:dPt>
          <c:dPt>
            <c:idx val="21"/>
            <c:bubble3D val="0"/>
            <c:extLst>
              <c:ext xmlns:c16="http://schemas.microsoft.com/office/drawing/2014/chart" uri="{C3380CC4-5D6E-409C-BE32-E72D297353CC}">
                <c16:uniqueId val="{00000015-FE6B-4AAE-B894-61DB7B60E12F}"/>
              </c:ext>
            </c:extLst>
          </c:dPt>
          <c:dPt>
            <c:idx val="22"/>
            <c:bubble3D val="0"/>
            <c:extLst>
              <c:ext xmlns:c16="http://schemas.microsoft.com/office/drawing/2014/chart" uri="{C3380CC4-5D6E-409C-BE32-E72D297353CC}">
                <c16:uniqueId val="{00000016-FE6B-4AAE-B894-61DB7B60E12F}"/>
              </c:ext>
            </c:extLst>
          </c:dPt>
          <c:dPt>
            <c:idx val="23"/>
            <c:marker>
              <c:symbol val="square"/>
              <c:size val="5"/>
            </c:marker>
            <c:bubble3D val="0"/>
            <c:extLst>
              <c:ext xmlns:c16="http://schemas.microsoft.com/office/drawing/2014/chart" uri="{C3380CC4-5D6E-409C-BE32-E72D297353CC}">
                <c16:uniqueId val="{00000017-FE6B-4AAE-B894-61DB7B60E12F}"/>
              </c:ext>
            </c:extLst>
          </c:dPt>
          <c:dPt>
            <c:idx val="24"/>
            <c:bubble3D val="0"/>
            <c:extLst>
              <c:ext xmlns:c16="http://schemas.microsoft.com/office/drawing/2014/chart" uri="{C3380CC4-5D6E-409C-BE32-E72D297353CC}">
                <c16:uniqueId val="{00000018-FE6B-4AAE-B894-61DB7B60E12F}"/>
              </c:ext>
            </c:extLst>
          </c:dPt>
          <c:dPt>
            <c:idx val="25"/>
            <c:bubble3D val="0"/>
            <c:extLst>
              <c:ext xmlns:c16="http://schemas.microsoft.com/office/drawing/2014/chart" uri="{C3380CC4-5D6E-409C-BE32-E72D297353CC}">
                <c16:uniqueId val="{00000019-FE6B-4AAE-B894-61DB7B60E12F}"/>
              </c:ext>
            </c:extLst>
          </c:dPt>
          <c:dPt>
            <c:idx val="26"/>
            <c:bubble3D val="0"/>
            <c:extLst>
              <c:ext xmlns:c16="http://schemas.microsoft.com/office/drawing/2014/chart" uri="{C3380CC4-5D6E-409C-BE32-E72D297353CC}">
                <c16:uniqueId val="{0000001A-FE6B-4AAE-B894-61DB7B60E12F}"/>
              </c:ext>
            </c:extLst>
          </c:dPt>
          <c:dPt>
            <c:idx val="27"/>
            <c:marker>
              <c:symbol val="square"/>
              <c:size val="5"/>
            </c:marker>
            <c:bubble3D val="0"/>
            <c:extLst>
              <c:ext xmlns:c16="http://schemas.microsoft.com/office/drawing/2014/chart" uri="{C3380CC4-5D6E-409C-BE32-E72D297353CC}">
                <c16:uniqueId val="{0000001B-FE6B-4AAE-B894-61DB7B60E12F}"/>
              </c:ext>
            </c:extLst>
          </c:dPt>
          <c:dPt>
            <c:idx val="28"/>
            <c:bubble3D val="0"/>
            <c:extLst>
              <c:ext xmlns:c16="http://schemas.microsoft.com/office/drawing/2014/chart" uri="{C3380CC4-5D6E-409C-BE32-E72D297353CC}">
                <c16:uniqueId val="{0000001C-FE6B-4AAE-B894-61DB7B60E12F}"/>
              </c:ext>
            </c:extLst>
          </c:dPt>
          <c:dPt>
            <c:idx val="29"/>
            <c:bubble3D val="0"/>
            <c:extLst>
              <c:ext xmlns:c16="http://schemas.microsoft.com/office/drawing/2014/chart" uri="{C3380CC4-5D6E-409C-BE32-E72D297353CC}">
                <c16:uniqueId val="{0000001D-FE6B-4AAE-B894-61DB7B60E12F}"/>
              </c:ext>
            </c:extLst>
          </c:dPt>
          <c:dPt>
            <c:idx val="30"/>
            <c:bubble3D val="0"/>
            <c:extLst>
              <c:ext xmlns:c16="http://schemas.microsoft.com/office/drawing/2014/chart" uri="{C3380CC4-5D6E-409C-BE32-E72D297353CC}">
                <c16:uniqueId val="{0000001E-FE6B-4AAE-B894-61DB7B60E12F}"/>
              </c:ext>
            </c:extLst>
          </c:dPt>
          <c:dPt>
            <c:idx val="31"/>
            <c:marker>
              <c:symbol val="square"/>
              <c:size val="5"/>
            </c:marker>
            <c:bubble3D val="0"/>
            <c:extLst>
              <c:ext xmlns:c16="http://schemas.microsoft.com/office/drawing/2014/chart" uri="{C3380CC4-5D6E-409C-BE32-E72D297353CC}">
                <c16:uniqueId val="{0000001F-FE6B-4AAE-B894-61DB7B60E12F}"/>
              </c:ext>
            </c:extLst>
          </c:dPt>
          <c:dPt>
            <c:idx val="32"/>
            <c:bubble3D val="0"/>
            <c:extLst>
              <c:ext xmlns:c16="http://schemas.microsoft.com/office/drawing/2014/chart" uri="{C3380CC4-5D6E-409C-BE32-E72D297353CC}">
                <c16:uniqueId val="{00000020-FE6B-4AAE-B894-61DB7B60E12F}"/>
              </c:ext>
            </c:extLst>
          </c:dPt>
          <c:dPt>
            <c:idx val="33"/>
            <c:bubble3D val="0"/>
            <c:extLst>
              <c:ext xmlns:c16="http://schemas.microsoft.com/office/drawing/2014/chart" uri="{C3380CC4-5D6E-409C-BE32-E72D297353CC}">
                <c16:uniqueId val="{00000021-FE6B-4AAE-B894-61DB7B60E12F}"/>
              </c:ext>
            </c:extLst>
          </c:dPt>
          <c:dPt>
            <c:idx val="34"/>
            <c:bubble3D val="0"/>
            <c:extLst>
              <c:ext xmlns:c16="http://schemas.microsoft.com/office/drawing/2014/chart" uri="{C3380CC4-5D6E-409C-BE32-E72D297353CC}">
                <c16:uniqueId val="{00000022-FE6B-4AAE-B894-61DB7B60E12F}"/>
              </c:ext>
            </c:extLst>
          </c:dPt>
          <c:dPt>
            <c:idx val="35"/>
            <c:marker>
              <c:symbol val="square"/>
              <c:size val="5"/>
            </c:marker>
            <c:bubble3D val="0"/>
            <c:extLst>
              <c:ext xmlns:c16="http://schemas.microsoft.com/office/drawing/2014/chart" uri="{C3380CC4-5D6E-409C-BE32-E72D297353CC}">
                <c16:uniqueId val="{00000023-FE6B-4AAE-B894-61DB7B60E12F}"/>
              </c:ext>
            </c:extLst>
          </c:dPt>
          <c:dPt>
            <c:idx val="36"/>
            <c:bubble3D val="0"/>
            <c:extLst>
              <c:ext xmlns:c16="http://schemas.microsoft.com/office/drawing/2014/chart" uri="{C3380CC4-5D6E-409C-BE32-E72D297353CC}">
                <c16:uniqueId val="{00000024-FE6B-4AAE-B894-61DB7B60E12F}"/>
              </c:ext>
            </c:extLst>
          </c:dPt>
          <c:dPt>
            <c:idx val="38"/>
            <c:bubble3D val="0"/>
            <c:extLst>
              <c:ext xmlns:c16="http://schemas.microsoft.com/office/drawing/2014/chart" uri="{C3380CC4-5D6E-409C-BE32-E72D297353CC}">
                <c16:uniqueId val="{00000025-FE6B-4AAE-B894-61DB7B60E12F}"/>
              </c:ext>
            </c:extLst>
          </c:dPt>
          <c:dPt>
            <c:idx val="39"/>
            <c:marker>
              <c:symbol val="square"/>
              <c:size val="5"/>
            </c:marker>
            <c:bubble3D val="0"/>
            <c:extLst>
              <c:ext xmlns:c16="http://schemas.microsoft.com/office/drawing/2014/chart" uri="{C3380CC4-5D6E-409C-BE32-E72D297353CC}">
                <c16:uniqueId val="{00000026-FE6B-4AAE-B894-61DB7B60E12F}"/>
              </c:ext>
            </c:extLst>
          </c:dPt>
          <c:dPt>
            <c:idx val="43"/>
            <c:marker>
              <c:symbol val="square"/>
              <c:size val="5"/>
            </c:marker>
            <c:bubble3D val="0"/>
            <c:extLst>
              <c:ext xmlns:c16="http://schemas.microsoft.com/office/drawing/2014/chart" uri="{C3380CC4-5D6E-409C-BE32-E72D297353CC}">
                <c16:uniqueId val="{0000004E-70F2-49D5-A945-3D9504E66514}"/>
              </c:ext>
            </c:extLst>
          </c:dPt>
          <c:dLbls>
            <c:dLbl>
              <c:idx val="43"/>
              <c:layout>
                <c:manualLayout>
                  <c:x val="-2.8327416574841831E-3"/>
                  <c:y val="-1.93509335790747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70F2-49D5-A945-3D9504E66514}"/>
                </c:ext>
              </c:extLst>
            </c:dLbl>
            <c:spPr>
              <a:noFill/>
              <a:ln>
                <a:noFill/>
              </a:ln>
              <a:effectLst/>
            </c:spPr>
            <c:txPr>
              <a:bodyPr wrap="square" lIns="38100" tIns="19050" rIns="38100" bIns="19050" anchor="ctr">
                <a:spAutoFit/>
              </a:bodyPr>
              <a:lstStyle/>
              <a:p>
                <a:pPr>
                  <a:defRPr sz="110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'3.1'!$K$104:$L$150</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f>('3.1'!$C$5:$C$8,'3.1'!$C$10:$C$13,'3.1'!$C$15:$C$18,'3.1'!$C$20:$C$23,'3.1'!$C$25:$C$28,'3.1'!$C$30:$C$33,'3.1'!$C$35:$C$38,'3.1'!$C$40:$C$43,'3.1'!$C$45:$C$48,'3.1'!$C$50:$C$53,'3.1'!$C$55:$C$58)</c:f>
              <c:numCache>
                <c:formatCode>#,##0</c:formatCode>
                <c:ptCount val="44"/>
                <c:pt idx="0">
                  <c:v>109</c:v>
                </c:pt>
                <c:pt idx="1">
                  <c:v>3</c:v>
                </c:pt>
                <c:pt idx="2">
                  <c:v>15</c:v>
                </c:pt>
                <c:pt idx="3">
                  <c:v>18</c:v>
                </c:pt>
                <c:pt idx="4">
                  <c:v>28</c:v>
                </c:pt>
                <c:pt idx="5">
                  <c:v>35</c:v>
                </c:pt>
                <c:pt idx="6">
                  <c:v>45</c:v>
                </c:pt>
                <c:pt idx="7">
                  <c:v>34</c:v>
                </c:pt>
                <c:pt idx="8">
                  <c:v>40</c:v>
                </c:pt>
                <c:pt idx="9">
                  <c:v>36</c:v>
                </c:pt>
                <c:pt idx="10">
                  <c:v>42</c:v>
                </c:pt>
                <c:pt idx="11">
                  <c:v>43</c:v>
                </c:pt>
                <c:pt idx="12">
                  <c:v>37</c:v>
                </c:pt>
                <c:pt idx="13">
                  <c:v>27</c:v>
                </c:pt>
                <c:pt idx="14">
                  <c:v>48</c:v>
                </c:pt>
                <c:pt idx="15">
                  <c:v>25</c:v>
                </c:pt>
                <c:pt idx="16">
                  <c:v>32</c:v>
                </c:pt>
                <c:pt idx="17">
                  <c:v>40</c:v>
                </c:pt>
                <c:pt idx="18">
                  <c:v>47</c:v>
                </c:pt>
                <c:pt idx="19">
                  <c:v>30</c:v>
                </c:pt>
                <c:pt idx="20">
                  <c:v>24</c:v>
                </c:pt>
                <c:pt idx="21">
                  <c:v>34</c:v>
                </c:pt>
                <c:pt idx="22">
                  <c:v>30</c:v>
                </c:pt>
                <c:pt idx="23">
                  <c:v>35</c:v>
                </c:pt>
                <c:pt idx="24">
                  <c:v>33</c:v>
                </c:pt>
                <c:pt idx="25">
                  <c:v>40</c:v>
                </c:pt>
                <c:pt idx="26">
                  <c:v>33</c:v>
                </c:pt>
                <c:pt idx="27">
                  <c:v>39</c:v>
                </c:pt>
                <c:pt idx="28">
                  <c:v>36</c:v>
                </c:pt>
                <c:pt idx="29">
                  <c:v>36</c:v>
                </c:pt>
                <c:pt idx="30">
                  <c:v>37</c:v>
                </c:pt>
                <c:pt idx="31">
                  <c:v>35</c:v>
                </c:pt>
                <c:pt idx="32">
                  <c:v>41</c:v>
                </c:pt>
                <c:pt idx="33">
                  <c:v>34</c:v>
                </c:pt>
                <c:pt idx="34">
                  <c:v>41</c:v>
                </c:pt>
                <c:pt idx="35">
                  <c:v>38</c:v>
                </c:pt>
                <c:pt idx="36">
                  <c:v>41</c:v>
                </c:pt>
                <c:pt idx="37">
                  <c:v>41</c:v>
                </c:pt>
                <c:pt idx="38">
                  <c:v>49</c:v>
                </c:pt>
                <c:pt idx="39">
                  <c:v>30</c:v>
                </c:pt>
                <c:pt idx="40">
                  <c:v>29</c:v>
                </c:pt>
                <c:pt idx="41">
                  <c:v>26</c:v>
                </c:pt>
                <c:pt idx="42">
                  <c:v>62</c:v>
                </c:pt>
                <c:pt idx="43">
                  <c:v>50</c:v>
                </c:pt>
              </c:numCache>
            </c:numRef>
          </c:val>
          <c:smooth val="0"/>
          <c:extLst>
            <c:ext xmlns:c16="http://schemas.microsoft.com/office/drawing/2014/chart" uri="{C3380CC4-5D6E-409C-BE32-E72D297353CC}">
              <c16:uniqueId val="{00000027-FE6B-4AAE-B894-61DB7B60E12F}"/>
            </c:ext>
          </c:extLst>
        </c:ser>
        <c:ser>
          <c:idx val="1"/>
          <c:order val="1"/>
          <c:tx>
            <c:v>Applications decided</c:v>
          </c:tx>
          <c:spPr>
            <a:ln w="28575" cap="rnd">
              <a:solidFill>
                <a:srgbClr val="FEBA35"/>
              </a:solidFill>
              <a:round/>
            </a:ln>
            <a:effectLst/>
          </c:spPr>
          <c:marker>
            <c:symbol val="none"/>
          </c:marker>
          <c:dPt>
            <c:idx val="0"/>
            <c:bubble3D val="0"/>
            <c:extLst>
              <c:ext xmlns:c16="http://schemas.microsoft.com/office/drawing/2014/chart" uri="{C3380CC4-5D6E-409C-BE32-E72D297353CC}">
                <c16:uniqueId val="{00000028-FE6B-4AAE-B894-61DB7B60E12F}"/>
              </c:ext>
            </c:extLst>
          </c:dPt>
          <c:dPt>
            <c:idx val="1"/>
            <c:bubble3D val="0"/>
            <c:extLst>
              <c:ext xmlns:c16="http://schemas.microsoft.com/office/drawing/2014/chart" uri="{C3380CC4-5D6E-409C-BE32-E72D297353CC}">
                <c16:uniqueId val="{00000029-FE6B-4AAE-B894-61DB7B60E12F}"/>
              </c:ext>
            </c:extLst>
          </c:dPt>
          <c:dPt>
            <c:idx val="2"/>
            <c:bubble3D val="0"/>
            <c:extLst>
              <c:ext xmlns:c16="http://schemas.microsoft.com/office/drawing/2014/chart" uri="{C3380CC4-5D6E-409C-BE32-E72D297353CC}">
                <c16:uniqueId val="{0000002A-FE6B-4AAE-B894-61DB7B60E12F}"/>
              </c:ext>
            </c:extLst>
          </c:dPt>
          <c:dPt>
            <c:idx val="3"/>
            <c:marker>
              <c:symbol val="square"/>
              <c:size val="5"/>
            </c:marker>
            <c:bubble3D val="0"/>
            <c:extLst>
              <c:ext xmlns:c16="http://schemas.microsoft.com/office/drawing/2014/chart" uri="{C3380CC4-5D6E-409C-BE32-E72D297353CC}">
                <c16:uniqueId val="{0000002B-FE6B-4AAE-B894-61DB7B60E12F}"/>
              </c:ext>
            </c:extLst>
          </c:dPt>
          <c:dPt>
            <c:idx val="4"/>
            <c:bubble3D val="0"/>
            <c:extLst>
              <c:ext xmlns:c16="http://schemas.microsoft.com/office/drawing/2014/chart" uri="{C3380CC4-5D6E-409C-BE32-E72D297353CC}">
                <c16:uniqueId val="{0000002C-FE6B-4AAE-B894-61DB7B60E12F}"/>
              </c:ext>
            </c:extLst>
          </c:dPt>
          <c:dPt>
            <c:idx val="5"/>
            <c:bubble3D val="0"/>
            <c:extLst>
              <c:ext xmlns:c16="http://schemas.microsoft.com/office/drawing/2014/chart" uri="{C3380CC4-5D6E-409C-BE32-E72D297353CC}">
                <c16:uniqueId val="{0000002D-FE6B-4AAE-B894-61DB7B60E12F}"/>
              </c:ext>
            </c:extLst>
          </c:dPt>
          <c:dPt>
            <c:idx val="6"/>
            <c:bubble3D val="0"/>
            <c:extLst>
              <c:ext xmlns:c16="http://schemas.microsoft.com/office/drawing/2014/chart" uri="{C3380CC4-5D6E-409C-BE32-E72D297353CC}">
                <c16:uniqueId val="{0000002E-FE6B-4AAE-B894-61DB7B60E12F}"/>
              </c:ext>
            </c:extLst>
          </c:dPt>
          <c:dPt>
            <c:idx val="7"/>
            <c:marker>
              <c:symbol val="square"/>
              <c:size val="5"/>
            </c:marker>
            <c:bubble3D val="0"/>
            <c:extLst>
              <c:ext xmlns:c16="http://schemas.microsoft.com/office/drawing/2014/chart" uri="{C3380CC4-5D6E-409C-BE32-E72D297353CC}">
                <c16:uniqueId val="{0000002F-FE6B-4AAE-B894-61DB7B60E12F}"/>
              </c:ext>
            </c:extLst>
          </c:dPt>
          <c:dPt>
            <c:idx val="8"/>
            <c:bubble3D val="0"/>
            <c:extLst>
              <c:ext xmlns:c16="http://schemas.microsoft.com/office/drawing/2014/chart" uri="{C3380CC4-5D6E-409C-BE32-E72D297353CC}">
                <c16:uniqueId val="{00000030-FE6B-4AAE-B894-61DB7B60E12F}"/>
              </c:ext>
            </c:extLst>
          </c:dPt>
          <c:dPt>
            <c:idx val="9"/>
            <c:bubble3D val="0"/>
            <c:extLst>
              <c:ext xmlns:c16="http://schemas.microsoft.com/office/drawing/2014/chart" uri="{C3380CC4-5D6E-409C-BE32-E72D297353CC}">
                <c16:uniqueId val="{00000031-FE6B-4AAE-B894-61DB7B60E12F}"/>
              </c:ext>
            </c:extLst>
          </c:dPt>
          <c:dPt>
            <c:idx val="10"/>
            <c:bubble3D val="0"/>
            <c:extLst>
              <c:ext xmlns:c16="http://schemas.microsoft.com/office/drawing/2014/chart" uri="{C3380CC4-5D6E-409C-BE32-E72D297353CC}">
                <c16:uniqueId val="{00000032-FE6B-4AAE-B894-61DB7B60E12F}"/>
              </c:ext>
            </c:extLst>
          </c:dPt>
          <c:dPt>
            <c:idx val="11"/>
            <c:marker>
              <c:symbol val="square"/>
              <c:size val="5"/>
            </c:marker>
            <c:bubble3D val="0"/>
            <c:extLst>
              <c:ext xmlns:c16="http://schemas.microsoft.com/office/drawing/2014/chart" uri="{C3380CC4-5D6E-409C-BE32-E72D297353CC}">
                <c16:uniqueId val="{00000033-FE6B-4AAE-B894-61DB7B60E12F}"/>
              </c:ext>
            </c:extLst>
          </c:dPt>
          <c:dPt>
            <c:idx val="12"/>
            <c:bubble3D val="0"/>
            <c:extLst>
              <c:ext xmlns:c16="http://schemas.microsoft.com/office/drawing/2014/chart" uri="{C3380CC4-5D6E-409C-BE32-E72D297353CC}">
                <c16:uniqueId val="{00000034-FE6B-4AAE-B894-61DB7B60E12F}"/>
              </c:ext>
            </c:extLst>
          </c:dPt>
          <c:dPt>
            <c:idx val="13"/>
            <c:bubble3D val="0"/>
            <c:extLst>
              <c:ext xmlns:c16="http://schemas.microsoft.com/office/drawing/2014/chart" uri="{C3380CC4-5D6E-409C-BE32-E72D297353CC}">
                <c16:uniqueId val="{00000035-FE6B-4AAE-B894-61DB7B60E12F}"/>
              </c:ext>
            </c:extLst>
          </c:dPt>
          <c:dPt>
            <c:idx val="14"/>
            <c:bubble3D val="0"/>
            <c:extLst>
              <c:ext xmlns:c16="http://schemas.microsoft.com/office/drawing/2014/chart" uri="{C3380CC4-5D6E-409C-BE32-E72D297353CC}">
                <c16:uniqueId val="{00000036-FE6B-4AAE-B894-61DB7B60E12F}"/>
              </c:ext>
            </c:extLst>
          </c:dPt>
          <c:dPt>
            <c:idx val="15"/>
            <c:marker>
              <c:symbol val="square"/>
              <c:size val="5"/>
            </c:marker>
            <c:bubble3D val="0"/>
            <c:extLst>
              <c:ext xmlns:c16="http://schemas.microsoft.com/office/drawing/2014/chart" uri="{C3380CC4-5D6E-409C-BE32-E72D297353CC}">
                <c16:uniqueId val="{00000037-FE6B-4AAE-B894-61DB7B60E12F}"/>
              </c:ext>
            </c:extLst>
          </c:dPt>
          <c:dPt>
            <c:idx val="16"/>
            <c:bubble3D val="0"/>
            <c:extLst>
              <c:ext xmlns:c16="http://schemas.microsoft.com/office/drawing/2014/chart" uri="{C3380CC4-5D6E-409C-BE32-E72D297353CC}">
                <c16:uniqueId val="{00000038-FE6B-4AAE-B894-61DB7B60E12F}"/>
              </c:ext>
            </c:extLst>
          </c:dPt>
          <c:dPt>
            <c:idx val="17"/>
            <c:bubble3D val="0"/>
            <c:extLst>
              <c:ext xmlns:c16="http://schemas.microsoft.com/office/drawing/2014/chart" uri="{C3380CC4-5D6E-409C-BE32-E72D297353CC}">
                <c16:uniqueId val="{00000039-FE6B-4AAE-B894-61DB7B60E12F}"/>
              </c:ext>
            </c:extLst>
          </c:dPt>
          <c:dPt>
            <c:idx val="18"/>
            <c:bubble3D val="0"/>
            <c:extLst>
              <c:ext xmlns:c16="http://schemas.microsoft.com/office/drawing/2014/chart" uri="{C3380CC4-5D6E-409C-BE32-E72D297353CC}">
                <c16:uniqueId val="{0000003A-FE6B-4AAE-B894-61DB7B60E12F}"/>
              </c:ext>
            </c:extLst>
          </c:dPt>
          <c:dPt>
            <c:idx val="19"/>
            <c:marker>
              <c:symbol val="square"/>
              <c:size val="5"/>
            </c:marker>
            <c:bubble3D val="0"/>
            <c:extLst>
              <c:ext xmlns:c16="http://schemas.microsoft.com/office/drawing/2014/chart" uri="{C3380CC4-5D6E-409C-BE32-E72D297353CC}">
                <c16:uniqueId val="{0000003B-FE6B-4AAE-B894-61DB7B60E12F}"/>
              </c:ext>
            </c:extLst>
          </c:dPt>
          <c:dPt>
            <c:idx val="20"/>
            <c:bubble3D val="0"/>
            <c:extLst>
              <c:ext xmlns:c16="http://schemas.microsoft.com/office/drawing/2014/chart" uri="{C3380CC4-5D6E-409C-BE32-E72D297353CC}">
                <c16:uniqueId val="{0000003C-FE6B-4AAE-B894-61DB7B60E12F}"/>
              </c:ext>
            </c:extLst>
          </c:dPt>
          <c:dPt>
            <c:idx val="21"/>
            <c:bubble3D val="0"/>
            <c:extLst>
              <c:ext xmlns:c16="http://schemas.microsoft.com/office/drawing/2014/chart" uri="{C3380CC4-5D6E-409C-BE32-E72D297353CC}">
                <c16:uniqueId val="{0000003D-FE6B-4AAE-B894-61DB7B60E12F}"/>
              </c:ext>
            </c:extLst>
          </c:dPt>
          <c:dPt>
            <c:idx val="22"/>
            <c:bubble3D val="0"/>
            <c:extLst>
              <c:ext xmlns:c16="http://schemas.microsoft.com/office/drawing/2014/chart" uri="{C3380CC4-5D6E-409C-BE32-E72D297353CC}">
                <c16:uniqueId val="{0000003E-FE6B-4AAE-B894-61DB7B60E12F}"/>
              </c:ext>
            </c:extLst>
          </c:dPt>
          <c:dPt>
            <c:idx val="23"/>
            <c:marker>
              <c:symbol val="square"/>
              <c:size val="5"/>
            </c:marker>
            <c:bubble3D val="0"/>
            <c:extLst>
              <c:ext xmlns:c16="http://schemas.microsoft.com/office/drawing/2014/chart" uri="{C3380CC4-5D6E-409C-BE32-E72D297353CC}">
                <c16:uniqueId val="{0000003F-FE6B-4AAE-B894-61DB7B60E12F}"/>
              </c:ext>
            </c:extLst>
          </c:dPt>
          <c:dPt>
            <c:idx val="24"/>
            <c:bubble3D val="0"/>
            <c:extLst>
              <c:ext xmlns:c16="http://schemas.microsoft.com/office/drawing/2014/chart" uri="{C3380CC4-5D6E-409C-BE32-E72D297353CC}">
                <c16:uniqueId val="{00000040-FE6B-4AAE-B894-61DB7B60E12F}"/>
              </c:ext>
            </c:extLst>
          </c:dPt>
          <c:dPt>
            <c:idx val="25"/>
            <c:bubble3D val="0"/>
            <c:extLst>
              <c:ext xmlns:c16="http://schemas.microsoft.com/office/drawing/2014/chart" uri="{C3380CC4-5D6E-409C-BE32-E72D297353CC}">
                <c16:uniqueId val="{00000041-FE6B-4AAE-B894-61DB7B60E12F}"/>
              </c:ext>
            </c:extLst>
          </c:dPt>
          <c:dPt>
            <c:idx val="26"/>
            <c:bubble3D val="0"/>
            <c:extLst>
              <c:ext xmlns:c16="http://schemas.microsoft.com/office/drawing/2014/chart" uri="{C3380CC4-5D6E-409C-BE32-E72D297353CC}">
                <c16:uniqueId val="{00000042-FE6B-4AAE-B894-61DB7B60E12F}"/>
              </c:ext>
            </c:extLst>
          </c:dPt>
          <c:dPt>
            <c:idx val="27"/>
            <c:marker>
              <c:symbol val="square"/>
              <c:size val="5"/>
            </c:marker>
            <c:bubble3D val="0"/>
            <c:extLst>
              <c:ext xmlns:c16="http://schemas.microsoft.com/office/drawing/2014/chart" uri="{C3380CC4-5D6E-409C-BE32-E72D297353CC}">
                <c16:uniqueId val="{00000043-FE6B-4AAE-B894-61DB7B60E12F}"/>
              </c:ext>
            </c:extLst>
          </c:dPt>
          <c:dPt>
            <c:idx val="28"/>
            <c:bubble3D val="0"/>
            <c:extLst>
              <c:ext xmlns:c16="http://schemas.microsoft.com/office/drawing/2014/chart" uri="{C3380CC4-5D6E-409C-BE32-E72D297353CC}">
                <c16:uniqueId val="{00000044-FE6B-4AAE-B894-61DB7B60E12F}"/>
              </c:ext>
            </c:extLst>
          </c:dPt>
          <c:dPt>
            <c:idx val="29"/>
            <c:bubble3D val="0"/>
            <c:extLst>
              <c:ext xmlns:c16="http://schemas.microsoft.com/office/drawing/2014/chart" uri="{C3380CC4-5D6E-409C-BE32-E72D297353CC}">
                <c16:uniqueId val="{00000045-FE6B-4AAE-B894-61DB7B60E12F}"/>
              </c:ext>
            </c:extLst>
          </c:dPt>
          <c:dPt>
            <c:idx val="30"/>
            <c:bubble3D val="0"/>
            <c:extLst>
              <c:ext xmlns:c16="http://schemas.microsoft.com/office/drawing/2014/chart" uri="{C3380CC4-5D6E-409C-BE32-E72D297353CC}">
                <c16:uniqueId val="{00000046-FE6B-4AAE-B894-61DB7B60E12F}"/>
              </c:ext>
            </c:extLst>
          </c:dPt>
          <c:dPt>
            <c:idx val="31"/>
            <c:marker>
              <c:symbol val="square"/>
              <c:size val="5"/>
            </c:marker>
            <c:bubble3D val="0"/>
            <c:extLst>
              <c:ext xmlns:c16="http://schemas.microsoft.com/office/drawing/2014/chart" uri="{C3380CC4-5D6E-409C-BE32-E72D297353CC}">
                <c16:uniqueId val="{00000047-FE6B-4AAE-B894-61DB7B60E12F}"/>
              </c:ext>
            </c:extLst>
          </c:dPt>
          <c:dPt>
            <c:idx val="32"/>
            <c:bubble3D val="0"/>
            <c:extLst>
              <c:ext xmlns:c16="http://schemas.microsoft.com/office/drawing/2014/chart" uri="{C3380CC4-5D6E-409C-BE32-E72D297353CC}">
                <c16:uniqueId val="{00000048-FE6B-4AAE-B894-61DB7B60E12F}"/>
              </c:ext>
            </c:extLst>
          </c:dPt>
          <c:dPt>
            <c:idx val="33"/>
            <c:bubble3D val="0"/>
            <c:extLst>
              <c:ext xmlns:c16="http://schemas.microsoft.com/office/drawing/2014/chart" uri="{C3380CC4-5D6E-409C-BE32-E72D297353CC}">
                <c16:uniqueId val="{00000049-FE6B-4AAE-B894-61DB7B60E12F}"/>
              </c:ext>
            </c:extLst>
          </c:dPt>
          <c:dPt>
            <c:idx val="34"/>
            <c:bubble3D val="0"/>
            <c:extLst>
              <c:ext xmlns:c16="http://schemas.microsoft.com/office/drawing/2014/chart" uri="{C3380CC4-5D6E-409C-BE32-E72D297353CC}">
                <c16:uniqueId val="{0000004A-FE6B-4AAE-B894-61DB7B60E12F}"/>
              </c:ext>
            </c:extLst>
          </c:dPt>
          <c:dPt>
            <c:idx val="35"/>
            <c:marker>
              <c:symbol val="square"/>
              <c:size val="5"/>
            </c:marker>
            <c:bubble3D val="0"/>
            <c:extLst>
              <c:ext xmlns:c16="http://schemas.microsoft.com/office/drawing/2014/chart" uri="{C3380CC4-5D6E-409C-BE32-E72D297353CC}">
                <c16:uniqueId val="{0000004B-FE6B-4AAE-B894-61DB7B60E12F}"/>
              </c:ext>
            </c:extLst>
          </c:dPt>
          <c:dPt>
            <c:idx val="36"/>
            <c:bubble3D val="0"/>
            <c:extLst>
              <c:ext xmlns:c16="http://schemas.microsoft.com/office/drawing/2014/chart" uri="{C3380CC4-5D6E-409C-BE32-E72D297353CC}">
                <c16:uniqueId val="{0000004C-FE6B-4AAE-B894-61DB7B60E12F}"/>
              </c:ext>
            </c:extLst>
          </c:dPt>
          <c:dPt>
            <c:idx val="38"/>
            <c:bubble3D val="0"/>
            <c:extLst>
              <c:ext xmlns:c16="http://schemas.microsoft.com/office/drawing/2014/chart" uri="{C3380CC4-5D6E-409C-BE32-E72D297353CC}">
                <c16:uniqueId val="{0000004D-FE6B-4AAE-B894-61DB7B60E12F}"/>
              </c:ext>
            </c:extLst>
          </c:dPt>
          <c:dPt>
            <c:idx val="39"/>
            <c:marker>
              <c:symbol val="square"/>
              <c:size val="5"/>
            </c:marker>
            <c:bubble3D val="0"/>
            <c:extLst>
              <c:ext xmlns:c16="http://schemas.microsoft.com/office/drawing/2014/chart" uri="{C3380CC4-5D6E-409C-BE32-E72D297353CC}">
                <c16:uniqueId val="{0000004E-FE6B-4AAE-B894-61DB7B60E12F}"/>
              </c:ext>
            </c:extLst>
          </c:dPt>
          <c:dPt>
            <c:idx val="43"/>
            <c:marker>
              <c:symbol val="square"/>
              <c:size val="5"/>
            </c:marker>
            <c:bubble3D val="0"/>
            <c:extLst>
              <c:ext xmlns:c16="http://schemas.microsoft.com/office/drawing/2014/chart" uri="{C3380CC4-5D6E-409C-BE32-E72D297353CC}">
                <c16:uniqueId val="{0000004F-70F2-49D5-A945-3D9504E66514}"/>
              </c:ext>
            </c:extLst>
          </c:dPt>
          <c:dLbls>
            <c:dLbl>
              <c:idx val="4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F-70F2-49D5-A945-3D9504E66514}"/>
                </c:ext>
              </c:extLst>
            </c:dLbl>
            <c:spPr>
              <a:noFill/>
              <a:ln>
                <a:noFill/>
              </a:ln>
              <a:effectLst/>
            </c:spPr>
            <c:txPr>
              <a:bodyPr wrap="square" lIns="38100" tIns="19050" rIns="38100" bIns="19050" anchor="ctr">
                <a:spAutoFit/>
              </a:bodyPr>
              <a:lstStyle/>
              <a:p>
                <a:pPr>
                  <a:defRPr sz="1100"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'3.1'!$K$104:$L$150</c:f>
              <c:multiLvlStrCache>
                <c:ptCount val="4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lvl>
                <c:lvl>
                  <c:pt idx="0">
                    <c:v>2015/16</c:v>
                  </c:pt>
                  <c:pt idx="4">
                    <c:v>2016/17</c:v>
                  </c:pt>
                  <c:pt idx="8">
                    <c:v>2017/18</c:v>
                  </c:pt>
                  <c:pt idx="12">
                    <c:v>2018/19</c:v>
                  </c:pt>
                  <c:pt idx="16">
                    <c:v>2019/20</c:v>
                  </c:pt>
                  <c:pt idx="20">
                    <c:v>2020/21</c:v>
                  </c:pt>
                  <c:pt idx="24">
                    <c:v>2021/22</c:v>
                  </c:pt>
                  <c:pt idx="28">
                    <c:v>2022/23</c:v>
                  </c:pt>
                  <c:pt idx="32">
                    <c:v>2023/24</c:v>
                  </c:pt>
                  <c:pt idx="36">
                    <c:v>2024/25</c:v>
                  </c:pt>
                  <c:pt idx="40">
                    <c:v>2025/26</c:v>
                  </c:pt>
                </c:lvl>
              </c:multiLvlStrCache>
            </c:multiLvlStrRef>
          </c:cat>
          <c:val>
            <c:numRef>
              <c:f>('3.1'!$D$5:$D$8,'3.1'!$D$10:$D$13,'3.1'!$D$15:$D$18,'3.1'!$D$20:$D$23,'3.1'!$D$25:$D$28,'3.1'!$D$30:$D$33,'3.1'!$D$35:$D$38,'3.1'!$D$40:$D$43,'3.1'!$D$45:$D$48,'3.1'!$D$50:$D$53,'3.1'!$D$55:$D$58)</c:f>
              <c:numCache>
                <c:formatCode>#,##0</c:formatCode>
                <c:ptCount val="44"/>
                <c:pt idx="0">
                  <c:v>57</c:v>
                </c:pt>
                <c:pt idx="1">
                  <c:v>75</c:v>
                </c:pt>
                <c:pt idx="2">
                  <c:v>73</c:v>
                </c:pt>
                <c:pt idx="3">
                  <c:v>76</c:v>
                </c:pt>
                <c:pt idx="4">
                  <c:v>41</c:v>
                </c:pt>
                <c:pt idx="5">
                  <c:v>60</c:v>
                </c:pt>
                <c:pt idx="6">
                  <c:v>52</c:v>
                </c:pt>
                <c:pt idx="7">
                  <c:v>39</c:v>
                </c:pt>
                <c:pt idx="8">
                  <c:v>52</c:v>
                </c:pt>
                <c:pt idx="9">
                  <c:v>36</c:v>
                </c:pt>
                <c:pt idx="10">
                  <c:v>48</c:v>
                </c:pt>
                <c:pt idx="11">
                  <c:v>40</c:v>
                </c:pt>
                <c:pt idx="12">
                  <c:v>29</c:v>
                </c:pt>
                <c:pt idx="13">
                  <c:v>34</c:v>
                </c:pt>
                <c:pt idx="14">
                  <c:v>23</c:v>
                </c:pt>
                <c:pt idx="15">
                  <c:v>51</c:v>
                </c:pt>
                <c:pt idx="16">
                  <c:v>37</c:v>
                </c:pt>
                <c:pt idx="17">
                  <c:v>27</c:v>
                </c:pt>
                <c:pt idx="18">
                  <c:v>32</c:v>
                </c:pt>
                <c:pt idx="19">
                  <c:v>33</c:v>
                </c:pt>
                <c:pt idx="20">
                  <c:v>21</c:v>
                </c:pt>
                <c:pt idx="21">
                  <c:v>35</c:v>
                </c:pt>
                <c:pt idx="22">
                  <c:v>32</c:v>
                </c:pt>
                <c:pt idx="23">
                  <c:v>35</c:v>
                </c:pt>
                <c:pt idx="24">
                  <c:v>34</c:v>
                </c:pt>
                <c:pt idx="25">
                  <c:v>28</c:v>
                </c:pt>
                <c:pt idx="26">
                  <c:v>30</c:v>
                </c:pt>
                <c:pt idx="27">
                  <c:v>35</c:v>
                </c:pt>
                <c:pt idx="28">
                  <c:v>31</c:v>
                </c:pt>
                <c:pt idx="29">
                  <c:v>37</c:v>
                </c:pt>
                <c:pt idx="30">
                  <c:v>29</c:v>
                </c:pt>
                <c:pt idx="31">
                  <c:v>53</c:v>
                </c:pt>
                <c:pt idx="32">
                  <c:v>36</c:v>
                </c:pt>
                <c:pt idx="33">
                  <c:v>27</c:v>
                </c:pt>
                <c:pt idx="34">
                  <c:v>40</c:v>
                </c:pt>
                <c:pt idx="35">
                  <c:v>36</c:v>
                </c:pt>
                <c:pt idx="36">
                  <c:v>54</c:v>
                </c:pt>
                <c:pt idx="37">
                  <c:v>38</c:v>
                </c:pt>
                <c:pt idx="38">
                  <c:v>41</c:v>
                </c:pt>
                <c:pt idx="39">
                  <c:v>39</c:v>
                </c:pt>
                <c:pt idx="40">
                  <c:v>29</c:v>
                </c:pt>
                <c:pt idx="41">
                  <c:v>25</c:v>
                </c:pt>
                <c:pt idx="42">
                  <c:v>27</c:v>
                </c:pt>
                <c:pt idx="43">
                  <c:v>35</c:v>
                </c:pt>
              </c:numCache>
            </c:numRef>
          </c:val>
          <c:smooth val="0"/>
          <c:extLst>
            <c:ext xmlns:c16="http://schemas.microsoft.com/office/drawing/2014/chart" uri="{C3380CC4-5D6E-409C-BE32-E72D297353CC}">
              <c16:uniqueId val="{0000004F-FE6B-4AAE-B894-61DB7B60E12F}"/>
            </c:ext>
          </c:extLst>
        </c:ser>
        <c:dLbls>
          <c:showLegendKey val="0"/>
          <c:showVal val="0"/>
          <c:showCatName val="0"/>
          <c:showSerName val="0"/>
          <c:showPercent val="0"/>
          <c:showBubbleSize val="0"/>
        </c:dLbls>
        <c:smooth val="0"/>
        <c:axId val="400799072"/>
        <c:axId val="400798680"/>
      </c:lineChart>
      <c:catAx>
        <c:axId val="400799072"/>
        <c:scaling>
          <c:orientation val="minMax"/>
        </c:scaling>
        <c:delete val="0"/>
        <c:axPos val="b"/>
        <c:title>
          <c:tx>
            <c:rich>
              <a:bodyPr rot="0" spcFirstLastPara="1" vertOverflow="ellipsis" vert="horz" wrap="square" anchor="b" anchorCtr="0"/>
              <a:lstStyle/>
              <a:p>
                <a:pPr>
                  <a:defRPr sz="1000" b="1" i="0" u="none" strike="noStrike" kern="1200" baseline="0">
                    <a:solidFill>
                      <a:sysClr val="windowText" lastClr="000000"/>
                    </a:solidFill>
                    <a:latin typeface="+mn-lt"/>
                    <a:ea typeface="+mn-ea"/>
                    <a:cs typeface="+mn-cs"/>
                  </a:defRPr>
                </a:pPr>
                <a:r>
                  <a:rPr lang="en-GB" sz="1000" b="1">
                    <a:solidFill>
                      <a:sysClr val="windowText" lastClr="000000"/>
                    </a:solidFill>
                  </a:rPr>
                  <a:t>Quarter</a:t>
                </a:r>
                <a:r>
                  <a:rPr lang="en-GB" sz="1000" b="1" baseline="0">
                    <a:solidFill>
                      <a:sysClr val="windowText" lastClr="000000"/>
                    </a:solidFill>
                  </a:rPr>
                  <a:t> / Year</a:t>
                </a:r>
                <a:endParaRPr lang="en-GB" sz="1000" b="1">
                  <a:solidFill>
                    <a:sysClr val="windowText" lastClr="000000"/>
                  </a:solidFill>
                </a:endParaRPr>
              </a:p>
            </c:rich>
          </c:tx>
          <c:layout>
            <c:manualLayout>
              <c:xMode val="edge"/>
              <c:yMode val="edge"/>
              <c:x val="0.88542042328042314"/>
              <c:y val="0.94025189436566881"/>
            </c:manualLayout>
          </c:layout>
          <c:overlay val="0"/>
          <c:spPr>
            <a:noFill/>
            <a:ln>
              <a:noFill/>
            </a:ln>
            <a:effectLst/>
          </c:spPr>
        </c:title>
        <c:numFmt formatCode="General" sourceLinked="0"/>
        <c:majorTickMark val="out"/>
        <c:minorTickMark val="none"/>
        <c:tickLblPos val="nextTo"/>
        <c:spPr>
          <a:noFill/>
          <a:ln w="9525" cap="flat" cmpd="sng" algn="ctr">
            <a:solidFill>
              <a:srgbClr val="868686"/>
            </a:solidFill>
            <a:round/>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crossAx val="400798680"/>
        <c:crosses val="autoZero"/>
        <c:auto val="1"/>
        <c:lblAlgn val="ctr"/>
        <c:lblOffset val="100"/>
        <c:tickLblSkip val="1"/>
        <c:noMultiLvlLbl val="0"/>
      </c:catAx>
      <c:valAx>
        <c:axId val="400798680"/>
        <c:scaling>
          <c:orientation val="minMax"/>
        </c:scaling>
        <c:delete val="0"/>
        <c:axPos val="l"/>
        <c:majorGridlines>
          <c:spPr>
            <a:ln w="9525" cap="flat" cmpd="sng" algn="ctr">
              <a:noFill/>
              <a:round/>
            </a:ln>
            <a:effectLst/>
          </c:spPr>
        </c:majorGridlines>
        <c:title>
          <c:tx>
            <c:rich>
              <a:bodyPr rot="0" spcFirstLastPara="1" vertOverflow="ellipsis" wrap="square" anchor="ctr" anchorCtr="0"/>
              <a:lstStyle/>
              <a:p>
                <a:pPr>
                  <a:defRPr sz="1000" b="0" i="0" u="none" strike="noStrike" kern="1200" baseline="0">
                    <a:solidFill>
                      <a:schemeClr val="tx1">
                        <a:lumMod val="65000"/>
                        <a:lumOff val="35000"/>
                      </a:schemeClr>
                    </a:solidFill>
                    <a:latin typeface="+mn-lt"/>
                    <a:ea typeface="+mn-ea"/>
                    <a:cs typeface="+mn-cs"/>
                  </a:defRPr>
                </a:pPr>
                <a:r>
                  <a:rPr lang="en-GB" sz="1000" b="1">
                    <a:solidFill>
                      <a:sysClr val="windowText" lastClr="000000"/>
                    </a:solidFill>
                  </a:rPr>
                  <a:t>No.</a:t>
                </a:r>
                <a:r>
                  <a:rPr lang="en-GB" sz="1000" b="1" baseline="0">
                    <a:solidFill>
                      <a:sysClr val="windowText" lastClr="000000"/>
                    </a:solidFill>
                  </a:rPr>
                  <a:t> of applications</a:t>
                </a:r>
                <a:endParaRPr lang="en-GB" sz="1000" b="1">
                  <a:solidFill>
                    <a:sysClr val="windowText" lastClr="000000"/>
                  </a:solidFill>
                </a:endParaRPr>
              </a:p>
            </c:rich>
          </c:tx>
          <c:layout>
            <c:manualLayout>
              <c:xMode val="edge"/>
              <c:yMode val="edge"/>
              <c:x val="6.7797287252483549E-3"/>
              <c:y val="8.2869284456704389E-5"/>
            </c:manualLayout>
          </c:layout>
          <c:overlay val="0"/>
          <c:spPr>
            <a:noFill/>
            <a:ln>
              <a:noFill/>
            </a:ln>
            <a:effectLst/>
          </c:spPr>
        </c:title>
        <c:numFmt formatCode="#,##0" sourceLinked="1"/>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400799072"/>
        <c:crosses val="autoZero"/>
        <c:crossBetween val="between"/>
      </c:valAx>
      <c:spPr>
        <a:noFill/>
        <a:ln w="25400">
          <a:noFill/>
        </a:ln>
      </c:spPr>
    </c:plotArea>
    <c:legend>
      <c:legendPos val="t"/>
      <c:overlay val="0"/>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8.4734357443898192E-2"/>
          <c:y val="9.9061273528233879E-2"/>
          <c:w val="0.91365141427778196"/>
          <c:h val="0.64399756758089344"/>
        </c:manualLayout>
      </c:layout>
      <c:lineChart>
        <c:grouping val="standard"/>
        <c:varyColors val="0"/>
        <c:ser>
          <c:idx val="0"/>
          <c:order val="0"/>
          <c:tx>
            <c:v>Applications received</c:v>
          </c:tx>
          <c:spPr>
            <a:ln>
              <a:solidFill>
                <a:srgbClr val="2B4171"/>
              </a:solidFill>
            </a:ln>
          </c:spPr>
          <c:marker>
            <c:symbol val="circle"/>
            <c:size val="5"/>
            <c:spPr>
              <a:solidFill>
                <a:srgbClr val="2B4171"/>
              </a:solidFill>
              <a:ln>
                <a:solidFill>
                  <a:srgbClr val="2B4171"/>
                </a:solidFill>
              </a:ln>
            </c:spPr>
          </c:marker>
          <c:dLbls>
            <c:dLbl>
              <c:idx val="0"/>
              <c:layout>
                <c:manualLayout>
                  <c:x val="-3.287084038353074E-2"/>
                  <c:y val="-3.29682018422106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35-49A9-994D-82BB601AC63F}"/>
                </c:ext>
              </c:extLst>
            </c:dLbl>
            <c:dLbl>
              <c:idx val="1"/>
              <c:layout>
                <c:manualLayout>
                  <c:x val="-2.9731275014293925E-2"/>
                  <c:y val="-3.6619943932719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35-49A9-994D-82BB601AC63F}"/>
                </c:ext>
              </c:extLst>
            </c:dLbl>
            <c:dLbl>
              <c:idx val="2"/>
              <c:layout>
                <c:manualLayout>
                  <c:x val="-3.2018296169239568E-2"/>
                  <c:y val="-3.66199439327192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35-49A9-994D-82BB601AC63F}"/>
                </c:ext>
              </c:extLst>
            </c:dLbl>
            <c:dLbl>
              <c:idx val="3"/>
              <c:layout>
                <c:manualLayout>
                  <c:x val="-3.2018296169239735E-2"/>
                  <c:y val="-3.66199439327192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35-49A9-994D-82BB601AC63F}"/>
                </c:ext>
              </c:extLst>
            </c:dLbl>
            <c:dLbl>
              <c:idx val="4"/>
              <c:layout>
                <c:manualLayout>
                  <c:x val="-2.9731359722166707E-2"/>
                  <c:y val="-3.25510612735282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35-49A9-994D-82BB601AC63F}"/>
                </c:ext>
              </c:extLst>
            </c:dLbl>
            <c:spPr>
              <a:noFill/>
              <a:ln>
                <a:noFill/>
              </a:ln>
              <a:effectLst/>
            </c:spPr>
            <c:txPr>
              <a:bodyPr wrap="square" lIns="38100" tIns="19050" rIns="38100" bIns="19050" anchor="ctr">
                <a:spAutoFit/>
              </a:bodyPr>
              <a:lstStyle/>
              <a:p>
                <a:pPr>
                  <a:defRPr sz="1100" b="1">
                    <a:solidFill>
                      <a:sysClr val="windowText" lastClr="0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'3.1'!$M$139:$N$143</c:f>
              <c:multiLvlStrCache>
                <c:ptCount val="5"/>
                <c:lvl>
                  <c:pt idx="0">
                    <c:v>Q4</c:v>
                  </c:pt>
                  <c:pt idx="1">
                    <c:v>Q1</c:v>
                  </c:pt>
                  <c:pt idx="2">
                    <c:v>Q2</c:v>
                  </c:pt>
                  <c:pt idx="3">
                    <c:v>Q3</c:v>
                  </c:pt>
                  <c:pt idx="4">
                    <c:v>Q4</c:v>
                  </c:pt>
                </c:lvl>
                <c:lvl>
                  <c:pt idx="0">
                    <c:v>2024/25</c:v>
                  </c:pt>
                  <c:pt idx="1">
                    <c:v>2025/26</c:v>
                  </c:pt>
                </c:lvl>
              </c:multiLvlStrCache>
            </c:multiLvlStrRef>
          </c:cat>
          <c:val>
            <c:numRef>
              <c:f>('3.1'!$C$53,'3.1'!$C$55:$C$58)</c:f>
              <c:numCache>
                <c:formatCode>#,##0</c:formatCode>
                <c:ptCount val="5"/>
                <c:pt idx="0">
                  <c:v>30</c:v>
                </c:pt>
                <c:pt idx="1">
                  <c:v>29</c:v>
                </c:pt>
                <c:pt idx="2">
                  <c:v>26</c:v>
                </c:pt>
                <c:pt idx="3">
                  <c:v>62</c:v>
                </c:pt>
                <c:pt idx="4">
                  <c:v>50</c:v>
                </c:pt>
              </c:numCache>
            </c:numRef>
          </c:val>
          <c:smooth val="0"/>
          <c:extLst>
            <c:ext xmlns:c16="http://schemas.microsoft.com/office/drawing/2014/chart" uri="{C3380CC4-5D6E-409C-BE32-E72D297353CC}">
              <c16:uniqueId val="{00000005-5135-49A9-994D-82BB601AC63F}"/>
            </c:ext>
          </c:extLst>
        </c:ser>
        <c:ser>
          <c:idx val="1"/>
          <c:order val="1"/>
          <c:tx>
            <c:v>Applications decided</c:v>
          </c:tx>
          <c:spPr>
            <a:ln>
              <a:solidFill>
                <a:srgbClr val="F8B728"/>
              </a:solidFill>
            </a:ln>
          </c:spPr>
          <c:marker>
            <c:symbol val="square"/>
            <c:size val="5"/>
            <c:spPr>
              <a:solidFill>
                <a:srgbClr val="F8B728"/>
              </a:solidFill>
              <a:ln>
                <a:solidFill>
                  <a:srgbClr val="F8B728"/>
                </a:solidFill>
              </a:ln>
            </c:spPr>
          </c:marker>
          <c:dLbls>
            <c:dLbl>
              <c:idx val="0"/>
              <c:layout>
                <c:manualLayout>
                  <c:x val="-3.0614777213762007E-2"/>
                  <c:y val="-4.84094513416099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EA-45A4-A67A-F7C768CAC856}"/>
                </c:ext>
              </c:extLst>
            </c:dLbl>
            <c:dLbl>
              <c:idx val="1"/>
              <c:layout>
                <c:manualLayout>
                  <c:x val="-3.0614777213762028E-2"/>
                  <c:y val="4.84094513416098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35-49A9-994D-82BB601AC63F}"/>
                </c:ext>
              </c:extLst>
            </c:dLbl>
            <c:dLbl>
              <c:idx val="2"/>
              <c:layout>
                <c:manualLayout>
                  <c:x val="-3.2717067796517348E-2"/>
                  <c:y val="2.94688697044193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135-49A9-994D-82BB601AC63F}"/>
                </c:ext>
              </c:extLst>
            </c:dLbl>
            <c:dLbl>
              <c:idx val="3"/>
              <c:layout>
                <c:manualLayout>
                  <c:x val="-2.8226049567757257E-2"/>
                  <c:y val="-3.77670148729550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35-49A9-994D-82BB601AC63F}"/>
                </c:ext>
              </c:extLst>
            </c:dLbl>
            <c:dLbl>
              <c:idx val="4"/>
              <c:layout>
                <c:manualLayout>
                  <c:x val="-3.0471558682137388E-2"/>
                  <c:y val="-3.77670148729550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135-49A9-994D-82BB601AC63F}"/>
                </c:ext>
              </c:extLst>
            </c:dLbl>
            <c:spPr>
              <a:noFill/>
              <a:ln>
                <a:noFill/>
              </a:ln>
              <a:effectLst/>
            </c:spPr>
            <c:txPr>
              <a:bodyPr wrap="square" lIns="38100" tIns="19050" rIns="38100" bIns="19050" anchor="ctr">
                <a:spAutoFit/>
              </a:bodyPr>
              <a:lstStyle/>
              <a:p>
                <a:pPr>
                  <a:defRPr sz="1100" b="1">
                    <a:solidFill>
                      <a:sysClr val="windowText" lastClr="000000"/>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'3.1'!$M$139:$N$143</c:f>
              <c:multiLvlStrCache>
                <c:ptCount val="5"/>
                <c:lvl>
                  <c:pt idx="0">
                    <c:v>Q4</c:v>
                  </c:pt>
                  <c:pt idx="1">
                    <c:v>Q1</c:v>
                  </c:pt>
                  <c:pt idx="2">
                    <c:v>Q2</c:v>
                  </c:pt>
                  <c:pt idx="3">
                    <c:v>Q3</c:v>
                  </c:pt>
                  <c:pt idx="4">
                    <c:v>Q4</c:v>
                  </c:pt>
                </c:lvl>
                <c:lvl>
                  <c:pt idx="0">
                    <c:v>2024/25</c:v>
                  </c:pt>
                  <c:pt idx="1">
                    <c:v>2025/26</c:v>
                  </c:pt>
                </c:lvl>
              </c:multiLvlStrCache>
            </c:multiLvlStrRef>
          </c:cat>
          <c:val>
            <c:numRef>
              <c:f>('3.1'!$D$53,'3.1'!$D$55:$D$58)</c:f>
              <c:numCache>
                <c:formatCode>#,##0</c:formatCode>
                <c:ptCount val="5"/>
                <c:pt idx="0">
                  <c:v>39</c:v>
                </c:pt>
                <c:pt idx="1">
                  <c:v>29</c:v>
                </c:pt>
                <c:pt idx="2">
                  <c:v>25</c:v>
                </c:pt>
                <c:pt idx="3">
                  <c:v>27</c:v>
                </c:pt>
                <c:pt idx="4">
                  <c:v>35</c:v>
                </c:pt>
              </c:numCache>
            </c:numRef>
          </c:val>
          <c:smooth val="0"/>
          <c:extLst>
            <c:ext xmlns:c16="http://schemas.microsoft.com/office/drawing/2014/chart" uri="{C3380CC4-5D6E-409C-BE32-E72D297353CC}">
              <c16:uniqueId val="{0000000A-5135-49A9-994D-82BB601AC63F}"/>
            </c:ext>
          </c:extLst>
        </c:ser>
        <c:dLbls>
          <c:showLegendKey val="0"/>
          <c:showVal val="0"/>
          <c:showCatName val="0"/>
          <c:showSerName val="0"/>
          <c:showPercent val="0"/>
          <c:showBubbleSize val="0"/>
        </c:dLbls>
        <c:marker val="1"/>
        <c:smooth val="0"/>
        <c:axId val="404559528"/>
        <c:axId val="404559920"/>
      </c:lineChart>
      <c:catAx>
        <c:axId val="404559528"/>
        <c:scaling>
          <c:orientation val="minMax"/>
        </c:scaling>
        <c:delete val="0"/>
        <c:axPos val="b"/>
        <c:title>
          <c:tx>
            <c:rich>
              <a:bodyPr/>
              <a:lstStyle/>
              <a:p>
                <a:pPr>
                  <a:defRPr/>
                </a:pPr>
                <a:r>
                  <a:rPr lang="en-GB"/>
                  <a:t>Quarter / Year</a:t>
                </a:r>
              </a:p>
            </c:rich>
          </c:tx>
          <c:layout>
            <c:manualLayout>
              <c:xMode val="edge"/>
              <c:yMode val="edge"/>
              <c:x val="0.84076246173572899"/>
              <c:y val="0.92090462850282184"/>
            </c:manualLayout>
          </c:layout>
          <c:overlay val="0"/>
        </c:title>
        <c:numFmt formatCode="General" sourceLinked="0"/>
        <c:majorTickMark val="out"/>
        <c:minorTickMark val="none"/>
        <c:tickLblPos val="nextTo"/>
        <c:txPr>
          <a:bodyPr rot="0" vert="horz"/>
          <a:lstStyle/>
          <a:p>
            <a:pPr>
              <a:defRPr/>
            </a:pPr>
            <a:endParaRPr lang="en-US"/>
          </a:p>
        </c:txPr>
        <c:crossAx val="404559920"/>
        <c:crossesAt val="0"/>
        <c:auto val="1"/>
        <c:lblAlgn val="ctr"/>
        <c:lblOffset val="100"/>
        <c:noMultiLvlLbl val="0"/>
      </c:catAx>
      <c:valAx>
        <c:axId val="404559920"/>
        <c:scaling>
          <c:orientation val="minMax"/>
        </c:scaling>
        <c:delete val="0"/>
        <c:axPos val="l"/>
        <c:title>
          <c:tx>
            <c:rich>
              <a:bodyPr rot="0" vert="horz"/>
              <a:lstStyle/>
              <a:p>
                <a:pPr>
                  <a:defRPr/>
                </a:pPr>
                <a:r>
                  <a:rPr lang="en-GB"/>
                  <a:t>No. of applications</a:t>
                </a:r>
              </a:p>
            </c:rich>
          </c:tx>
          <c:layout>
            <c:manualLayout>
              <c:xMode val="edge"/>
              <c:yMode val="edge"/>
              <c:x val="4.3954598706627277E-3"/>
              <c:y val="1.8310710496472829E-2"/>
            </c:manualLayout>
          </c:layout>
          <c:overlay val="0"/>
        </c:title>
        <c:numFmt formatCode="#,##0" sourceLinked="1"/>
        <c:majorTickMark val="out"/>
        <c:minorTickMark val="none"/>
        <c:tickLblPos val="nextTo"/>
        <c:crossAx val="404559528"/>
        <c:crosses val="autoZero"/>
        <c:crossBetween val="between"/>
      </c:valAx>
    </c:plotArea>
    <c:legend>
      <c:legendPos val="r"/>
      <c:layout>
        <c:manualLayout>
          <c:xMode val="edge"/>
          <c:yMode val="edge"/>
          <c:x val="0.25814795394804013"/>
          <c:y val="1.8296710086199916E-2"/>
          <c:w val="0.53605347887853017"/>
          <c:h val="6.4730436269179084E-2"/>
        </c:manualLayout>
      </c:layout>
      <c:overlay val="0"/>
    </c:legend>
    <c:plotVisOnly val="1"/>
    <c:dispBlanksAs val="gap"/>
    <c:showDLblsOverMax val="0"/>
  </c:chart>
  <c:spPr>
    <a:noFill/>
    <a:ln>
      <a:noFill/>
    </a:ln>
  </c:spPr>
  <c:txPr>
    <a:bodyPr/>
    <a:lstStyle/>
    <a:p>
      <a:pPr>
        <a:defRPr sz="1000"/>
      </a:pPr>
      <a:endParaRPr lang="en-US"/>
    </a:p>
  </c:tx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5.8677257264773734E-2"/>
          <c:y val="0.12114805284463552"/>
          <c:w val="0.90249537524940771"/>
          <c:h val="0.7576957505513553"/>
        </c:manualLayout>
      </c:layout>
      <c:lineChart>
        <c:grouping val="standard"/>
        <c:varyColors val="0"/>
        <c:ser>
          <c:idx val="0"/>
          <c:order val="0"/>
          <c:tx>
            <c:strRef>
              <c:f>'3.1'!$C$151</c:f>
              <c:strCache>
                <c:ptCount val="1"/>
                <c:pt idx="0">
                  <c:v>Applications received</c:v>
                </c:pt>
              </c:strCache>
            </c:strRef>
          </c:tx>
          <c:spPr>
            <a:ln>
              <a:solidFill>
                <a:srgbClr val="2B4171"/>
              </a:solidFill>
            </a:ln>
          </c:spPr>
          <c:marker>
            <c:symbol val="square"/>
            <c:size val="5"/>
            <c:spPr>
              <a:solidFill>
                <a:srgbClr val="2B4171"/>
              </a:solidFill>
              <a:ln>
                <a:solidFill>
                  <a:srgbClr val="2B4171"/>
                </a:solidFill>
              </a:ln>
            </c:spPr>
          </c:marker>
          <c:dLbls>
            <c:dLbl>
              <c:idx val="10"/>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A3-474F-A704-9CA5E8FA2A35}"/>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('3.1'!$B$152:$B$161,'3.1'!$B$162)</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('3.1'!$C$152:$C$161,'3.1'!$C$162)</c:f>
              <c:numCache>
                <c:formatCode>#,##0</c:formatCode>
                <c:ptCount val="11"/>
                <c:pt idx="0">
                  <c:v>145</c:v>
                </c:pt>
                <c:pt idx="1">
                  <c:v>142</c:v>
                </c:pt>
                <c:pt idx="2">
                  <c:v>161</c:v>
                </c:pt>
                <c:pt idx="3">
                  <c:v>137</c:v>
                </c:pt>
                <c:pt idx="4">
                  <c:v>149</c:v>
                </c:pt>
                <c:pt idx="5">
                  <c:v>123</c:v>
                </c:pt>
                <c:pt idx="6">
                  <c:v>145</c:v>
                </c:pt>
                <c:pt idx="7" formatCode="General">
                  <c:v>144</c:v>
                </c:pt>
                <c:pt idx="8" formatCode="General">
                  <c:v>154</c:v>
                </c:pt>
                <c:pt idx="9">
                  <c:v>161</c:v>
                </c:pt>
                <c:pt idx="10">
                  <c:v>165</c:v>
                </c:pt>
              </c:numCache>
            </c:numRef>
          </c:val>
          <c:smooth val="0"/>
          <c:extLst>
            <c:ext xmlns:c16="http://schemas.microsoft.com/office/drawing/2014/chart" uri="{C3380CC4-5D6E-409C-BE32-E72D297353CC}">
              <c16:uniqueId val="{00000001-5EEF-4B30-BA0F-FA77296A0C71}"/>
            </c:ext>
          </c:extLst>
        </c:ser>
        <c:ser>
          <c:idx val="1"/>
          <c:order val="1"/>
          <c:tx>
            <c:strRef>
              <c:f>'3.1'!$D$151</c:f>
              <c:strCache>
                <c:ptCount val="1"/>
                <c:pt idx="0">
                  <c:v>Applications decided</c:v>
                </c:pt>
              </c:strCache>
            </c:strRef>
          </c:tx>
          <c:spPr>
            <a:ln>
              <a:solidFill>
                <a:srgbClr val="F8B728"/>
              </a:solidFill>
            </a:ln>
          </c:spPr>
          <c:marker>
            <c:symbol val="square"/>
            <c:size val="5"/>
            <c:spPr>
              <a:solidFill>
                <a:srgbClr val="F8B728"/>
              </a:solidFill>
              <a:ln>
                <a:solidFill>
                  <a:srgbClr val="F8B728"/>
                </a:solidFill>
              </a:ln>
            </c:spPr>
          </c:marker>
          <c:dLbls>
            <c:dLbl>
              <c:idx val="10"/>
              <c:spPr>
                <a:noFill/>
                <a:ln>
                  <a:noFill/>
                </a:ln>
                <a:effectLst/>
              </c:spPr>
              <c:txPr>
                <a:bodyPr wrap="square" lIns="38100" tIns="19050" rIns="38100" bIns="19050" anchor="ctr">
                  <a:spAutoFit/>
                </a:bodyPr>
                <a:lstStyle/>
                <a:p>
                  <a:pPr>
                    <a:defRPr sz="11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A3-474F-A704-9CA5E8FA2A35}"/>
                </c:ext>
              </c:extLst>
            </c:dLbl>
            <c:spPr>
              <a:noFill/>
              <a:ln>
                <a:noFill/>
              </a:ln>
              <a:effectLst/>
            </c:spPr>
            <c:txPr>
              <a:bodyPr wrap="square" lIns="38100" tIns="19050" rIns="38100" bIns="19050" anchor="ctr">
                <a:spAutoFit/>
              </a:bodyPr>
              <a:lstStyle/>
              <a:p>
                <a:pPr>
                  <a:defRPr sz="11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('3.1'!$B$152:$B$161,'3.1'!$B$162)</c:f>
              <c:strCache>
                <c:ptCount val="11"/>
                <c:pt idx="0">
                  <c:v>2015/16</c:v>
                </c:pt>
                <c:pt idx="1">
                  <c:v>2016/17</c:v>
                </c:pt>
                <c:pt idx="2">
                  <c:v>2017/18</c:v>
                </c:pt>
                <c:pt idx="3">
                  <c:v>2018/19</c:v>
                </c:pt>
                <c:pt idx="4">
                  <c:v>2019/20</c:v>
                </c:pt>
                <c:pt idx="5">
                  <c:v>2020/21</c:v>
                </c:pt>
                <c:pt idx="6">
                  <c:v>2021/22</c:v>
                </c:pt>
                <c:pt idx="7">
                  <c:v>2022/23</c:v>
                </c:pt>
                <c:pt idx="8">
                  <c:v>2023/24</c:v>
                </c:pt>
                <c:pt idx="9">
                  <c:v>2024/25</c:v>
                </c:pt>
                <c:pt idx="10">
                  <c:v>2025/26</c:v>
                </c:pt>
              </c:strCache>
            </c:strRef>
          </c:cat>
          <c:val>
            <c:numRef>
              <c:f>('3.1'!$D$152:$D$161,'3.1'!$D$162)</c:f>
              <c:numCache>
                <c:formatCode>#,##0</c:formatCode>
                <c:ptCount val="11"/>
                <c:pt idx="0">
                  <c:v>281</c:v>
                </c:pt>
                <c:pt idx="1">
                  <c:v>192</c:v>
                </c:pt>
                <c:pt idx="2">
                  <c:v>176</c:v>
                </c:pt>
                <c:pt idx="3">
                  <c:v>137</c:v>
                </c:pt>
                <c:pt idx="4">
                  <c:v>129</c:v>
                </c:pt>
                <c:pt idx="5">
                  <c:v>123</c:v>
                </c:pt>
                <c:pt idx="6">
                  <c:v>127</c:v>
                </c:pt>
                <c:pt idx="7" formatCode="General">
                  <c:v>150</c:v>
                </c:pt>
                <c:pt idx="8" formatCode="General">
                  <c:v>139</c:v>
                </c:pt>
                <c:pt idx="9">
                  <c:v>172</c:v>
                </c:pt>
                <c:pt idx="10">
                  <c:v>116</c:v>
                </c:pt>
              </c:numCache>
            </c:numRef>
          </c:val>
          <c:smooth val="0"/>
          <c:extLst>
            <c:ext xmlns:c16="http://schemas.microsoft.com/office/drawing/2014/chart" uri="{C3380CC4-5D6E-409C-BE32-E72D297353CC}">
              <c16:uniqueId val="{00000003-5EEF-4B30-BA0F-FA77296A0C71}"/>
            </c:ext>
          </c:extLst>
        </c:ser>
        <c:dLbls>
          <c:showLegendKey val="0"/>
          <c:showVal val="0"/>
          <c:showCatName val="0"/>
          <c:showSerName val="0"/>
          <c:showPercent val="0"/>
          <c:showBubbleSize val="0"/>
        </c:dLbls>
        <c:marker val="1"/>
        <c:smooth val="0"/>
        <c:axId val="404562272"/>
        <c:axId val="404560704"/>
      </c:lineChart>
      <c:catAx>
        <c:axId val="404562272"/>
        <c:scaling>
          <c:orientation val="minMax"/>
        </c:scaling>
        <c:delete val="0"/>
        <c:axPos val="b"/>
        <c:title>
          <c:tx>
            <c:rich>
              <a:bodyPr/>
              <a:lstStyle/>
              <a:p>
                <a:pPr>
                  <a:defRPr/>
                </a:pPr>
                <a:r>
                  <a:rPr lang="en-GB"/>
                  <a:t>Year</a:t>
                </a:r>
              </a:p>
            </c:rich>
          </c:tx>
          <c:layout>
            <c:manualLayout>
              <c:xMode val="edge"/>
              <c:yMode val="edge"/>
              <c:x val="0.93456302379951162"/>
              <c:y val="0.93344933546494624"/>
            </c:manualLayout>
          </c:layout>
          <c:overlay val="0"/>
        </c:title>
        <c:numFmt formatCode="General" sourceLinked="0"/>
        <c:majorTickMark val="out"/>
        <c:minorTickMark val="none"/>
        <c:tickLblPos val="nextTo"/>
        <c:txPr>
          <a:bodyPr rot="0" vert="horz"/>
          <a:lstStyle/>
          <a:p>
            <a:pPr>
              <a:defRPr/>
            </a:pPr>
            <a:endParaRPr lang="en-US"/>
          </a:p>
        </c:txPr>
        <c:crossAx val="404560704"/>
        <c:crossesAt val="0"/>
        <c:auto val="1"/>
        <c:lblAlgn val="ctr"/>
        <c:lblOffset val="100"/>
        <c:noMultiLvlLbl val="0"/>
      </c:catAx>
      <c:valAx>
        <c:axId val="404560704"/>
        <c:scaling>
          <c:orientation val="minMax"/>
        </c:scaling>
        <c:delete val="0"/>
        <c:axPos val="l"/>
        <c:title>
          <c:tx>
            <c:rich>
              <a:bodyPr rot="0" vert="horz"/>
              <a:lstStyle/>
              <a:p>
                <a:pPr>
                  <a:defRPr/>
                </a:pPr>
                <a:r>
                  <a:rPr lang="en-GB"/>
                  <a:t>No. of applications</a:t>
                </a:r>
              </a:p>
            </c:rich>
          </c:tx>
          <c:layout>
            <c:manualLayout>
              <c:xMode val="edge"/>
              <c:yMode val="edge"/>
              <c:x val="6.5931898059940919E-3"/>
              <c:y val="1.2737594467471957E-2"/>
            </c:manualLayout>
          </c:layout>
          <c:overlay val="0"/>
        </c:title>
        <c:numFmt formatCode="#,##0" sourceLinked="1"/>
        <c:majorTickMark val="out"/>
        <c:minorTickMark val="none"/>
        <c:tickLblPos val="nextTo"/>
        <c:crossAx val="404562272"/>
        <c:crosses val="autoZero"/>
        <c:crossBetween val="between"/>
      </c:valAx>
    </c:plotArea>
    <c:legend>
      <c:legendPos val="r"/>
      <c:layout>
        <c:manualLayout>
          <c:xMode val="edge"/>
          <c:yMode val="edge"/>
          <c:x val="0.25595022401270878"/>
          <c:y val="1.7645197338143979E-2"/>
          <c:w val="0.53605347887853017"/>
          <c:h val="6.4730436269179084E-2"/>
        </c:manualLayout>
      </c:layout>
      <c:overlay val="0"/>
    </c:legend>
    <c:plotVisOnly val="1"/>
    <c:dispBlanksAs val="gap"/>
    <c:showDLblsOverMax val="0"/>
  </c:chart>
  <c:spPr>
    <a:noFill/>
    <a:ln>
      <a:noFill/>
    </a:ln>
  </c:spPr>
  <c:txPr>
    <a:bodyPr/>
    <a:lstStyle/>
    <a:p>
      <a:pPr>
        <a:defRPr sz="1000"/>
      </a:pPr>
      <a:endParaRPr lang="en-US"/>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4762500</xdr:colOff>
      <xdr:row>25</xdr:row>
      <xdr:rowOff>219075</xdr:rowOff>
    </xdr:from>
    <xdr:to>
      <xdr:col>0</xdr:col>
      <xdr:colOff>6267450</xdr:colOff>
      <xdr:row>34</xdr:row>
      <xdr:rowOff>53224</xdr:rowOff>
    </xdr:to>
    <xdr:pic>
      <xdr:nvPicPr>
        <xdr:cNvPr id="6" name="Picture 5" descr="Accredited Official Statistics Logo">
          <a:extLst>
            <a:ext uri="{FF2B5EF4-FFF2-40B4-BE49-F238E27FC236}">
              <a16:creationId xmlns:a16="http://schemas.microsoft.com/office/drawing/2014/main" id="{BC5E43B6-7C50-45FE-B91A-A2227DB83DAB}"/>
            </a:ext>
          </a:extLst>
        </xdr:cNvPr>
        <xdr:cNvPicPr>
          <a:picLocks noChangeAspect="1"/>
        </xdr:cNvPicPr>
      </xdr:nvPicPr>
      <xdr:blipFill>
        <a:blip xmlns:r="http://schemas.openxmlformats.org/officeDocument/2006/relationships" r:embed="rId1"/>
        <a:stretch>
          <a:fillRect/>
        </a:stretch>
      </xdr:blipFill>
      <xdr:spPr>
        <a:xfrm>
          <a:off x="4762500" y="10086975"/>
          <a:ext cx="1504950" cy="1434349"/>
        </a:xfrm>
        <a:prstGeom prst="rect">
          <a:avLst/>
        </a:prstGeom>
      </xdr:spPr>
    </xdr:pic>
    <xdr:clientData/>
  </xdr:twoCellAnchor>
  <xdr:twoCellAnchor>
    <xdr:from>
      <xdr:col>0</xdr:col>
      <xdr:colOff>4943474</xdr:colOff>
      <xdr:row>0</xdr:row>
      <xdr:rowOff>485776</xdr:rowOff>
    </xdr:from>
    <xdr:to>
      <xdr:col>2</xdr:col>
      <xdr:colOff>257174</xdr:colOff>
      <xdr:row>5</xdr:row>
      <xdr:rowOff>1</xdr:rowOff>
    </xdr:to>
    <xdr:pic>
      <xdr:nvPicPr>
        <xdr:cNvPr id="8" name="Picture 1" descr="Department for Infrastructure Logo">
          <a:extLst>
            <a:ext uri="{FF2B5EF4-FFF2-40B4-BE49-F238E27FC236}">
              <a16:creationId xmlns:a16="http://schemas.microsoft.com/office/drawing/2014/main" id="{5D4BD625-11F0-4ACD-B1B2-D3A4C7892E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43474" y="485776"/>
          <a:ext cx="2352675"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26</xdr:row>
      <xdr:rowOff>57150</xdr:rowOff>
    </xdr:from>
    <xdr:to>
      <xdr:col>0</xdr:col>
      <xdr:colOff>3956695</xdr:colOff>
      <xdr:row>39</xdr:row>
      <xdr:rowOff>76200</xdr:rowOff>
    </xdr:to>
    <xdr:pic>
      <xdr:nvPicPr>
        <xdr:cNvPr id="7" name="Picture 6">
          <a:extLst>
            <a:ext uri="{FF2B5EF4-FFF2-40B4-BE49-F238E27FC236}">
              <a16:creationId xmlns:a16="http://schemas.microsoft.com/office/drawing/2014/main" id="{B7A6FAC5-963A-182C-2722-6CEAEF7620F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0" y="10544175"/>
          <a:ext cx="3861445" cy="2124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0.43096</cdr:x>
      <cdr:y>0.93467</cdr:y>
    </cdr:from>
    <cdr:to>
      <cdr:x>0.5084</cdr:x>
      <cdr:y>1</cdr:y>
    </cdr:to>
    <cdr:sp macro="" textlink="">
      <cdr:nvSpPr>
        <cdr:cNvPr id="4" name="TextBox 3"/>
        <cdr:cNvSpPr txBox="1"/>
      </cdr:nvSpPr>
      <cdr:spPr>
        <a:xfrm xmlns:a="http://schemas.openxmlformats.org/drawingml/2006/main">
          <a:off x="3419340" y="3703536"/>
          <a:ext cx="614434" cy="2588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00" b="1"/>
            <a:t> 30 wks</a:t>
          </a:r>
        </a:p>
      </cdr:txBody>
    </cdr:sp>
  </cdr:relSizeAnchor>
  <cdr:relSizeAnchor xmlns:cdr="http://schemas.openxmlformats.org/drawingml/2006/chartDrawing">
    <cdr:from>
      <cdr:x>0.46726</cdr:x>
      <cdr:y>0.13541</cdr:y>
    </cdr:from>
    <cdr:to>
      <cdr:x>0.46726</cdr:x>
      <cdr:y>0.93108</cdr:y>
    </cdr:to>
    <cdr:cxnSp macro="">
      <cdr:nvCxnSpPr>
        <cdr:cNvPr id="6" name="Straight Connector 5">
          <a:extLst xmlns:a="http://schemas.openxmlformats.org/drawingml/2006/main">
            <a:ext uri="{FF2B5EF4-FFF2-40B4-BE49-F238E27FC236}">
              <a16:creationId xmlns:a16="http://schemas.microsoft.com/office/drawing/2014/main" id="{B89A93A6-B946-D327-BE65-B80F5DC84AC1}"/>
            </a:ext>
          </a:extLst>
        </cdr:cNvPr>
        <cdr:cNvCxnSpPr/>
      </cdr:nvCxnSpPr>
      <cdr:spPr>
        <a:xfrm xmlns:a="http://schemas.openxmlformats.org/drawingml/2006/main">
          <a:off x="3707393" y="536549"/>
          <a:ext cx="0" cy="3152762"/>
        </a:xfrm>
        <a:prstGeom xmlns:a="http://schemas.openxmlformats.org/drawingml/2006/main" prst="line">
          <a:avLst/>
        </a:prstGeom>
        <a:ln xmlns:a="http://schemas.openxmlformats.org/drawingml/2006/main" w="15875">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twoCellAnchor>
    <xdr:from>
      <xdr:col>0</xdr:col>
      <xdr:colOff>92709</xdr:colOff>
      <xdr:row>82</xdr:row>
      <xdr:rowOff>16509</xdr:rowOff>
    </xdr:from>
    <xdr:to>
      <xdr:col>10</xdr:col>
      <xdr:colOff>130884</xdr:colOff>
      <xdr:row>107</xdr:row>
      <xdr:rowOff>155184</xdr:rowOff>
    </xdr:to>
    <xdr:graphicFrame macro="">
      <xdr:nvGraphicFramePr>
        <xdr:cNvPr id="2" name="Chart 1" descr="A line chart showing local development applications received and decided" title="Figure 4.1a Local development applications, quarterly">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50800</xdr:colOff>
      <xdr:row>109</xdr:row>
      <xdr:rowOff>123825</xdr:rowOff>
    </xdr:from>
    <xdr:to>
      <xdr:col>8</xdr:col>
      <xdr:colOff>53362</xdr:colOff>
      <xdr:row>129</xdr:row>
      <xdr:rowOff>129765</xdr:rowOff>
    </xdr:to>
    <xdr:graphicFrame macro="">
      <xdr:nvGraphicFramePr>
        <xdr:cNvPr id="4" name="Chart 3" descr="A line chart showing local development applications received and decided" title="Figure 4.1b Local development applications, quarterly">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41275</xdr:colOff>
      <xdr:row>132</xdr:row>
      <xdr:rowOff>38100</xdr:rowOff>
    </xdr:from>
    <xdr:to>
      <xdr:col>8</xdr:col>
      <xdr:colOff>349391</xdr:colOff>
      <xdr:row>151</xdr:row>
      <xdr:rowOff>94840</xdr:rowOff>
    </xdr:to>
    <xdr:graphicFrame macro="">
      <xdr:nvGraphicFramePr>
        <xdr:cNvPr id="5" name="Chart 4" descr="A line chart showing major development applications received and decided" title="Figure 3.1b Major development applications, quarterly">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0.90906</cdr:x>
      <cdr:y>0.02835</cdr:y>
    </cdr:from>
    <cdr:to>
      <cdr:x>0.97972</cdr:x>
      <cdr:y>0.14136</cdr:y>
    </cdr:to>
    <cdr:sp macro="" textlink="">
      <cdr:nvSpPr>
        <cdr:cNvPr id="2" name="TextBox 1"/>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3"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2"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7"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6" name="TextBox 1">
          <a:extLst xmlns:a="http://schemas.openxmlformats.org/drawingml/2006/main">
            <a:ext uri="{FF2B5EF4-FFF2-40B4-BE49-F238E27FC236}">
              <a16:creationId xmlns:a16="http://schemas.microsoft.com/office/drawing/2014/main" id="{F6EBE27E-38B8-8521-8188-F89B04A3AB46}"/>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9" name="TextBox 1">
          <a:extLst xmlns:a="http://schemas.openxmlformats.org/drawingml/2006/main">
            <a:ext uri="{FF2B5EF4-FFF2-40B4-BE49-F238E27FC236}">
              <a16:creationId xmlns:a16="http://schemas.microsoft.com/office/drawing/2014/main" id="{201A1E45-76A9-5B2B-34E4-60A11A72C906}"/>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4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2" name="TextBox 1">
          <a:extLst xmlns:a="http://schemas.openxmlformats.org/drawingml/2006/main">
            <a:ext uri="{FF2B5EF4-FFF2-40B4-BE49-F238E27FC236}">
              <a16:creationId xmlns:a16="http://schemas.microsoft.com/office/drawing/2014/main" id="{64DBD7AF-6D8C-3576-8921-06960486ED4A}"/>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5" name="TextBox 1">
          <a:extLst xmlns:a="http://schemas.openxmlformats.org/drawingml/2006/main">
            <a:ext uri="{FF2B5EF4-FFF2-40B4-BE49-F238E27FC236}">
              <a16:creationId xmlns:a16="http://schemas.microsoft.com/office/drawing/2014/main" id="{4F4A7428-96D9-DB6E-2846-33A379C018FC}"/>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6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3" name="TextBox 1">
          <a:extLst xmlns:a="http://schemas.openxmlformats.org/drawingml/2006/main">
            <a:ext uri="{FF2B5EF4-FFF2-40B4-BE49-F238E27FC236}">
              <a16:creationId xmlns:a16="http://schemas.microsoft.com/office/drawing/2014/main" id="{DC5DD64B-E6D9-637E-C2DB-3815AF5E7D43}"/>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0</xdr:colOff>
      <xdr:row>117</xdr:row>
      <xdr:rowOff>55244</xdr:rowOff>
    </xdr:from>
    <xdr:to>
      <xdr:col>9</xdr:col>
      <xdr:colOff>371475</xdr:colOff>
      <xdr:row>141</xdr:row>
      <xdr:rowOff>74295</xdr:rowOff>
    </xdr:to>
    <xdr:graphicFrame macro="">
      <xdr:nvGraphicFramePr>
        <xdr:cNvPr id="2" name="Chart 1" descr="A clustered bar chart showing local development average processing times by council" title="Figure 4.2 Local development average processing times by council">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0.45189</cdr:x>
      <cdr:y>0.92526</cdr:y>
    </cdr:from>
    <cdr:to>
      <cdr:x>0.5438</cdr:x>
      <cdr:y>0.98263</cdr:y>
    </cdr:to>
    <cdr:sp macro="" textlink="">
      <cdr:nvSpPr>
        <cdr:cNvPr id="4" name="TextBox 3"/>
        <cdr:cNvSpPr txBox="1"/>
      </cdr:nvSpPr>
      <cdr:spPr>
        <a:xfrm xmlns:a="http://schemas.openxmlformats.org/drawingml/2006/main">
          <a:off x="3645700" y="3613376"/>
          <a:ext cx="741500" cy="2240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000" b="1"/>
            <a:t>15 wks</a:t>
          </a:r>
        </a:p>
      </cdr:txBody>
    </cdr:sp>
  </cdr:relSizeAnchor>
</c:userShapes>
</file>

<file path=xl/drawings/drawing15.xml><?xml version="1.0" encoding="utf-8"?>
<xdr:wsDr xmlns:xdr="http://schemas.openxmlformats.org/drawingml/2006/spreadsheetDrawing" xmlns:a="http://schemas.openxmlformats.org/drawingml/2006/main">
  <xdr:twoCellAnchor>
    <xdr:from>
      <xdr:col>0</xdr:col>
      <xdr:colOff>214875</xdr:colOff>
      <xdr:row>139</xdr:row>
      <xdr:rowOff>133350</xdr:rowOff>
    </xdr:from>
    <xdr:to>
      <xdr:col>14</xdr:col>
      <xdr:colOff>142875</xdr:colOff>
      <xdr:row>165</xdr:row>
      <xdr:rowOff>47625</xdr:rowOff>
    </xdr:to>
    <xdr:graphicFrame macro="">
      <xdr:nvGraphicFramePr>
        <xdr:cNvPr id="3" name="Chart 2" descr="A line chart showing Northern Ireland planning applications received and decided" title="Figure 1.1 NI planning applications, quarterly">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236393</xdr:colOff>
      <xdr:row>169</xdr:row>
      <xdr:rowOff>115454</xdr:rowOff>
    </xdr:from>
    <xdr:to>
      <xdr:col>14</xdr:col>
      <xdr:colOff>199559</xdr:colOff>
      <xdr:row>200</xdr:row>
      <xdr:rowOff>113615</xdr:rowOff>
    </xdr:to>
    <xdr:graphicFrame macro="">
      <xdr:nvGraphicFramePr>
        <xdr:cNvPr id="5" name="Chart 4" descr="A line chart showing Northern Ireland planning applications received and decided" title="Figure 1.1 NI planning applications, annually">
          <a:extLst>
            <a:ext uri="{FF2B5EF4-FFF2-40B4-BE49-F238E27FC236}">
              <a16:creationId xmlns:a16="http://schemas.microsoft.com/office/drawing/2014/main" id="{00000000-0008-0000-1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0.93611</cdr:x>
      <cdr:y>0.45012</cdr:y>
    </cdr:from>
    <cdr:to>
      <cdr:x>0.97704</cdr:x>
      <cdr:y>0.49561</cdr:y>
    </cdr:to>
    <cdr:sp macro="" textlink="">
      <cdr:nvSpPr>
        <cdr:cNvPr id="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7"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3"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6" name="TextBox 1">
          <a:extLst xmlns:a="http://schemas.openxmlformats.org/drawingml/2006/main">
            <a:ext uri="{FF2B5EF4-FFF2-40B4-BE49-F238E27FC236}">
              <a16:creationId xmlns:a16="http://schemas.microsoft.com/office/drawing/2014/main" id="{6284E9BF-BE8C-A10E-F78F-3A7CDFC2F6A2}"/>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17"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2"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5"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8"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3"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44" name="TextBox 1">
          <a:extLst xmlns:a="http://schemas.openxmlformats.org/drawingml/2006/main">
            <a:ext uri="{FF2B5EF4-FFF2-40B4-BE49-F238E27FC236}">
              <a16:creationId xmlns:a16="http://schemas.microsoft.com/office/drawing/2014/main" id="{48427E66-5C6A-0797-0F84-7460EE34F676}"/>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4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5" name="TextBox 1">
          <a:extLst xmlns:a="http://schemas.openxmlformats.org/drawingml/2006/main">
            <a:ext uri="{FF2B5EF4-FFF2-40B4-BE49-F238E27FC236}">
              <a16:creationId xmlns:a16="http://schemas.microsoft.com/office/drawing/2014/main" id="{0D853AFE-9358-BF66-3295-A83767D76BB9}"/>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6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58456</xdr:colOff>
      <xdr:row>109</xdr:row>
      <xdr:rowOff>111499</xdr:rowOff>
    </xdr:from>
    <xdr:to>
      <xdr:col>6</xdr:col>
      <xdr:colOff>649007</xdr:colOff>
      <xdr:row>132</xdr:row>
      <xdr:rowOff>2242</xdr:rowOff>
    </xdr:to>
    <xdr:graphicFrame macro="">
      <xdr:nvGraphicFramePr>
        <xdr:cNvPr id="2" name="Chart 1" descr="A clustered bar chart showing residential applications received by urban/rural" title="Figure 5.3 NI Residential applications received by urban/rural">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183812</xdr:colOff>
      <xdr:row>109</xdr:row>
      <xdr:rowOff>134656</xdr:rowOff>
    </xdr:from>
    <xdr:to>
      <xdr:col>18</xdr:col>
      <xdr:colOff>37652</xdr:colOff>
      <xdr:row>132</xdr:row>
      <xdr:rowOff>5577</xdr:rowOff>
    </xdr:to>
    <xdr:graphicFrame macro="">
      <xdr:nvGraphicFramePr>
        <xdr:cNvPr id="5" name="Chart 4" descr="A clustered bar chart showing residential applications decided by urban/rural" title="Figure 5.4 NI Residential applications decided by urban/rural">
          <a:extLst>
            <a:ext uri="{FF2B5EF4-FFF2-40B4-BE49-F238E27FC236}">
              <a16:creationId xmlns:a16="http://schemas.microsoft.com/office/drawing/2014/main" id="{00000000-0008-0000-1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38099</xdr:colOff>
      <xdr:row>100</xdr:row>
      <xdr:rowOff>170180</xdr:rowOff>
    </xdr:from>
    <xdr:to>
      <xdr:col>10</xdr:col>
      <xdr:colOff>619199</xdr:colOff>
      <xdr:row>126</xdr:row>
      <xdr:rowOff>108830</xdr:rowOff>
    </xdr:to>
    <xdr:graphicFrame macro="">
      <xdr:nvGraphicFramePr>
        <xdr:cNvPr id="2" name="Chart 1" descr="A line chart showing Northern Ireland planning applications received and decided" title="Figure 1.1 NI planning applications, quarterly">
          <a:extLst>
            <a:ext uri="{FF2B5EF4-FFF2-40B4-BE49-F238E27FC236}">
              <a16:creationId xmlns:a16="http://schemas.microsoft.com/office/drawing/2014/main" id="{7D8571FC-047E-4389-8A21-274ED6E5F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279400</xdr:colOff>
      <xdr:row>129</xdr:row>
      <xdr:rowOff>101600</xdr:rowOff>
    </xdr:from>
    <xdr:to>
      <xdr:col>11</xdr:col>
      <xdr:colOff>88975</xdr:colOff>
      <xdr:row>155</xdr:row>
      <xdr:rowOff>49775</xdr:rowOff>
    </xdr:to>
    <xdr:graphicFrame macro="">
      <xdr:nvGraphicFramePr>
        <xdr:cNvPr id="3" name="Chart 2" descr="A line chart showing Northern Ireland planning applications received and decided" title="Figure 1.1 NI planning applications, annually">
          <a:extLst>
            <a:ext uri="{FF2B5EF4-FFF2-40B4-BE49-F238E27FC236}">
              <a16:creationId xmlns:a16="http://schemas.microsoft.com/office/drawing/2014/main" id="{4DA4FA52-8FB2-4FD5-B4F1-96E9CC2466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0.93611</cdr:x>
      <cdr:y>0.45012</cdr:y>
    </cdr:from>
    <cdr:to>
      <cdr:x>0.97704</cdr:x>
      <cdr:y>0.49561</cdr:y>
    </cdr:to>
    <cdr:sp macro="" textlink="">
      <cdr:nvSpPr>
        <cdr:cNvPr id="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0"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21"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4"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7"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4"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35"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8"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41"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2" name="TextBox 1">
          <a:extLst xmlns:a="http://schemas.openxmlformats.org/drawingml/2006/main">
            <a:ext uri="{FF2B5EF4-FFF2-40B4-BE49-F238E27FC236}">
              <a16:creationId xmlns:a16="http://schemas.microsoft.com/office/drawing/2014/main" id="{37CE67AB-469B-8732-E051-023549A2CC34}"/>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93"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9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6"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9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9"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2"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7"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2"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53"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6"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9"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6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4" name="TextBox 1">
          <a:extLst xmlns:a="http://schemas.openxmlformats.org/drawingml/2006/main">
            <a:ext uri="{FF2B5EF4-FFF2-40B4-BE49-F238E27FC236}">
              <a16:creationId xmlns:a16="http://schemas.microsoft.com/office/drawing/2014/main" id="{6284E9BF-BE8C-A10E-F78F-3A7CDFC2F6A2}"/>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65"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6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68"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6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71"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7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74"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7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79"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8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9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21590</xdr:colOff>
      <xdr:row>136</xdr:row>
      <xdr:rowOff>141120</xdr:rowOff>
    </xdr:from>
    <xdr:to>
      <xdr:col>11</xdr:col>
      <xdr:colOff>171450</xdr:colOff>
      <xdr:row>162</xdr:row>
      <xdr:rowOff>123132</xdr:rowOff>
    </xdr:to>
    <xdr:graphicFrame macro="">
      <xdr:nvGraphicFramePr>
        <xdr:cNvPr id="2" name="Chart 1" descr="A line chart showing Northern Ireland planning applications received and decided" title="Figure 1.1 NI planning applications, quarterly">
          <a:extLst>
            <a:ext uri="{FF2B5EF4-FFF2-40B4-BE49-F238E27FC236}">
              <a16:creationId xmlns:a16="http://schemas.microsoft.com/office/drawing/2014/main" id="{40C0EE83-A978-48F4-B872-B77BC953F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165</xdr:row>
      <xdr:rowOff>98425</xdr:rowOff>
    </xdr:from>
    <xdr:to>
      <xdr:col>11</xdr:col>
      <xdr:colOff>791775</xdr:colOff>
      <xdr:row>197</xdr:row>
      <xdr:rowOff>74435</xdr:rowOff>
    </xdr:to>
    <xdr:graphicFrame macro="">
      <xdr:nvGraphicFramePr>
        <xdr:cNvPr id="3" name="Chart 2" descr="A line chart showing Northern Ireland planning applications received and decided" title="Figure 1.1 NI planning applications, annually">
          <a:extLst>
            <a:ext uri="{FF2B5EF4-FFF2-40B4-BE49-F238E27FC236}">
              <a16:creationId xmlns:a16="http://schemas.microsoft.com/office/drawing/2014/main" id="{104AE84B-67B5-42E5-8F64-F0049EF786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209550</xdr:colOff>
      <xdr:row>171</xdr:row>
      <xdr:rowOff>38101</xdr:rowOff>
    </xdr:from>
    <xdr:to>
      <xdr:col>9</xdr:col>
      <xdr:colOff>323850</xdr:colOff>
      <xdr:row>195</xdr:row>
      <xdr:rowOff>28575</xdr:rowOff>
    </xdr:to>
    <xdr:graphicFrame macro="">
      <xdr:nvGraphicFramePr>
        <xdr:cNvPr id="2" name="Chart 1" descr="A clustered bar chart showing the percentage of enforcement cases concluded within 39 weeks by council" title="Figure 6.2 Percentage of cases concluded within 39 weeks by council">
          <a:extLst>
            <a:ext uri="{FF2B5EF4-FFF2-40B4-BE49-F238E27FC236}">
              <a16:creationId xmlns:a16="http://schemas.microsoft.com/office/drawing/2014/main" id="{EF9BD84D-A891-477A-BF62-F09607AB6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0.73643</cdr:x>
      <cdr:y>0.94349</cdr:y>
    </cdr:from>
    <cdr:to>
      <cdr:x>0.79864</cdr:x>
      <cdr:y>0.99754</cdr:y>
    </cdr:to>
    <cdr:sp macro="" textlink="">
      <cdr:nvSpPr>
        <cdr:cNvPr id="4" name="TextBox 3"/>
        <cdr:cNvSpPr txBox="1"/>
      </cdr:nvSpPr>
      <cdr:spPr>
        <a:xfrm xmlns:a="http://schemas.openxmlformats.org/drawingml/2006/main">
          <a:off x="6334125" y="3657599"/>
          <a:ext cx="53504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050" b="1"/>
            <a:t>70</a:t>
          </a:r>
          <a:r>
            <a:rPr lang="en-GB" sz="1200" b="1"/>
            <a:t>%</a:t>
          </a:r>
        </a:p>
      </cdr:txBody>
    </cdr:sp>
  </cdr:relSizeAnchor>
  <cdr:relSizeAnchor xmlns:cdr="http://schemas.openxmlformats.org/drawingml/2006/chartDrawing">
    <cdr:from>
      <cdr:x>0.76696</cdr:x>
      <cdr:y>0.13185</cdr:y>
    </cdr:from>
    <cdr:to>
      <cdr:x>0.76696</cdr:x>
      <cdr:y>0.94512</cdr:y>
    </cdr:to>
    <cdr:cxnSp macro="">
      <cdr:nvCxnSpPr>
        <cdr:cNvPr id="3" name="Straight Connector 2">
          <a:extLst xmlns:a="http://schemas.openxmlformats.org/drawingml/2006/main">
            <a:ext uri="{FF2B5EF4-FFF2-40B4-BE49-F238E27FC236}">
              <a16:creationId xmlns:a16="http://schemas.microsoft.com/office/drawing/2014/main" id="{C69F659F-E64F-C2C5-C273-E4B9C5C4028F}"/>
            </a:ext>
          </a:extLst>
        </cdr:cNvPr>
        <cdr:cNvCxnSpPr/>
      </cdr:nvCxnSpPr>
      <cdr:spPr>
        <a:xfrm xmlns:a="http://schemas.openxmlformats.org/drawingml/2006/main">
          <a:off x="6596643" y="511149"/>
          <a:ext cx="0" cy="3152762"/>
        </a:xfrm>
        <a:prstGeom xmlns:a="http://schemas.openxmlformats.org/drawingml/2006/main" prst="line">
          <a:avLst/>
        </a:prstGeom>
        <a:ln xmlns:a="http://schemas.openxmlformats.org/drawingml/2006/main" w="15875">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2.xml><?xml version="1.0" encoding="utf-8"?>
<xdr:wsDr xmlns:xdr="http://schemas.openxmlformats.org/drawingml/2006/spreadsheetDrawing" xmlns:a="http://schemas.openxmlformats.org/drawingml/2006/main">
  <xdr:twoCellAnchor>
    <xdr:from>
      <xdr:col>0</xdr:col>
      <xdr:colOff>219074</xdr:colOff>
      <xdr:row>137</xdr:row>
      <xdr:rowOff>66675</xdr:rowOff>
    </xdr:from>
    <xdr:to>
      <xdr:col>13</xdr:col>
      <xdr:colOff>523875</xdr:colOff>
      <xdr:row>164</xdr:row>
      <xdr:rowOff>152400</xdr:rowOff>
    </xdr:to>
    <xdr:graphicFrame macro="">
      <xdr:nvGraphicFramePr>
        <xdr:cNvPr id="6" name="Chart 5" descr="A line chart showing Northern Ireland planning applications received and decided" title="Figure 1.1 NI planning applications, quarterly">
          <a:extLst>
            <a:ext uri="{FF2B5EF4-FFF2-40B4-BE49-F238E27FC236}">
              <a16:creationId xmlns:a16="http://schemas.microsoft.com/office/drawing/2014/main" id="{00000000-0008-0000-1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256117</xdr:colOff>
      <xdr:row>167</xdr:row>
      <xdr:rowOff>139276</xdr:rowOff>
    </xdr:from>
    <xdr:to>
      <xdr:col>13</xdr:col>
      <xdr:colOff>405042</xdr:colOff>
      <xdr:row>198</xdr:row>
      <xdr:rowOff>45820</xdr:rowOff>
    </xdr:to>
    <xdr:graphicFrame macro="">
      <xdr:nvGraphicFramePr>
        <xdr:cNvPr id="9" name="Chart 8" descr="A line chart showing Northern Ireland planning applications received and decided" title="Figure 1.1 NI planning applications, annually">
          <a:extLst>
            <a:ext uri="{FF2B5EF4-FFF2-40B4-BE49-F238E27FC236}">
              <a16:creationId xmlns:a16="http://schemas.microsoft.com/office/drawing/2014/main" id="{00000000-0008-0000-1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0.93611</cdr:x>
      <cdr:y>0.45012</cdr:y>
    </cdr:from>
    <cdr:to>
      <cdr:x>0.97704</cdr:x>
      <cdr:y>0.49561</cdr:y>
    </cdr:to>
    <cdr:sp macro="" textlink="">
      <cdr:nvSpPr>
        <cdr:cNvPr id="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3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4"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35"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38"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41"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4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48"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49"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2"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55"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5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5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7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80"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81"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8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84"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8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87"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8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8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9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9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4"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95"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9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9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98"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9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1"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0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0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0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08" name="TextBox 1">
          <a:extLst xmlns:a="http://schemas.openxmlformats.org/drawingml/2006/main">
            <a:ext uri="{FF2B5EF4-FFF2-40B4-BE49-F238E27FC236}">
              <a16:creationId xmlns:a16="http://schemas.microsoft.com/office/drawing/2014/main" id="{37CE67AB-469B-8732-E051-023549A2CC34}"/>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109"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1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12"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1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15"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18"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1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23"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2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2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2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3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3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3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3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3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3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4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4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50"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151"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5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54"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5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57"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5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5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6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6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6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6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64"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165"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6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6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68"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6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71"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7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7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7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7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78" name="TextBox 1">
          <a:extLst xmlns:a="http://schemas.openxmlformats.org/drawingml/2006/main">
            <a:ext uri="{FF2B5EF4-FFF2-40B4-BE49-F238E27FC236}">
              <a16:creationId xmlns:a16="http://schemas.microsoft.com/office/drawing/2014/main" id="{37CE67AB-469B-8732-E051-023549A2CC34}"/>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179"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8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8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82"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8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8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85"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8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8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88"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8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9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193"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19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9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19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19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0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0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0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0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0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0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06" name="TextBox 1">
          <a:extLst xmlns:a="http://schemas.openxmlformats.org/drawingml/2006/main">
            <a:ext uri="{FF2B5EF4-FFF2-40B4-BE49-F238E27FC236}">
              <a16:creationId xmlns:a16="http://schemas.microsoft.com/office/drawing/2014/main" id="{83541FA7-81BA-5D5C-DB38-6C83ED3A7CB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207"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0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0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10"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1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13"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1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1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1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18" name="TextBox 1">
          <a:extLst xmlns:a="http://schemas.openxmlformats.org/drawingml/2006/main">
            <a:ext uri="{FF2B5EF4-FFF2-40B4-BE49-F238E27FC236}">
              <a16:creationId xmlns:a16="http://schemas.microsoft.com/office/drawing/2014/main" id="{6284E9BF-BE8C-A10E-F78F-3A7CDFC2F6A2}"/>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0.90906</cdr:x>
      <cdr:y>0.02835</cdr:y>
    </cdr:from>
    <cdr:to>
      <cdr:x>0.97972</cdr:x>
      <cdr:y>0.14136</cdr:y>
    </cdr:to>
    <cdr:sp macro="" textlink="">
      <cdr:nvSpPr>
        <cdr:cNvPr id="219" name="TextBox 1">
          <a:extLst xmlns:a="http://schemas.openxmlformats.org/drawingml/2006/main">
            <a:ext uri="{FF2B5EF4-FFF2-40B4-BE49-F238E27FC236}">
              <a16:creationId xmlns:a16="http://schemas.microsoft.com/office/drawing/2014/main" id="{C5FFA30B-9D88-6CBC-4F31-1A0030FC727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2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2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22" name="TextBox 1">
          <a:extLst xmlns:a="http://schemas.openxmlformats.org/drawingml/2006/main">
            <a:ext uri="{FF2B5EF4-FFF2-40B4-BE49-F238E27FC236}">
              <a16:creationId xmlns:a16="http://schemas.microsoft.com/office/drawing/2014/main" id="{2CBC07C1-D77F-FC7A-5FA0-CEA46AD5B071}"/>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2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2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25" name="TextBox 1">
          <a:extLst xmlns:a="http://schemas.openxmlformats.org/drawingml/2006/main">
            <a:ext uri="{FF2B5EF4-FFF2-40B4-BE49-F238E27FC236}">
              <a16:creationId xmlns:a16="http://schemas.microsoft.com/office/drawing/2014/main" id="{B45B52E7-392A-3C33-6E81-E0F4DD885B60}"/>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2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2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28" name="TextBox 1">
          <a:extLst xmlns:a="http://schemas.openxmlformats.org/drawingml/2006/main">
            <a:ext uri="{FF2B5EF4-FFF2-40B4-BE49-F238E27FC236}">
              <a16:creationId xmlns:a16="http://schemas.microsoft.com/office/drawing/2014/main" id="{6679130C-03D1-DD18-B0A3-0481FE8B211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2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3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33" name="TextBox 1">
          <a:extLst xmlns:a="http://schemas.openxmlformats.org/drawingml/2006/main">
            <a:ext uri="{FF2B5EF4-FFF2-40B4-BE49-F238E27FC236}">
              <a16:creationId xmlns:a16="http://schemas.microsoft.com/office/drawing/2014/main" id="{8045456C-1129-3052-8925-CA6C4AFFC66E}"/>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3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3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38"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39"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0"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41"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4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4"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45"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4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4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0.90906</cdr:x>
      <cdr:y>0.02835</cdr:y>
    </cdr:from>
    <cdr:to>
      <cdr:x>0.97972</cdr:x>
      <cdr:y>0.14136</cdr:y>
    </cdr:to>
    <cdr:sp macro="" textlink="">
      <cdr:nvSpPr>
        <cdr:cNvPr id="248" name="TextBox 1">
          <a:extLst xmlns:a="http://schemas.openxmlformats.org/drawingml/2006/main">
            <a:ext uri="{FF2B5EF4-FFF2-40B4-BE49-F238E27FC236}">
              <a16:creationId xmlns:a16="http://schemas.microsoft.com/office/drawing/2014/main" id="{94060E02-99EC-CE6E-101E-09C257033D1F}"/>
            </a:ext>
          </a:extLst>
        </cdr:cNvPr>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24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5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5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5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5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5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59"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0"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61"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2"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6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6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267"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268"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0</xdr:col>
      <xdr:colOff>139700</xdr:colOff>
      <xdr:row>102</xdr:row>
      <xdr:rowOff>114300</xdr:rowOff>
    </xdr:from>
    <xdr:to>
      <xdr:col>8</xdr:col>
      <xdr:colOff>269360</xdr:colOff>
      <xdr:row>123</xdr:row>
      <xdr:rowOff>16400</xdr:rowOff>
    </xdr:to>
    <xdr:graphicFrame macro="">
      <xdr:nvGraphicFramePr>
        <xdr:cNvPr id="2" name="Chart 1" descr="A clustered bar chart showing renewable energy applications received by authority" title="Figure 7.2 Renewable Energy applications received by authority">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163898</xdr:colOff>
      <xdr:row>103</xdr:row>
      <xdr:rowOff>3584</xdr:rowOff>
    </xdr:from>
    <xdr:to>
      <xdr:col>23</xdr:col>
      <xdr:colOff>70038</xdr:colOff>
      <xdr:row>123</xdr:row>
      <xdr:rowOff>64889</xdr:rowOff>
    </xdr:to>
    <xdr:graphicFrame macro="">
      <xdr:nvGraphicFramePr>
        <xdr:cNvPr id="5" name="Chart 4" descr="A clustered bar chart showing renewable energy applications decided by authority" title="Figure 7.3 Renewable Energy applications decided by authority">
          <a:extLst>
            <a:ext uri="{FF2B5EF4-FFF2-40B4-BE49-F238E27FC236}">
              <a16:creationId xmlns:a16="http://schemas.microsoft.com/office/drawing/2014/main" id="{00000000-0008-0000-1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0.93611</cdr:x>
      <cdr:y>0.45012</cdr:y>
    </cdr:from>
    <cdr:to>
      <cdr:x>0.97704</cdr:x>
      <cdr:y>0.49561</cdr:y>
    </cdr:to>
    <cdr:sp macro="" textlink="">
      <cdr:nvSpPr>
        <cdr:cNvPr id="2"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3"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6"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7"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91</xdr:row>
      <xdr:rowOff>158115</xdr:rowOff>
    </xdr:from>
    <xdr:to>
      <xdr:col>8</xdr:col>
      <xdr:colOff>190499</xdr:colOff>
      <xdr:row>113</xdr:row>
      <xdr:rowOff>57150</xdr:rowOff>
    </xdr:to>
    <xdr:graphicFrame macro="">
      <xdr:nvGraphicFramePr>
        <xdr:cNvPr id="2" name="Chart 1" descr="A clustered bar chart showing planning applications received by council" title="Figure 1.2 Applications received by council">
          <a:extLst>
            <a:ext uri="{FF2B5EF4-FFF2-40B4-BE49-F238E27FC236}">
              <a16:creationId xmlns:a16="http://schemas.microsoft.com/office/drawing/2014/main" id="{EF72FDA3-F286-44F8-9A5E-3FCE86505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509709</xdr:colOff>
      <xdr:row>91</xdr:row>
      <xdr:rowOff>134471</xdr:rowOff>
    </xdr:from>
    <xdr:to>
      <xdr:col>22</xdr:col>
      <xdr:colOff>190226</xdr:colOff>
      <xdr:row>113</xdr:row>
      <xdr:rowOff>39221</xdr:rowOff>
    </xdr:to>
    <xdr:graphicFrame macro="">
      <xdr:nvGraphicFramePr>
        <xdr:cNvPr id="3" name="Chart 2" descr="A clustered bar chart showing planning applications decided by council" title="Figure 1.3 Applications decided by council">
          <a:extLst>
            <a:ext uri="{FF2B5EF4-FFF2-40B4-BE49-F238E27FC236}">
              <a16:creationId xmlns:a16="http://schemas.microsoft.com/office/drawing/2014/main" id="{356504BA-7527-4C6D-BB47-22D89FD0A6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42</xdr:row>
      <xdr:rowOff>114300</xdr:rowOff>
    </xdr:from>
    <xdr:to>
      <xdr:col>8</xdr:col>
      <xdr:colOff>476250</xdr:colOff>
      <xdr:row>63</xdr:row>
      <xdr:rowOff>3174</xdr:rowOff>
    </xdr:to>
    <xdr:graphicFrame macro="">
      <xdr:nvGraphicFramePr>
        <xdr:cNvPr id="2" name="Chart 1" descr="A stacked bar chart showing live applications by council and length of time in the planning system" title="Figure 1.5 Live applications by council and length of time in the planning system">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250190</xdr:colOff>
      <xdr:row>51</xdr:row>
      <xdr:rowOff>9525</xdr:rowOff>
    </xdr:from>
    <xdr:to>
      <xdr:col>5</xdr:col>
      <xdr:colOff>50165</xdr:colOff>
      <xdr:row>68</xdr:row>
      <xdr:rowOff>139700</xdr:rowOff>
    </xdr:to>
    <xdr:graphicFrame macro="">
      <xdr:nvGraphicFramePr>
        <xdr:cNvPr id="3" name="Chart 2" descr="A stacked bar chart showing live Departmental applications by development type and length of time in the planning system" title="Figure 2.1 Live Departmental applications by development type and length of time in the planning system">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78528</xdr:colOff>
      <xdr:row>86</xdr:row>
      <xdr:rowOff>6138</xdr:rowOff>
    </xdr:from>
    <xdr:to>
      <xdr:col>8</xdr:col>
      <xdr:colOff>1354667</xdr:colOff>
      <xdr:row>106</xdr:row>
      <xdr:rowOff>116417</xdr:rowOff>
    </xdr:to>
    <xdr:graphicFrame macro="">
      <xdr:nvGraphicFramePr>
        <xdr:cNvPr id="2" name="Chart 1" descr="A line chart showing major development applications received and decided" title="Figure 3.1a Major development applications, quarterly">
          <a:extLst>
            <a:ext uri="{FF2B5EF4-FFF2-40B4-BE49-F238E27FC236}">
              <a16:creationId xmlns:a16="http://schemas.microsoft.com/office/drawing/2014/main" id="{30AAF076-C20F-43E5-8F61-ECFB92D72F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108</xdr:row>
      <xdr:rowOff>60536</xdr:rowOff>
    </xdr:from>
    <xdr:to>
      <xdr:col>8</xdr:col>
      <xdr:colOff>66675</xdr:colOff>
      <xdr:row>127</xdr:row>
      <xdr:rowOff>105211</xdr:rowOff>
    </xdr:to>
    <xdr:graphicFrame macro="">
      <xdr:nvGraphicFramePr>
        <xdr:cNvPr id="3" name="Chart 2" descr="A line chart showing major development applications received and decided" title="Figure 3.1b Major development applications, quarterly">
          <a:extLst>
            <a:ext uri="{FF2B5EF4-FFF2-40B4-BE49-F238E27FC236}">
              <a16:creationId xmlns:a16="http://schemas.microsoft.com/office/drawing/2014/main" id="{6D582BA6-5712-4E51-9EBA-37048567D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139700</xdr:colOff>
      <xdr:row>130</xdr:row>
      <xdr:rowOff>63500</xdr:rowOff>
    </xdr:from>
    <xdr:to>
      <xdr:col>8</xdr:col>
      <xdr:colOff>74436</xdr:colOff>
      <xdr:row>149</xdr:row>
      <xdr:rowOff>117065</xdr:rowOff>
    </xdr:to>
    <xdr:graphicFrame macro="">
      <xdr:nvGraphicFramePr>
        <xdr:cNvPr id="4" name="Chart 3" descr="A line chart showing major development applications received and decided" title="Figure 3.1b Major development applications, quarterly">
          <a:extLst>
            <a:ext uri="{FF2B5EF4-FFF2-40B4-BE49-F238E27FC236}">
              <a16:creationId xmlns:a16="http://schemas.microsoft.com/office/drawing/2014/main" id="{AD979115-7273-4673-9360-B0504413CC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0.90906</cdr:x>
      <cdr:y>0.02835</cdr:y>
    </cdr:from>
    <cdr:to>
      <cdr:x>0.97972</cdr:x>
      <cdr:y>0.14136</cdr:y>
    </cdr:to>
    <cdr:sp macro="" textlink="">
      <cdr:nvSpPr>
        <cdr:cNvPr id="2" name="TextBox 1"/>
        <cdr:cNvSpPr txBox="1"/>
      </cdr:nvSpPr>
      <cdr:spPr>
        <a:xfrm xmlns:a="http://schemas.openxmlformats.org/drawingml/2006/main">
          <a:off x="5208832" y="87740"/>
          <a:ext cx="404875" cy="3497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n-GB" sz="900">
              <a:solidFill>
                <a:schemeClr val="bg1"/>
              </a:solidFill>
              <a:latin typeface="+mn-lt"/>
              <a:ea typeface="+mn-ea"/>
              <a:cs typeface="+mn-cs"/>
            </a:rPr>
            <a:t>Q1</a:t>
          </a:r>
          <a:endParaRPr lang="en-GB" sz="900">
            <a:solidFill>
              <a:schemeClr val="bg1"/>
            </a:solidFill>
          </a:endParaRPr>
        </a:p>
        <a:p xmlns:a="http://schemas.openxmlformats.org/drawingml/2006/main">
          <a:endParaRPr lang="en-GB" sz="1100"/>
        </a:p>
      </cdr:txBody>
    </cdr:sp>
  </cdr:relSizeAnchor>
  <cdr:relSizeAnchor xmlns:cdr="http://schemas.openxmlformats.org/drawingml/2006/chartDrawing">
    <cdr:from>
      <cdr:x>0.93611</cdr:x>
      <cdr:y>0.45012</cdr:y>
    </cdr:from>
    <cdr:to>
      <cdr:x>0.97704</cdr:x>
      <cdr:y>0.49561</cdr:y>
    </cdr:to>
    <cdr:sp macro="" textlink="">
      <cdr:nvSpPr>
        <cdr:cNvPr id="3"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4"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dr:relSizeAnchor xmlns:cdr="http://schemas.openxmlformats.org/drawingml/2006/chartDrawing">
    <cdr:from>
      <cdr:x>0.93611</cdr:x>
      <cdr:y>0.45012</cdr:y>
    </cdr:from>
    <cdr:to>
      <cdr:x>0.97704</cdr:x>
      <cdr:y>0.49561</cdr:y>
    </cdr:to>
    <cdr:sp macro="" textlink="">
      <cdr:nvSpPr>
        <cdr:cNvPr id="5" name="TextBox 1">
          <a:extLst xmlns:a="http://schemas.openxmlformats.org/drawingml/2006/main">
            <a:ext uri="{FF2B5EF4-FFF2-40B4-BE49-F238E27FC236}">
              <a16:creationId xmlns:a16="http://schemas.microsoft.com/office/drawing/2014/main" id="{EF0077A4-C0BA-C13F-D4E6-553759C26DDA}"/>
            </a:ext>
          </a:extLst>
        </cdr:cNvPr>
        <cdr:cNvSpPr txBox="1"/>
      </cdr:nvSpPr>
      <cdr:spPr>
        <a:xfrm xmlns:a="http://schemas.openxmlformats.org/drawingml/2006/main">
          <a:off x="8931910" y="2450315"/>
          <a:ext cx="39052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0.95008</cdr:x>
      <cdr:y>0.38363</cdr:y>
    </cdr:from>
    <cdr:to>
      <cdr:x>1</cdr:x>
      <cdr:y>0.43087</cdr:y>
    </cdr:to>
    <cdr:sp macro="" textlink="">
      <cdr:nvSpPr>
        <cdr:cNvPr id="6" name="TextBox 2">
          <a:extLst xmlns:a="http://schemas.openxmlformats.org/drawingml/2006/main">
            <a:ext uri="{FF2B5EF4-FFF2-40B4-BE49-F238E27FC236}">
              <a16:creationId xmlns:a16="http://schemas.microsoft.com/office/drawing/2014/main" id="{82E6FA3B-85CA-96B7-B8CB-AAD20F44188A}"/>
            </a:ext>
          </a:extLst>
        </cdr:cNvPr>
        <cdr:cNvSpPr txBox="1"/>
      </cdr:nvSpPr>
      <cdr:spPr>
        <a:xfrm xmlns:a="http://schemas.openxmlformats.org/drawingml/2006/main">
          <a:off x="9068846" y="2088365"/>
          <a:ext cx="476474"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000" b="1">
            <a:solidFill>
              <a:srgbClr val="2B4171"/>
            </a:solidFill>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412750</xdr:colOff>
      <xdr:row>121</xdr:row>
      <xdr:rowOff>6349</xdr:rowOff>
    </xdr:from>
    <xdr:to>
      <xdr:col>9</xdr:col>
      <xdr:colOff>298450</xdr:colOff>
      <xdr:row>146</xdr:row>
      <xdr:rowOff>76199</xdr:rowOff>
    </xdr:to>
    <xdr:graphicFrame macro="">
      <xdr:nvGraphicFramePr>
        <xdr:cNvPr id="2" name="Chart 1" descr="A clustered bar chart showing major development average processing times by council" title="Figure 3.2 Major development average processing times by council">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425%20Publication/Quarter%204/Publication/DRAFT-planning-statistics-2024-25-Q4-tables.xlsx" TargetMode="External"/><Relationship Id="rId2" Type="http://schemas.openxmlformats.org/officeDocument/2006/relationships/externalLinkPath" Target="file:///Z:\2425%20Publication\Quarter%204\Publication\DRAFT-planning-statistics-2024-25-Q4-tables.xlsx" TargetMode="External"/><Relationship Id="rId1" Type="http://schemas.openxmlformats.org/officeDocument/2006/relationships/externalLinkPath" Target="/2425%20Publication/Quarter%204/Publication/DRAFT-planning-statistics-2024-25-Q4-table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ublication/SPSS%20Output%20Q4%202025_26.xlsx" TargetMode="External"/><Relationship Id="rId2" Type="http://schemas.openxmlformats.org/officeDocument/2006/relationships/externalLinkPath" Target="file:///Z:\2526%20Publication\Quarter%204\Publication\SPSS%20Output%20Q4%202025_26.xlsx" TargetMode="External"/><Relationship Id="rId1" Type="http://schemas.openxmlformats.org/officeDocument/2006/relationships/externalLinkPath" Target="/2526%20Publication/Quarter%204/Publication/SPSS%20Output%20Q4%202025_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Name val="Contents"/>
      <sheetName val="Notations"/>
      <sheetName val="1.1"/>
      <sheetName val="1.2"/>
      <sheetName val="1.3"/>
      <sheetName val="1.4"/>
      <sheetName val="1.5"/>
      <sheetName val="2.1"/>
      <sheetName val="2.2"/>
      <sheetName val="3.1"/>
      <sheetName val="3.2"/>
      <sheetName val="4.1"/>
      <sheetName val="4.2"/>
      <sheetName val="5.1"/>
      <sheetName val="5.2"/>
      <sheetName val="5.3"/>
      <sheetName val="5.4"/>
      <sheetName val="5.5"/>
      <sheetName val="5.6"/>
      <sheetName val="6.1"/>
      <sheetName val="6.2"/>
      <sheetName val="6.3"/>
      <sheetName val="6.4"/>
      <sheetName val="6.5"/>
      <sheetName val="7.1"/>
      <sheetName val="7.2"/>
      <sheetName val="7.3"/>
      <sheetName val="7.4"/>
      <sheetName val="8.1"/>
      <sheetName val="8.2"/>
      <sheetName val="9.1"/>
      <sheetName val="User Guidance"/>
      <sheetName val="Definitions"/>
    </sheetNames>
    <sheetDataSet>
      <sheetData sheetId="0"/>
      <sheetData sheetId="1"/>
      <sheetData sheetId="2"/>
      <sheetData sheetId="3">
        <row r="123">
          <cell r="A123" t="str">
            <v>2 Figures for 2024/25 are now final and will not be subject to further scheduled revision.</v>
          </cell>
          <cell r="B123"/>
          <cell r="C123"/>
          <cell r="D123"/>
          <cell r="E123"/>
          <cell r="F123"/>
          <cell r="G123"/>
          <cell r="H123"/>
          <cell r="I123"/>
          <cell r="J123"/>
          <cell r="K123"/>
          <cell r="L123"/>
          <cell r="M123"/>
          <cell r="N123"/>
          <cell r="O123"/>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bles"/>
      <sheetName val="enforcements"/>
      <sheetName val="court_actions"/>
      <sheetName val="non_apps"/>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Custom 1">
      <a:dk1>
        <a:sysClr val="windowText" lastClr="000000"/>
      </a:dk1>
      <a:lt1>
        <a:sysClr val="window" lastClr="FFFFFF"/>
      </a:lt1>
      <a:dk2>
        <a:srgbClr val="1F497D"/>
      </a:dk2>
      <a:lt2>
        <a:srgbClr val="EEECE1"/>
      </a:lt2>
      <a:accent1>
        <a:srgbClr val="2B4171"/>
      </a:accent1>
      <a:accent2>
        <a:srgbClr val="F8B728"/>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de.statisticsauthority.gov.uk/" TargetMode="External"/><Relationship Id="rId3" Type="http://schemas.openxmlformats.org/officeDocument/2006/relationships/hyperlink" Target="https://www.nationalarchives.gov.uk/information-management/re-using-public-sector-information/uk-government-licensing-framework/open-government-licence/" TargetMode="External"/><Relationship Id="rId7" Type="http://schemas.openxmlformats.org/officeDocument/2006/relationships/hyperlink" Target="https://osr.statisticsauthority.gov.uk/" TargetMode="External"/><Relationship Id="rId2" Type="http://schemas.openxmlformats.org/officeDocument/2006/relationships/hyperlink" Target="mailto:ASRB@nisra.gov.uk" TargetMode="External"/><Relationship Id="rId1" Type="http://schemas.openxmlformats.org/officeDocument/2006/relationships/hyperlink" Target="mailto:ASRB@nisra.gov.uk" TargetMode="External"/><Relationship Id="rId6" Type="http://schemas.openxmlformats.org/officeDocument/2006/relationships/hyperlink" Target="https://osr.statisticsauthority.gov.uk/accredited-official-statistics/" TargetMode="External"/><Relationship Id="rId5" Type="http://schemas.openxmlformats.org/officeDocument/2006/relationships/hyperlink" Target="mailto:regulation@statistics.gov.uk" TargetMode="External"/><Relationship Id="rId10" Type="http://schemas.openxmlformats.org/officeDocument/2006/relationships/drawing" Target="../drawings/drawing1.xml"/><Relationship Id="rId4" Type="http://schemas.openxmlformats.org/officeDocument/2006/relationships/hyperlink" Target="https://www.infrastructure-ni.gov.uk/articles/planning-activity-statistic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8" Type="http://schemas.openxmlformats.org/officeDocument/2006/relationships/hyperlink" Target="https://www.infrastructure-ni.gov.uk/articles/pre-release-access-lists" TargetMode="External"/><Relationship Id="rId13" Type="http://schemas.openxmlformats.org/officeDocument/2006/relationships/hyperlink" Target="https://www.nisra.gov.uk/support/geography/urban-rural-classification" TargetMode="External"/><Relationship Id="rId18" Type="http://schemas.openxmlformats.org/officeDocument/2006/relationships/hyperlink" Target="https://www.cso.ie/en/statistics/buildingandconstruction/planningpermissions/" TargetMode="External"/><Relationship Id="rId3" Type="http://schemas.openxmlformats.org/officeDocument/2006/relationships/hyperlink" Target="https://analysisfunction.civilservice.gov.uk/government-statistical-service-and-statistician-group/user-facing-pages/housing-and-planning-statistics/" TargetMode="External"/><Relationship Id="rId7" Type="http://schemas.openxmlformats.org/officeDocument/2006/relationships/hyperlink" Target="mailto:ASRB@nisra.gov.uk" TargetMode="External"/><Relationship Id="rId12" Type="http://schemas.openxmlformats.org/officeDocument/2006/relationships/hyperlink" Target="https://data.nisra.gov.uk/" TargetMode="External"/><Relationship Id="rId17" Type="http://schemas.openxmlformats.org/officeDocument/2006/relationships/hyperlink" Target="https://www.gov.ie/en/collection/6e88b-planning-statistics/" TargetMode="External"/><Relationship Id="rId2" Type="http://schemas.openxmlformats.org/officeDocument/2006/relationships/hyperlink" Target="https://www.communities-ni.gov.uk/topics/housing-statistics" TargetMode="External"/><Relationship Id="rId16" Type="http://schemas.openxmlformats.org/officeDocument/2006/relationships/hyperlink" Target="https://www.finance-ni.gov.uk/topics/statistics-and-research/new-dwelling-statistics" TargetMode="External"/><Relationship Id="rId1" Type="http://schemas.openxmlformats.org/officeDocument/2006/relationships/hyperlink" Target="https://www.gov.scot/collections/planning-statistics/" TargetMode="External"/><Relationship Id="rId6" Type="http://schemas.openxmlformats.org/officeDocument/2006/relationships/hyperlink" Target="mailto:ASRB@nisra.gov.uk" TargetMode="External"/><Relationship Id="rId11" Type="http://schemas.openxmlformats.org/officeDocument/2006/relationships/hyperlink" Target="https://www.infrastructure-ni.gov.uk/publications/northern-ireland-planning-statistics-user-survey-2025" TargetMode="External"/><Relationship Id="rId5" Type="http://schemas.openxmlformats.org/officeDocument/2006/relationships/hyperlink" Target="https://consultations2.nidirect.gov.uk/dfi-1/analysis-statistics-research-branch-customer-surve/" TargetMode="External"/><Relationship Id="rId15" Type="http://schemas.openxmlformats.org/officeDocument/2006/relationships/hyperlink" Target="https://www.gov.uk/government/collections/planning-applications-statistics" TargetMode="External"/><Relationship Id="rId10" Type="http://schemas.openxmlformats.org/officeDocument/2006/relationships/hyperlink" Target="https://www.infrastructure-ni.gov.uk/articles/northern-ireland-planning-statistics-background-quality-report" TargetMode="External"/><Relationship Id="rId19" Type="http://schemas.openxmlformats.org/officeDocument/2006/relationships/printerSettings" Target="../printerSettings/printerSettings33.bin"/><Relationship Id="rId4" Type="http://schemas.openxmlformats.org/officeDocument/2006/relationships/hyperlink" Target="https://www.opendatani.gov.uk/dataset/northern-ireland-planning-statistics-annual-dataset" TargetMode="External"/><Relationship Id="rId9" Type="http://schemas.openxmlformats.org/officeDocument/2006/relationships/hyperlink" Target="https://www.infrastructure-ni.gov.uk/publications/northern-ireland-planning-statistics-quality-assurance-administrative-data-sources" TargetMode="External"/><Relationship Id="rId14" Type="http://schemas.openxmlformats.org/officeDocument/2006/relationships/hyperlink" Target="https://gov.wales/planning-services-performance"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showGridLines="0" tabSelected="1" zoomScaleNormal="100" workbookViewId="0"/>
  </sheetViews>
  <sheetFormatPr defaultRowHeight="12.75" x14ac:dyDescent="0.2"/>
  <cols>
    <col min="1" max="1" width="96.42578125" customWidth="1"/>
  </cols>
  <sheetData>
    <row r="1" spans="1:5" s="369" customFormat="1" ht="78.75" x14ac:dyDescent="0.4">
      <c r="A1" s="523" t="s">
        <v>642</v>
      </c>
      <c r="E1" s="369" t="s">
        <v>85</v>
      </c>
    </row>
    <row r="2" spans="1:5" s="368" customFormat="1" ht="40.5" x14ac:dyDescent="0.3">
      <c r="A2" s="517" t="s">
        <v>609</v>
      </c>
    </row>
    <row r="3" spans="1:5" s="368" customFormat="1" ht="40.5" x14ac:dyDescent="0.3">
      <c r="A3" s="760" t="s">
        <v>647</v>
      </c>
    </row>
    <row r="4" spans="1:5" s="370" customFormat="1" ht="18" x14ac:dyDescent="0.25">
      <c r="A4" s="371" t="s">
        <v>197</v>
      </c>
    </row>
    <row r="5" spans="1:5" s="370" customFormat="1" ht="18" x14ac:dyDescent="0.25">
      <c r="A5" s="371" t="s">
        <v>198</v>
      </c>
    </row>
    <row r="6" spans="1:5" s="370" customFormat="1" ht="18" x14ac:dyDescent="0.25">
      <c r="A6" s="518" t="s">
        <v>792</v>
      </c>
    </row>
    <row r="7" spans="1:5" s="370" customFormat="1" ht="40.5" customHeight="1" x14ac:dyDescent="0.25">
      <c r="A7" s="861" t="s">
        <v>794</v>
      </c>
    </row>
    <row r="8" spans="1:5" s="370" customFormat="1" ht="18" x14ac:dyDescent="0.25">
      <c r="A8" s="859" t="s">
        <v>199</v>
      </c>
    </row>
    <row r="9" spans="1:5" s="368" customFormat="1" ht="15" x14ac:dyDescent="0.2">
      <c r="A9" s="372" t="s">
        <v>200</v>
      </c>
    </row>
    <row r="10" spans="1:5" s="368" customFormat="1" ht="15" x14ac:dyDescent="0.2">
      <c r="A10" s="372" t="s">
        <v>201</v>
      </c>
    </row>
    <row r="11" spans="1:5" s="368" customFormat="1" ht="15" x14ac:dyDescent="0.2">
      <c r="A11" s="372" t="s">
        <v>576</v>
      </c>
    </row>
    <row r="12" spans="1:5" s="368" customFormat="1" ht="15" x14ac:dyDescent="0.2">
      <c r="A12" s="372" t="s">
        <v>577</v>
      </c>
    </row>
    <row r="13" spans="1:5" s="368" customFormat="1" ht="30" x14ac:dyDescent="0.2">
      <c r="A13" s="520" t="s">
        <v>578</v>
      </c>
    </row>
    <row r="14" spans="1:5" s="370" customFormat="1" ht="18" x14ac:dyDescent="0.25">
      <c r="A14" s="945" t="s">
        <v>623</v>
      </c>
    </row>
    <row r="15" spans="1:5" s="368" customFormat="1" ht="15.75" x14ac:dyDescent="0.25">
      <c r="A15" s="374" t="s">
        <v>624</v>
      </c>
    </row>
    <row r="16" spans="1:5" s="368" customFormat="1" ht="15.75" x14ac:dyDescent="0.25">
      <c r="A16" s="946" t="s">
        <v>797</v>
      </c>
      <c r="B16" s="521"/>
    </row>
    <row r="17" spans="1:3" s="368" customFormat="1" ht="31.5" x14ac:dyDescent="0.25">
      <c r="A17" s="606" t="s">
        <v>798</v>
      </c>
      <c r="B17" s="373"/>
      <c r="C17" s="373"/>
    </row>
    <row r="18" spans="1:3" s="370" customFormat="1" ht="18" x14ac:dyDescent="0.25">
      <c r="A18" s="519" t="s">
        <v>579</v>
      </c>
    </row>
    <row r="19" spans="1:3" s="370" customFormat="1" ht="42.6" customHeight="1" x14ac:dyDescent="0.25">
      <c r="A19" s="606" t="s">
        <v>604</v>
      </c>
    </row>
    <row r="20" spans="1:3" s="370" customFormat="1" ht="74.25" customHeight="1" x14ac:dyDescent="0.25">
      <c r="A20" s="606" t="s">
        <v>795</v>
      </c>
    </row>
    <row r="21" spans="1:3" s="370" customFormat="1" ht="44.25" customHeight="1" x14ac:dyDescent="0.25">
      <c r="A21" s="520" t="s">
        <v>574</v>
      </c>
    </row>
    <row r="22" spans="1:3" s="368" customFormat="1" ht="44.45" customHeight="1" x14ac:dyDescent="0.2">
      <c r="A22" s="606" t="s">
        <v>580</v>
      </c>
    </row>
    <row r="23" spans="1:3" s="368" customFormat="1" ht="44.1" customHeight="1" x14ac:dyDescent="0.2">
      <c r="A23" s="520" t="s">
        <v>575</v>
      </c>
    </row>
    <row r="24" spans="1:3" s="368" customFormat="1" ht="30" customHeight="1" x14ac:dyDescent="0.25">
      <c r="A24" s="515" t="s">
        <v>643</v>
      </c>
    </row>
    <row r="25" spans="1:3" s="368" customFormat="1" ht="38.1" customHeight="1" x14ac:dyDescent="0.2">
      <c r="A25" s="522" t="s">
        <v>202</v>
      </c>
    </row>
    <row r="26" spans="1:3" s="368" customFormat="1" ht="24" customHeight="1" x14ac:dyDescent="0.25">
      <c r="A26" s="944" t="s">
        <v>796</v>
      </c>
      <c r="B26" s="90"/>
      <c r="C26" s="416"/>
    </row>
  </sheetData>
  <hyperlinks>
    <hyperlink ref="A16" r:id="rId1" xr:uid="{1D7F1A2E-EC67-4895-B36E-C66388182BE5}"/>
    <hyperlink ref="A23" r:id="rId2" display="mailto:ASRB@nisra.gov.uk" xr:uid="{6E67710A-959F-472C-9AA0-D7F7DE70E3F6}"/>
    <hyperlink ref="A26" r:id="rId3" xr:uid="{18F2B8C0-84A3-45FD-AD4F-46EA403BB41B}"/>
    <hyperlink ref="A17" r:id="rId4" display="https://www.infrastructure-ni.gov.uk/articles/planning-activity-statistics" xr:uid="{F3251ED0-83BA-4A0D-93AD-B4FA315B9B2F}"/>
    <hyperlink ref="A21" r:id="rId5" display="mailto:regulation@statistics.gov.uk" xr:uid="{065191EF-85A1-4050-9A41-69A0437FD284}"/>
    <hyperlink ref="A22" r:id="rId6" display="National Statistics are accredited official statistics.  In the Statistics and Registration Service Act 2007 accredited official statistics are called National Statistics." xr:uid="{E98CF997-275B-4DC8-BCE4-9EFE40D66CA4}"/>
    <hyperlink ref="A19" r:id="rId7" xr:uid="{EC7C9EC4-6E1E-4C82-9D65-B0DF4E42CD17}"/>
    <hyperlink ref="A20" r:id="rId8" display="Our statistical practice is regulated by the OSR who sets the standards of trustworthiness, quality and value in the Code of Practice for Statistics that all producers of official statistics should adhere to.  You are welcome to contact us directly with any comments about how we meet these standards.  " xr:uid="{4E3557FD-8FE8-49DD-9A1A-4DC72DE827AA}"/>
  </hyperlinks>
  <pageMargins left="0.70866141732283472" right="0.70866141732283472" top="0.74803149606299213" bottom="0.74803149606299213" header="0.31496062992125984" footer="0.31496062992125984"/>
  <pageSetup paperSize="9" scale="78"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120"/>
  <sheetViews>
    <sheetView showGridLines="0" zoomScaleNormal="100" zoomScaleSheetLayoutView="100" workbookViewId="0">
      <pane ySplit="3" topLeftCell="A4" activePane="bottomLeft" state="frozen"/>
      <selection sqref="A1:XFD1"/>
      <selection pane="bottomLeft" sqref="A1:XFD1"/>
    </sheetView>
  </sheetViews>
  <sheetFormatPr defaultRowHeight="12.75" x14ac:dyDescent="0.2"/>
  <cols>
    <col min="1" max="1" width="41.85546875" style="9" customWidth="1"/>
    <col min="2" max="6" width="12.85546875" style="9" customWidth="1"/>
    <col min="7" max="7" width="0.42578125" style="9" customWidth="1"/>
    <col min="8" max="9" width="9.140625" style="9"/>
    <col min="10" max="10" width="10.140625" style="9" bestFit="1" customWidth="1"/>
    <col min="11" max="223" width="9.140625" style="9"/>
    <col min="224" max="224" width="10.140625" style="9" customWidth="1"/>
    <col min="225" max="225" width="12.85546875" style="9" customWidth="1"/>
    <col min="226" max="226" width="9" style="9" customWidth="1"/>
    <col min="227" max="227" width="10.140625" style="9" customWidth="1"/>
    <col min="228" max="228" width="7" style="9" customWidth="1"/>
    <col min="229" max="229" width="4.5703125" style="9" customWidth="1"/>
    <col min="230" max="231" width="6.85546875" style="9" customWidth="1"/>
    <col min="232" max="232" width="7.5703125" style="9" customWidth="1"/>
    <col min="233" max="233" width="6.42578125" style="9" customWidth="1"/>
    <col min="234" max="234" width="7" style="9" customWidth="1"/>
    <col min="235" max="235" width="7.140625" style="9" customWidth="1"/>
    <col min="236" max="236" width="9.140625" style="9"/>
    <col min="237" max="237" width="10.85546875" style="9" bestFit="1" customWidth="1"/>
    <col min="238" max="238" width="9.140625" style="9"/>
    <col min="239" max="239" width="7.5703125" style="9" customWidth="1"/>
    <col min="240" max="242" width="9.140625" style="9"/>
    <col min="243" max="243" width="13" style="9" customWidth="1"/>
    <col min="244" max="244" width="13.42578125" style="9" customWidth="1"/>
    <col min="245" max="248" width="9.140625" style="9"/>
    <col min="249" max="249" width="10" style="9" customWidth="1"/>
    <col min="250" max="479" width="9.140625" style="9"/>
    <col min="480" max="480" width="10.140625" style="9" customWidth="1"/>
    <col min="481" max="481" width="12.85546875" style="9" customWidth="1"/>
    <col min="482" max="482" width="9" style="9" customWidth="1"/>
    <col min="483" max="483" width="10.140625" style="9" customWidth="1"/>
    <col min="484" max="484" width="7" style="9" customWidth="1"/>
    <col min="485" max="485" width="4.5703125" style="9" customWidth="1"/>
    <col min="486" max="487" width="6.85546875" style="9" customWidth="1"/>
    <col min="488" max="488" width="7.5703125" style="9" customWidth="1"/>
    <col min="489" max="489" width="6.42578125" style="9" customWidth="1"/>
    <col min="490" max="490" width="7" style="9" customWidth="1"/>
    <col min="491" max="491" width="7.140625" style="9" customWidth="1"/>
    <col min="492" max="492" width="9.140625" style="9"/>
    <col min="493" max="493" width="10.85546875" style="9" bestFit="1" customWidth="1"/>
    <col min="494" max="494" width="9.140625" style="9"/>
    <col min="495" max="495" width="7.5703125" style="9" customWidth="1"/>
    <col min="496" max="498" width="9.140625" style="9"/>
    <col min="499" max="499" width="13" style="9" customWidth="1"/>
    <col min="500" max="500" width="13.42578125" style="9" customWidth="1"/>
    <col min="501" max="504" width="9.140625" style="9"/>
    <col min="505" max="505" width="10" style="9" customWidth="1"/>
    <col min="506" max="735" width="9.140625" style="9"/>
    <col min="736" max="736" width="10.140625" style="9" customWidth="1"/>
    <col min="737" max="737" width="12.85546875" style="9" customWidth="1"/>
    <col min="738" max="738" width="9" style="9" customWidth="1"/>
    <col min="739" max="739" width="10.140625" style="9" customWidth="1"/>
    <col min="740" max="740" width="7" style="9" customWidth="1"/>
    <col min="741" max="741" width="4.5703125" style="9" customWidth="1"/>
    <col min="742" max="743" width="6.85546875" style="9" customWidth="1"/>
    <col min="744" max="744" width="7.5703125" style="9" customWidth="1"/>
    <col min="745" max="745" width="6.42578125" style="9" customWidth="1"/>
    <col min="746" max="746" width="7" style="9" customWidth="1"/>
    <col min="747" max="747" width="7.140625" style="9" customWidth="1"/>
    <col min="748" max="748" width="9.140625" style="9"/>
    <col min="749" max="749" width="10.85546875" style="9" bestFit="1" customWidth="1"/>
    <col min="750" max="750" width="9.140625" style="9"/>
    <col min="751" max="751" width="7.5703125" style="9" customWidth="1"/>
    <col min="752" max="754" width="9.140625" style="9"/>
    <col min="755" max="755" width="13" style="9" customWidth="1"/>
    <col min="756" max="756" width="13.42578125" style="9" customWidth="1"/>
    <col min="757" max="760" width="9.140625" style="9"/>
    <col min="761" max="761" width="10" style="9" customWidth="1"/>
    <col min="762" max="991" width="9.140625" style="9"/>
    <col min="992" max="992" width="10.140625" style="9" customWidth="1"/>
    <col min="993" max="993" width="12.85546875" style="9" customWidth="1"/>
    <col min="994" max="994" width="9" style="9" customWidth="1"/>
    <col min="995" max="995" width="10.140625" style="9" customWidth="1"/>
    <col min="996" max="996" width="7" style="9" customWidth="1"/>
    <col min="997" max="997" width="4.5703125" style="9" customWidth="1"/>
    <col min="998" max="999" width="6.85546875" style="9" customWidth="1"/>
    <col min="1000" max="1000" width="7.5703125" style="9" customWidth="1"/>
    <col min="1001" max="1001" width="6.42578125" style="9" customWidth="1"/>
    <col min="1002" max="1002" width="7" style="9" customWidth="1"/>
    <col min="1003" max="1003" width="7.140625" style="9" customWidth="1"/>
    <col min="1004" max="1004" width="9.140625" style="9"/>
    <col min="1005" max="1005" width="10.85546875" style="9" bestFit="1" customWidth="1"/>
    <col min="1006" max="1006" width="9.140625" style="9"/>
    <col min="1007" max="1007" width="7.5703125" style="9" customWidth="1"/>
    <col min="1008" max="1010" width="9.140625" style="9"/>
    <col min="1011" max="1011" width="13" style="9" customWidth="1"/>
    <col min="1012" max="1012" width="13.42578125" style="9" customWidth="1"/>
    <col min="1013" max="1016" width="9.140625" style="9"/>
    <col min="1017" max="1017" width="10" style="9" customWidth="1"/>
    <col min="1018" max="1247" width="9.140625" style="9"/>
    <col min="1248" max="1248" width="10.140625" style="9" customWidth="1"/>
    <col min="1249" max="1249" width="12.85546875" style="9" customWidth="1"/>
    <col min="1250" max="1250" width="9" style="9" customWidth="1"/>
    <col min="1251" max="1251" width="10.140625" style="9" customWidth="1"/>
    <col min="1252" max="1252" width="7" style="9" customWidth="1"/>
    <col min="1253" max="1253" width="4.5703125" style="9" customWidth="1"/>
    <col min="1254" max="1255" width="6.85546875" style="9" customWidth="1"/>
    <col min="1256" max="1256" width="7.5703125" style="9" customWidth="1"/>
    <col min="1257" max="1257" width="6.42578125" style="9" customWidth="1"/>
    <col min="1258" max="1258" width="7" style="9" customWidth="1"/>
    <col min="1259" max="1259" width="7.140625" style="9" customWidth="1"/>
    <col min="1260" max="1260" width="9.140625" style="9"/>
    <col min="1261" max="1261" width="10.85546875" style="9" bestFit="1" customWidth="1"/>
    <col min="1262" max="1262" width="9.140625" style="9"/>
    <col min="1263" max="1263" width="7.5703125" style="9" customWidth="1"/>
    <col min="1264" max="1266" width="9.140625" style="9"/>
    <col min="1267" max="1267" width="13" style="9" customWidth="1"/>
    <col min="1268" max="1268" width="13.42578125" style="9" customWidth="1"/>
    <col min="1269" max="1272" width="9.140625" style="9"/>
    <col min="1273" max="1273" width="10" style="9" customWidth="1"/>
    <col min="1274" max="1503" width="9.140625" style="9"/>
    <col min="1504" max="1504" width="10.140625" style="9" customWidth="1"/>
    <col min="1505" max="1505" width="12.85546875" style="9" customWidth="1"/>
    <col min="1506" max="1506" width="9" style="9" customWidth="1"/>
    <col min="1507" max="1507" width="10.140625" style="9" customWidth="1"/>
    <col min="1508" max="1508" width="7" style="9" customWidth="1"/>
    <col min="1509" max="1509" width="4.5703125" style="9" customWidth="1"/>
    <col min="1510" max="1511" width="6.85546875" style="9" customWidth="1"/>
    <col min="1512" max="1512" width="7.5703125" style="9" customWidth="1"/>
    <col min="1513" max="1513" width="6.42578125" style="9" customWidth="1"/>
    <col min="1514" max="1514" width="7" style="9" customWidth="1"/>
    <col min="1515" max="1515" width="7.140625" style="9" customWidth="1"/>
    <col min="1516" max="1516" width="9.140625" style="9"/>
    <col min="1517" max="1517" width="10.85546875" style="9" bestFit="1" customWidth="1"/>
    <col min="1518" max="1518" width="9.140625" style="9"/>
    <col min="1519" max="1519" width="7.5703125" style="9" customWidth="1"/>
    <col min="1520" max="1522" width="9.140625" style="9"/>
    <col min="1523" max="1523" width="13" style="9" customWidth="1"/>
    <col min="1524" max="1524" width="13.42578125" style="9" customWidth="1"/>
    <col min="1525" max="1528" width="9.140625" style="9"/>
    <col min="1529" max="1529" width="10" style="9" customWidth="1"/>
    <col min="1530" max="1759" width="9.140625" style="9"/>
    <col min="1760" max="1760" width="10.140625" style="9" customWidth="1"/>
    <col min="1761" max="1761" width="12.85546875" style="9" customWidth="1"/>
    <col min="1762" max="1762" width="9" style="9" customWidth="1"/>
    <col min="1763" max="1763" width="10.140625" style="9" customWidth="1"/>
    <col min="1764" max="1764" width="7" style="9" customWidth="1"/>
    <col min="1765" max="1765" width="4.5703125" style="9" customWidth="1"/>
    <col min="1766" max="1767" width="6.85546875" style="9" customWidth="1"/>
    <col min="1768" max="1768" width="7.5703125" style="9" customWidth="1"/>
    <col min="1769" max="1769" width="6.42578125" style="9" customWidth="1"/>
    <col min="1770" max="1770" width="7" style="9" customWidth="1"/>
    <col min="1771" max="1771" width="7.140625" style="9" customWidth="1"/>
    <col min="1772" max="1772" width="9.140625" style="9"/>
    <col min="1773" max="1773" width="10.85546875" style="9" bestFit="1" customWidth="1"/>
    <col min="1774" max="1774" width="9.140625" style="9"/>
    <col min="1775" max="1775" width="7.5703125" style="9" customWidth="1"/>
    <col min="1776" max="1778" width="9.140625" style="9"/>
    <col min="1779" max="1779" width="13" style="9" customWidth="1"/>
    <col min="1780" max="1780" width="13.42578125" style="9" customWidth="1"/>
    <col min="1781" max="1784" width="9.140625" style="9"/>
    <col min="1785" max="1785" width="10" style="9" customWidth="1"/>
    <col min="1786" max="2015" width="9.140625" style="9"/>
    <col min="2016" max="2016" width="10.140625" style="9" customWidth="1"/>
    <col min="2017" max="2017" width="12.85546875" style="9" customWidth="1"/>
    <col min="2018" max="2018" width="9" style="9" customWidth="1"/>
    <col min="2019" max="2019" width="10.140625" style="9" customWidth="1"/>
    <col min="2020" max="2020" width="7" style="9" customWidth="1"/>
    <col min="2021" max="2021" width="4.5703125" style="9" customWidth="1"/>
    <col min="2022" max="2023" width="6.85546875" style="9" customWidth="1"/>
    <col min="2024" max="2024" width="7.5703125" style="9" customWidth="1"/>
    <col min="2025" max="2025" width="6.42578125" style="9" customWidth="1"/>
    <col min="2026" max="2026" width="7" style="9" customWidth="1"/>
    <col min="2027" max="2027" width="7.140625" style="9" customWidth="1"/>
    <col min="2028" max="2028" width="9.140625" style="9"/>
    <col min="2029" max="2029" width="10.85546875" style="9" bestFit="1" customWidth="1"/>
    <col min="2030" max="2030" width="9.140625" style="9"/>
    <col min="2031" max="2031" width="7.5703125" style="9" customWidth="1"/>
    <col min="2032" max="2034" width="9.140625" style="9"/>
    <col min="2035" max="2035" width="13" style="9" customWidth="1"/>
    <col min="2036" max="2036" width="13.42578125" style="9" customWidth="1"/>
    <col min="2037" max="2040" width="9.140625" style="9"/>
    <col min="2041" max="2041" width="10" style="9" customWidth="1"/>
    <col min="2042" max="2271" width="9.140625" style="9"/>
    <col min="2272" max="2272" width="10.140625" style="9" customWidth="1"/>
    <col min="2273" max="2273" width="12.85546875" style="9" customWidth="1"/>
    <col min="2274" max="2274" width="9" style="9" customWidth="1"/>
    <col min="2275" max="2275" width="10.140625" style="9" customWidth="1"/>
    <col min="2276" max="2276" width="7" style="9" customWidth="1"/>
    <col min="2277" max="2277" width="4.5703125" style="9" customWidth="1"/>
    <col min="2278" max="2279" width="6.85546875" style="9" customWidth="1"/>
    <col min="2280" max="2280" width="7.5703125" style="9" customWidth="1"/>
    <col min="2281" max="2281" width="6.42578125" style="9" customWidth="1"/>
    <col min="2282" max="2282" width="7" style="9" customWidth="1"/>
    <col min="2283" max="2283" width="7.140625" style="9" customWidth="1"/>
    <col min="2284" max="2284" width="9.140625" style="9"/>
    <col min="2285" max="2285" width="10.85546875" style="9" bestFit="1" customWidth="1"/>
    <col min="2286" max="2286" width="9.140625" style="9"/>
    <col min="2287" max="2287" width="7.5703125" style="9" customWidth="1"/>
    <col min="2288" max="2290" width="9.140625" style="9"/>
    <col min="2291" max="2291" width="13" style="9" customWidth="1"/>
    <col min="2292" max="2292" width="13.42578125" style="9" customWidth="1"/>
    <col min="2293" max="2296" width="9.140625" style="9"/>
    <col min="2297" max="2297" width="10" style="9" customWidth="1"/>
    <col min="2298" max="2527" width="9.140625" style="9"/>
    <col min="2528" max="2528" width="10.140625" style="9" customWidth="1"/>
    <col min="2529" max="2529" width="12.85546875" style="9" customWidth="1"/>
    <col min="2530" max="2530" width="9" style="9" customWidth="1"/>
    <col min="2531" max="2531" width="10.140625" style="9" customWidth="1"/>
    <col min="2532" max="2532" width="7" style="9" customWidth="1"/>
    <col min="2533" max="2533" width="4.5703125" style="9" customWidth="1"/>
    <col min="2534" max="2535" width="6.85546875" style="9" customWidth="1"/>
    <col min="2536" max="2536" width="7.5703125" style="9" customWidth="1"/>
    <col min="2537" max="2537" width="6.42578125" style="9" customWidth="1"/>
    <col min="2538" max="2538" width="7" style="9" customWidth="1"/>
    <col min="2539" max="2539" width="7.140625" style="9" customWidth="1"/>
    <col min="2540" max="2540" width="9.140625" style="9"/>
    <col min="2541" max="2541" width="10.85546875" style="9" bestFit="1" customWidth="1"/>
    <col min="2542" max="2542" width="9.140625" style="9"/>
    <col min="2543" max="2543" width="7.5703125" style="9" customWidth="1"/>
    <col min="2544" max="2546" width="9.140625" style="9"/>
    <col min="2547" max="2547" width="13" style="9" customWidth="1"/>
    <col min="2548" max="2548" width="13.42578125" style="9" customWidth="1"/>
    <col min="2549" max="2552" width="9.140625" style="9"/>
    <col min="2553" max="2553" width="10" style="9" customWidth="1"/>
    <col min="2554" max="2783" width="9.140625" style="9"/>
    <col min="2784" max="2784" width="10.140625" style="9" customWidth="1"/>
    <col min="2785" max="2785" width="12.85546875" style="9" customWidth="1"/>
    <col min="2786" max="2786" width="9" style="9" customWidth="1"/>
    <col min="2787" max="2787" width="10.140625" style="9" customWidth="1"/>
    <col min="2788" max="2788" width="7" style="9" customWidth="1"/>
    <col min="2789" max="2789" width="4.5703125" style="9" customWidth="1"/>
    <col min="2790" max="2791" width="6.85546875" style="9" customWidth="1"/>
    <col min="2792" max="2792" width="7.5703125" style="9" customWidth="1"/>
    <col min="2793" max="2793" width="6.42578125" style="9" customWidth="1"/>
    <col min="2794" max="2794" width="7" style="9" customWidth="1"/>
    <col min="2795" max="2795" width="7.140625" style="9" customWidth="1"/>
    <col min="2796" max="2796" width="9.140625" style="9"/>
    <col min="2797" max="2797" width="10.85546875" style="9" bestFit="1" customWidth="1"/>
    <col min="2798" max="2798" width="9.140625" style="9"/>
    <col min="2799" max="2799" width="7.5703125" style="9" customWidth="1"/>
    <col min="2800" max="2802" width="9.140625" style="9"/>
    <col min="2803" max="2803" width="13" style="9" customWidth="1"/>
    <col min="2804" max="2804" width="13.42578125" style="9" customWidth="1"/>
    <col min="2805" max="2808" width="9.140625" style="9"/>
    <col min="2809" max="2809" width="10" style="9" customWidth="1"/>
    <col min="2810" max="3039" width="9.140625" style="9"/>
    <col min="3040" max="3040" width="10.140625" style="9" customWidth="1"/>
    <col min="3041" max="3041" width="12.85546875" style="9" customWidth="1"/>
    <col min="3042" max="3042" width="9" style="9" customWidth="1"/>
    <col min="3043" max="3043" width="10.140625" style="9" customWidth="1"/>
    <col min="3044" max="3044" width="7" style="9" customWidth="1"/>
    <col min="3045" max="3045" width="4.5703125" style="9" customWidth="1"/>
    <col min="3046" max="3047" width="6.85546875" style="9" customWidth="1"/>
    <col min="3048" max="3048" width="7.5703125" style="9" customWidth="1"/>
    <col min="3049" max="3049" width="6.42578125" style="9" customWidth="1"/>
    <col min="3050" max="3050" width="7" style="9" customWidth="1"/>
    <col min="3051" max="3051" width="7.140625" style="9" customWidth="1"/>
    <col min="3052" max="3052" width="9.140625" style="9"/>
    <col min="3053" max="3053" width="10.85546875" style="9" bestFit="1" customWidth="1"/>
    <col min="3054" max="3054" width="9.140625" style="9"/>
    <col min="3055" max="3055" width="7.5703125" style="9" customWidth="1"/>
    <col min="3056" max="3058" width="9.140625" style="9"/>
    <col min="3059" max="3059" width="13" style="9" customWidth="1"/>
    <col min="3060" max="3060" width="13.42578125" style="9" customWidth="1"/>
    <col min="3061" max="3064" width="9.140625" style="9"/>
    <col min="3065" max="3065" width="10" style="9" customWidth="1"/>
    <col min="3066" max="3295" width="9.140625" style="9"/>
    <col min="3296" max="3296" width="10.140625" style="9" customWidth="1"/>
    <col min="3297" max="3297" width="12.85546875" style="9" customWidth="1"/>
    <col min="3298" max="3298" width="9" style="9" customWidth="1"/>
    <col min="3299" max="3299" width="10.140625" style="9" customWidth="1"/>
    <col min="3300" max="3300" width="7" style="9" customWidth="1"/>
    <col min="3301" max="3301" width="4.5703125" style="9" customWidth="1"/>
    <col min="3302" max="3303" width="6.85546875" style="9" customWidth="1"/>
    <col min="3304" max="3304" width="7.5703125" style="9" customWidth="1"/>
    <col min="3305" max="3305" width="6.42578125" style="9" customWidth="1"/>
    <col min="3306" max="3306" width="7" style="9" customWidth="1"/>
    <col min="3307" max="3307" width="7.140625" style="9" customWidth="1"/>
    <col min="3308" max="3308" width="9.140625" style="9"/>
    <col min="3309" max="3309" width="10.85546875" style="9" bestFit="1" customWidth="1"/>
    <col min="3310" max="3310" width="9.140625" style="9"/>
    <col min="3311" max="3311" width="7.5703125" style="9" customWidth="1"/>
    <col min="3312" max="3314" width="9.140625" style="9"/>
    <col min="3315" max="3315" width="13" style="9" customWidth="1"/>
    <col min="3316" max="3316" width="13.42578125" style="9" customWidth="1"/>
    <col min="3317" max="3320" width="9.140625" style="9"/>
    <col min="3321" max="3321" width="10" style="9" customWidth="1"/>
    <col min="3322" max="3551" width="9.140625" style="9"/>
    <col min="3552" max="3552" width="10.140625" style="9" customWidth="1"/>
    <col min="3553" max="3553" width="12.85546875" style="9" customWidth="1"/>
    <col min="3554" max="3554" width="9" style="9" customWidth="1"/>
    <col min="3555" max="3555" width="10.140625" style="9" customWidth="1"/>
    <col min="3556" max="3556" width="7" style="9" customWidth="1"/>
    <col min="3557" max="3557" width="4.5703125" style="9" customWidth="1"/>
    <col min="3558" max="3559" width="6.85546875" style="9" customWidth="1"/>
    <col min="3560" max="3560" width="7.5703125" style="9" customWidth="1"/>
    <col min="3561" max="3561" width="6.42578125" style="9" customWidth="1"/>
    <col min="3562" max="3562" width="7" style="9" customWidth="1"/>
    <col min="3563" max="3563" width="7.140625" style="9" customWidth="1"/>
    <col min="3564" max="3564" width="9.140625" style="9"/>
    <col min="3565" max="3565" width="10.85546875" style="9" bestFit="1" customWidth="1"/>
    <col min="3566" max="3566" width="9.140625" style="9"/>
    <col min="3567" max="3567" width="7.5703125" style="9" customWidth="1"/>
    <col min="3568" max="3570" width="9.140625" style="9"/>
    <col min="3571" max="3571" width="13" style="9" customWidth="1"/>
    <col min="3572" max="3572" width="13.42578125" style="9" customWidth="1"/>
    <col min="3573" max="3576" width="9.140625" style="9"/>
    <col min="3577" max="3577" width="10" style="9" customWidth="1"/>
    <col min="3578" max="3807" width="9.140625" style="9"/>
    <col min="3808" max="3808" width="10.140625" style="9" customWidth="1"/>
    <col min="3809" max="3809" width="12.85546875" style="9" customWidth="1"/>
    <col min="3810" max="3810" width="9" style="9" customWidth="1"/>
    <col min="3811" max="3811" width="10.140625" style="9" customWidth="1"/>
    <col min="3812" max="3812" width="7" style="9" customWidth="1"/>
    <col min="3813" max="3813" width="4.5703125" style="9" customWidth="1"/>
    <col min="3814" max="3815" width="6.85546875" style="9" customWidth="1"/>
    <col min="3816" max="3816" width="7.5703125" style="9" customWidth="1"/>
    <col min="3817" max="3817" width="6.42578125" style="9" customWidth="1"/>
    <col min="3818" max="3818" width="7" style="9" customWidth="1"/>
    <col min="3819" max="3819" width="7.140625" style="9" customWidth="1"/>
    <col min="3820" max="3820" width="9.140625" style="9"/>
    <col min="3821" max="3821" width="10.85546875" style="9" bestFit="1" customWidth="1"/>
    <col min="3822" max="3822" width="9.140625" style="9"/>
    <col min="3823" max="3823" width="7.5703125" style="9" customWidth="1"/>
    <col min="3824" max="3826" width="9.140625" style="9"/>
    <col min="3827" max="3827" width="13" style="9" customWidth="1"/>
    <col min="3828" max="3828" width="13.42578125" style="9" customWidth="1"/>
    <col min="3829" max="3832" width="9.140625" style="9"/>
    <col min="3833" max="3833" width="10" style="9" customWidth="1"/>
    <col min="3834" max="4063" width="9.140625" style="9"/>
    <col min="4064" max="4064" width="10.140625" style="9" customWidth="1"/>
    <col min="4065" max="4065" width="12.85546875" style="9" customWidth="1"/>
    <col min="4066" max="4066" width="9" style="9" customWidth="1"/>
    <col min="4067" max="4067" width="10.140625" style="9" customWidth="1"/>
    <col min="4068" max="4068" width="7" style="9" customWidth="1"/>
    <col min="4069" max="4069" width="4.5703125" style="9" customWidth="1"/>
    <col min="4070" max="4071" width="6.85546875" style="9" customWidth="1"/>
    <col min="4072" max="4072" width="7.5703125" style="9" customWidth="1"/>
    <col min="4073" max="4073" width="6.42578125" style="9" customWidth="1"/>
    <col min="4074" max="4074" width="7" style="9" customWidth="1"/>
    <col min="4075" max="4075" width="7.140625" style="9" customWidth="1"/>
    <col min="4076" max="4076" width="9.140625" style="9"/>
    <col min="4077" max="4077" width="10.85546875" style="9" bestFit="1" customWidth="1"/>
    <col min="4078" max="4078" width="9.140625" style="9"/>
    <col min="4079" max="4079" width="7.5703125" style="9" customWidth="1"/>
    <col min="4080" max="4082" width="9.140625" style="9"/>
    <col min="4083" max="4083" width="13" style="9" customWidth="1"/>
    <col min="4084" max="4084" width="13.42578125" style="9" customWidth="1"/>
    <col min="4085" max="4088" width="9.140625" style="9"/>
    <col min="4089" max="4089" width="10" style="9" customWidth="1"/>
    <col min="4090" max="4319" width="9.140625" style="9"/>
    <col min="4320" max="4320" width="10.140625" style="9" customWidth="1"/>
    <col min="4321" max="4321" width="12.85546875" style="9" customWidth="1"/>
    <col min="4322" max="4322" width="9" style="9" customWidth="1"/>
    <col min="4323" max="4323" width="10.140625" style="9" customWidth="1"/>
    <col min="4324" max="4324" width="7" style="9" customWidth="1"/>
    <col min="4325" max="4325" width="4.5703125" style="9" customWidth="1"/>
    <col min="4326" max="4327" width="6.85546875" style="9" customWidth="1"/>
    <col min="4328" max="4328" width="7.5703125" style="9" customWidth="1"/>
    <col min="4329" max="4329" width="6.42578125" style="9" customWidth="1"/>
    <col min="4330" max="4330" width="7" style="9" customWidth="1"/>
    <col min="4331" max="4331" width="7.140625" style="9" customWidth="1"/>
    <col min="4332" max="4332" width="9.140625" style="9"/>
    <col min="4333" max="4333" width="10.85546875" style="9" bestFit="1" customWidth="1"/>
    <col min="4334" max="4334" width="9.140625" style="9"/>
    <col min="4335" max="4335" width="7.5703125" style="9" customWidth="1"/>
    <col min="4336" max="4338" width="9.140625" style="9"/>
    <col min="4339" max="4339" width="13" style="9" customWidth="1"/>
    <col min="4340" max="4340" width="13.42578125" style="9" customWidth="1"/>
    <col min="4341" max="4344" width="9.140625" style="9"/>
    <col min="4345" max="4345" width="10" style="9" customWidth="1"/>
    <col min="4346" max="4575" width="9.140625" style="9"/>
    <col min="4576" max="4576" width="10.140625" style="9" customWidth="1"/>
    <col min="4577" max="4577" width="12.85546875" style="9" customWidth="1"/>
    <col min="4578" max="4578" width="9" style="9" customWidth="1"/>
    <col min="4579" max="4579" width="10.140625" style="9" customWidth="1"/>
    <col min="4580" max="4580" width="7" style="9" customWidth="1"/>
    <col min="4581" max="4581" width="4.5703125" style="9" customWidth="1"/>
    <col min="4582" max="4583" width="6.85546875" style="9" customWidth="1"/>
    <col min="4584" max="4584" width="7.5703125" style="9" customWidth="1"/>
    <col min="4585" max="4585" width="6.42578125" style="9" customWidth="1"/>
    <col min="4586" max="4586" width="7" style="9" customWidth="1"/>
    <col min="4587" max="4587" width="7.140625" style="9" customWidth="1"/>
    <col min="4588" max="4588" width="9.140625" style="9"/>
    <col min="4589" max="4589" width="10.85546875" style="9" bestFit="1" customWidth="1"/>
    <col min="4590" max="4590" width="9.140625" style="9"/>
    <col min="4591" max="4591" width="7.5703125" style="9" customWidth="1"/>
    <col min="4592" max="4594" width="9.140625" style="9"/>
    <col min="4595" max="4595" width="13" style="9" customWidth="1"/>
    <col min="4596" max="4596" width="13.42578125" style="9" customWidth="1"/>
    <col min="4597" max="4600" width="9.140625" style="9"/>
    <col min="4601" max="4601" width="10" style="9" customWidth="1"/>
    <col min="4602" max="4831" width="9.140625" style="9"/>
    <col min="4832" max="4832" width="10.140625" style="9" customWidth="1"/>
    <col min="4833" max="4833" width="12.85546875" style="9" customWidth="1"/>
    <col min="4834" max="4834" width="9" style="9" customWidth="1"/>
    <col min="4835" max="4835" width="10.140625" style="9" customWidth="1"/>
    <col min="4836" max="4836" width="7" style="9" customWidth="1"/>
    <col min="4837" max="4837" width="4.5703125" style="9" customWidth="1"/>
    <col min="4838" max="4839" width="6.85546875" style="9" customWidth="1"/>
    <col min="4840" max="4840" width="7.5703125" style="9" customWidth="1"/>
    <col min="4841" max="4841" width="6.42578125" style="9" customWidth="1"/>
    <col min="4842" max="4842" width="7" style="9" customWidth="1"/>
    <col min="4843" max="4843" width="7.140625" style="9" customWidth="1"/>
    <col min="4844" max="4844" width="9.140625" style="9"/>
    <col min="4845" max="4845" width="10.85546875" style="9" bestFit="1" customWidth="1"/>
    <col min="4846" max="4846" width="9.140625" style="9"/>
    <col min="4847" max="4847" width="7.5703125" style="9" customWidth="1"/>
    <col min="4848" max="4850" width="9.140625" style="9"/>
    <col min="4851" max="4851" width="13" style="9" customWidth="1"/>
    <col min="4852" max="4852" width="13.42578125" style="9" customWidth="1"/>
    <col min="4853" max="4856" width="9.140625" style="9"/>
    <col min="4857" max="4857" width="10" style="9" customWidth="1"/>
    <col min="4858" max="5087" width="9.140625" style="9"/>
    <col min="5088" max="5088" width="10.140625" style="9" customWidth="1"/>
    <col min="5089" max="5089" width="12.85546875" style="9" customWidth="1"/>
    <col min="5090" max="5090" width="9" style="9" customWidth="1"/>
    <col min="5091" max="5091" width="10.140625" style="9" customWidth="1"/>
    <col min="5092" max="5092" width="7" style="9" customWidth="1"/>
    <col min="5093" max="5093" width="4.5703125" style="9" customWidth="1"/>
    <col min="5094" max="5095" width="6.85546875" style="9" customWidth="1"/>
    <col min="5096" max="5096" width="7.5703125" style="9" customWidth="1"/>
    <col min="5097" max="5097" width="6.42578125" style="9" customWidth="1"/>
    <col min="5098" max="5098" width="7" style="9" customWidth="1"/>
    <col min="5099" max="5099" width="7.140625" style="9" customWidth="1"/>
    <col min="5100" max="5100" width="9.140625" style="9"/>
    <col min="5101" max="5101" width="10.85546875" style="9" bestFit="1" customWidth="1"/>
    <col min="5102" max="5102" width="9.140625" style="9"/>
    <col min="5103" max="5103" width="7.5703125" style="9" customWidth="1"/>
    <col min="5104" max="5106" width="9.140625" style="9"/>
    <col min="5107" max="5107" width="13" style="9" customWidth="1"/>
    <col min="5108" max="5108" width="13.42578125" style="9" customWidth="1"/>
    <col min="5109" max="5112" width="9.140625" style="9"/>
    <col min="5113" max="5113" width="10" style="9" customWidth="1"/>
    <col min="5114" max="5343" width="9.140625" style="9"/>
    <col min="5344" max="5344" width="10.140625" style="9" customWidth="1"/>
    <col min="5345" max="5345" width="12.85546875" style="9" customWidth="1"/>
    <col min="5346" max="5346" width="9" style="9" customWidth="1"/>
    <col min="5347" max="5347" width="10.140625" style="9" customWidth="1"/>
    <col min="5348" max="5348" width="7" style="9" customWidth="1"/>
    <col min="5349" max="5349" width="4.5703125" style="9" customWidth="1"/>
    <col min="5350" max="5351" width="6.85546875" style="9" customWidth="1"/>
    <col min="5352" max="5352" width="7.5703125" style="9" customWidth="1"/>
    <col min="5353" max="5353" width="6.42578125" style="9" customWidth="1"/>
    <col min="5354" max="5354" width="7" style="9" customWidth="1"/>
    <col min="5355" max="5355" width="7.140625" style="9" customWidth="1"/>
    <col min="5356" max="5356" width="9.140625" style="9"/>
    <col min="5357" max="5357" width="10.85546875" style="9" bestFit="1" customWidth="1"/>
    <col min="5358" max="5358" width="9.140625" style="9"/>
    <col min="5359" max="5359" width="7.5703125" style="9" customWidth="1"/>
    <col min="5360" max="5362" width="9.140625" style="9"/>
    <col min="5363" max="5363" width="13" style="9" customWidth="1"/>
    <col min="5364" max="5364" width="13.42578125" style="9" customWidth="1"/>
    <col min="5365" max="5368" width="9.140625" style="9"/>
    <col min="5369" max="5369" width="10" style="9" customWidth="1"/>
    <col min="5370" max="5599" width="9.140625" style="9"/>
    <col min="5600" max="5600" width="10.140625" style="9" customWidth="1"/>
    <col min="5601" max="5601" width="12.85546875" style="9" customWidth="1"/>
    <col min="5602" max="5602" width="9" style="9" customWidth="1"/>
    <col min="5603" max="5603" width="10.140625" style="9" customWidth="1"/>
    <col min="5604" max="5604" width="7" style="9" customWidth="1"/>
    <col min="5605" max="5605" width="4.5703125" style="9" customWidth="1"/>
    <col min="5606" max="5607" width="6.85546875" style="9" customWidth="1"/>
    <col min="5608" max="5608" width="7.5703125" style="9" customWidth="1"/>
    <col min="5609" max="5609" width="6.42578125" style="9" customWidth="1"/>
    <col min="5610" max="5610" width="7" style="9" customWidth="1"/>
    <col min="5611" max="5611" width="7.140625" style="9" customWidth="1"/>
    <col min="5612" max="5612" width="9.140625" style="9"/>
    <col min="5613" max="5613" width="10.85546875" style="9" bestFit="1" customWidth="1"/>
    <col min="5614" max="5614" width="9.140625" style="9"/>
    <col min="5615" max="5615" width="7.5703125" style="9" customWidth="1"/>
    <col min="5616" max="5618" width="9.140625" style="9"/>
    <col min="5619" max="5619" width="13" style="9" customWidth="1"/>
    <col min="5620" max="5620" width="13.42578125" style="9" customWidth="1"/>
    <col min="5621" max="5624" width="9.140625" style="9"/>
    <col min="5625" max="5625" width="10" style="9" customWidth="1"/>
    <col min="5626" max="5855" width="9.140625" style="9"/>
    <col min="5856" max="5856" width="10.140625" style="9" customWidth="1"/>
    <col min="5857" max="5857" width="12.85546875" style="9" customWidth="1"/>
    <col min="5858" max="5858" width="9" style="9" customWidth="1"/>
    <col min="5859" max="5859" width="10.140625" style="9" customWidth="1"/>
    <col min="5860" max="5860" width="7" style="9" customWidth="1"/>
    <col min="5861" max="5861" width="4.5703125" style="9" customWidth="1"/>
    <col min="5862" max="5863" width="6.85546875" style="9" customWidth="1"/>
    <col min="5864" max="5864" width="7.5703125" style="9" customWidth="1"/>
    <col min="5865" max="5865" width="6.42578125" style="9" customWidth="1"/>
    <col min="5866" max="5866" width="7" style="9" customWidth="1"/>
    <col min="5867" max="5867" width="7.140625" style="9" customWidth="1"/>
    <col min="5868" max="5868" width="9.140625" style="9"/>
    <col min="5869" max="5869" width="10.85546875" style="9" bestFit="1" customWidth="1"/>
    <col min="5870" max="5870" width="9.140625" style="9"/>
    <col min="5871" max="5871" width="7.5703125" style="9" customWidth="1"/>
    <col min="5872" max="5874" width="9.140625" style="9"/>
    <col min="5875" max="5875" width="13" style="9" customWidth="1"/>
    <col min="5876" max="5876" width="13.42578125" style="9" customWidth="1"/>
    <col min="5877" max="5880" width="9.140625" style="9"/>
    <col min="5881" max="5881" width="10" style="9" customWidth="1"/>
    <col min="5882" max="6111" width="9.140625" style="9"/>
    <col min="6112" max="6112" width="10.140625" style="9" customWidth="1"/>
    <col min="6113" max="6113" width="12.85546875" style="9" customWidth="1"/>
    <col min="6114" max="6114" width="9" style="9" customWidth="1"/>
    <col min="6115" max="6115" width="10.140625" style="9" customWidth="1"/>
    <col min="6116" max="6116" width="7" style="9" customWidth="1"/>
    <col min="6117" max="6117" width="4.5703125" style="9" customWidth="1"/>
    <col min="6118" max="6119" width="6.85546875" style="9" customWidth="1"/>
    <col min="6120" max="6120" width="7.5703125" style="9" customWidth="1"/>
    <col min="6121" max="6121" width="6.42578125" style="9" customWidth="1"/>
    <col min="6122" max="6122" width="7" style="9" customWidth="1"/>
    <col min="6123" max="6123" width="7.140625" style="9" customWidth="1"/>
    <col min="6124" max="6124" width="9.140625" style="9"/>
    <col min="6125" max="6125" width="10.85546875" style="9" bestFit="1" customWidth="1"/>
    <col min="6126" max="6126" width="9.140625" style="9"/>
    <col min="6127" max="6127" width="7.5703125" style="9" customWidth="1"/>
    <col min="6128" max="6130" width="9.140625" style="9"/>
    <col min="6131" max="6131" width="13" style="9" customWidth="1"/>
    <col min="6132" max="6132" width="13.42578125" style="9" customWidth="1"/>
    <col min="6133" max="6136" width="9.140625" style="9"/>
    <col min="6137" max="6137" width="10" style="9" customWidth="1"/>
    <col min="6138" max="6367" width="9.140625" style="9"/>
    <col min="6368" max="6368" width="10.140625" style="9" customWidth="1"/>
    <col min="6369" max="6369" width="12.85546875" style="9" customWidth="1"/>
    <col min="6370" max="6370" width="9" style="9" customWidth="1"/>
    <col min="6371" max="6371" width="10.140625" style="9" customWidth="1"/>
    <col min="6372" max="6372" width="7" style="9" customWidth="1"/>
    <col min="6373" max="6373" width="4.5703125" style="9" customWidth="1"/>
    <col min="6374" max="6375" width="6.85546875" style="9" customWidth="1"/>
    <col min="6376" max="6376" width="7.5703125" style="9" customWidth="1"/>
    <col min="6377" max="6377" width="6.42578125" style="9" customWidth="1"/>
    <col min="6378" max="6378" width="7" style="9" customWidth="1"/>
    <col min="6379" max="6379" width="7.140625" style="9" customWidth="1"/>
    <col min="6380" max="6380" width="9.140625" style="9"/>
    <col min="6381" max="6381" width="10.85546875" style="9" bestFit="1" customWidth="1"/>
    <col min="6382" max="6382" width="9.140625" style="9"/>
    <col min="6383" max="6383" width="7.5703125" style="9" customWidth="1"/>
    <col min="6384" max="6386" width="9.140625" style="9"/>
    <col min="6387" max="6387" width="13" style="9" customWidth="1"/>
    <col min="6388" max="6388" width="13.42578125" style="9" customWidth="1"/>
    <col min="6389" max="6392" width="9.140625" style="9"/>
    <col min="6393" max="6393" width="10" style="9" customWidth="1"/>
    <col min="6394" max="6623" width="9.140625" style="9"/>
    <col min="6624" max="6624" width="10.140625" style="9" customWidth="1"/>
    <col min="6625" max="6625" width="12.85546875" style="9" customWidth="1"/>
    <col min="6626" max="6626" width="9" style="9" customWidth="1"/>
    <col min="6627" max="6627" width="10.140625" style="9" customWidth="1"/>
    <col min="6628" max="6628" width="7" style="9" customWidth="1"/>
    <col min="6629" max="6629" width="4.5703125" style="9" customWidth="1"/>
    <col min="6630" max="6631" width="6.85546875" style="9" customWidth="1"/>
    <col min="6632" max="6632" width="7.5703125" style="9" customWidth="1"/>
    <col min="6633" max="6633" width="6.42578125" style="9" customWidth="1"/>
    <col min="6634" max="6634" width="7" style="9" customWidth="1"/>
    <col min="6635" max="6635" width="7.140625" style="9" customWidth="1"/>
    <col min="6636" max="6636" width="9.140625" style="9"/>
    <col min="6637" max="6637" width="10.85546875" style="9" bestFit="1" customWidth="1"/>
    <col min="6638" max="6638" width="9.140625" style="9"/>
    <col min="6639" max="6639" width="7.5703125" style="9" customWidth="1"/>
    <col min="6640" max="6642" width="9.140625" style="9"/>
    <col min="6643" max="6643" width="13" style="9" customWidth="1"/>
    <col min="6644" max="6644" width="13.42578125" style="9" customWidth="1"/>
    <col min="6645" max="6648" width="9.140625" style="9"/>
    <col min="6649" max="6649" width="10" style="9" customWidth="1"/>
    <col min="6650" max="6879" width="9.140625" style="9"/>
    <col min="6880" max="6880" width="10.140625" style="9" customWidth="1"/>
    <col min="6881" max="6881" width="12.85546875" style="9" customWidth="1"/>
    <col min="6882" max="6882" width="9" style="9" customWidth="1"/>
    <col min="6883" max="6883" width="10.140625" style="9" customWidth="1"/>
    <col min="6884" max="6884" width="7" style="9" customWidth="1"/>
    <col min="6885" max="6885" width="4.5703125" style="9" customWidth="1"/>
    <col min="6886" max="6887" width="6.85546875" style="9" customWidth="1"/>
    <col min="6888" max="6888" width="7.5703125" style="9" customWidth="1"/>
    <col min="6889" max="6889" width="6.42578125" style="9" customWidth="1"/>
    <col min="6890" max="6890" width="7" style="9" customWidth="1"/>
    <col min="6891" max="6891" width="7.140625" style="9" customWidth="1"/>
    <col min="6892" max="6892" width="9.140625" style="9"/>
    <col min="6893" max="6893" width="10.85546875" style="9" bestFit="1" customWidth="1"/>
    <col min="6894" max="6894" width="9.140625" style="9"/>
    <col min="6895" max="6895" width="7.5703125" style="9" customWidth="1"/>
    <col min="6896" max="6898" width="9.140625" style="9"/>
    <col min="6899" max="6899" width="13" style="9" customWidth="1"/>
    <col min="6900" max="6900" width="13.42578125" style="9" customWidth="1"/>
    <col min="6901" max="6904" width="9.140625" style="9"/>
    <col min="6905" max="6905" width="10" style="9" customWidth="1"/>
    <col min="6906" max="7135" width="9.140625" style="9"/>
    <col min="7136" max="7136" width="10.140625" style="9" customWidth="1"/>
    <col min="7137" max="7137" width="12.85546875" style="9" customWidth="1"/>
    <col min="7138" max="7138" width="9" style="9" customWidth="1"/>
    <col min="7139" max="7139" width="10.140625" style="9" customWidth="1"/>
    <col min="7140" max="7140" width="7" style="9" customWidth="1"/>
    <col min="7141" max="7141" width="4.5703125" style="9" customWidth="1"/>
    <col min="7142" max="7143" width="6.85546875" style="9" customWidth="1"/>
    <col min="7144" max="7144" width="7.5703125" style="9" customWidth="1"/>
    <col min="7145" max="7145" width="6.42578125" style="9" customWidth="1"/>
    <col min="7146" max="7146" width="7" style="9" customWidth="1"/>
    <col min="7147" max="7147" width="7.140625" style="9" customWidth="1"/>
    <col min="7148" max="7148" width="9.140625" style="9"/>
    <col min="7149" max="7149" width="10.85546875" style="9" bestFit="1" customWidth="1"/>
    <col min="7150" max="7150" width="9.140625" style="9"/>
    <col min="7151" max="7151" width="7.5703125" style="9" customWidth="1"/>
    <col min="7152" max="7154" width="9.140625" style="9"/>
    <col min="7155" max="7155" width="13" style="9" customWidth="1"/>
    <col min="7156" max="7156" width="13.42578125" style="9" customWidth="1"/>
    <col min="7157" max="7160" width="9.140625" style="9"/>
    <col min="7161" max="7161" width="10" style="9" customWidth="1"/>
    <col min="7162" max="7391" width="9.140625" style="9"/>
    <col min="7392" max="7392" width="10.140625" style="9" customWidth="1"/>
    <col min="7393" max="7393" width="12.85546875" style="9" customWidth="1"/>
    <col min="7394" max="7394" width="9" style="9" customWidth="1"/>
    <col min="7395" max="7395" width="10.140625" style="9" customWidth="1"/>
    <col min="7396" max="7396" width="7" style="9" customWidth="1"/>
    <col min="7397" max="7397" width="4.5703125" style="9" customWidth="1"/>
    <col min="7398" max="7399" width="6.85546875" style="9" customWidth="1"/>
    <col min="7400" max="7400" width="7.5703125" style="9" customWidth="1"/>
    <col min="7401" max="7401" width="6.42578125" style="9" customWidth="1"/>
    <col min="7402" max="7402" width="7" style="9" customWidth="1"/>
    <col min="7403" max="7403" width="7.140625" style="9" customWidth="1"/>
    <col min="7404" max="7404" width="9.140625" style="9"/>
    <col min="7405" max="7405" width="10.85546875" style="9" bestFit="1" customWidth="1"/>
    <col min="7406" max="7406" width="9.140625" style="9"/>
    <col min="7407" max="7407" width="7.5703125" style="9" customWidth="1"/>
    <col min="7408" max="7410" width="9.140625" style="9"/>
    <col min="7411" max="7411" width="13" style="9" customWidth="1"/>
    <col min="7412" max="7412" width="13.42578125" style="9" customWidth="1"/>
    <col min="7413" max="7416" width="9.140625" style="9"/>
    <col min="7417" max="7417" width="10" style="9" customWidth="1"/>
    <col min="7418" max="7647" width="9.140625" style="9"/>
    <col min="7648" max="7648" width="10.140625" style="9" customWidth="1"/>
    <col min="7649" max="7649" width="12.85546875" style="9" customWidth="1"/>
    <col min="7650" max="7650" width="9" style="9" customWidth="1"/>
    <col min="7651" max="7651" width="10.140625" style="9" customWidth="1"/>
    <col min="7652" max="7652" width="7" style="9" customWidth="1"/>
    <col min="7653" max="7653" width="4.5703125" style="9" customWidth="1"/>
    <col min="7654" max="7655" width="6.85546875" style="9" customWidth="1"/>
    <col min="7656" max="7656" width="7.5703125" style="9" customWidth="1"/>
    <col min="7657" max="7657" width="6.42578125" style="9" customWidth="1"/>
    <col min="7658" max="7658" width="7" style="9" customWidth="1"/>
    <col min="7659" max="7659" width="7.140625" style="9" customWidth="1"/>
    <col min="7660" max="7660" width="9.140625" style="9"/>
    <col min="7661" max="7661" width="10.85546875" style="9" bestFit="1" customWidth="1"/>
    <col min="7662" max="7662" width="9.140625" style="9"/>
    <col min="7663" max="7663" width="7.5703125" style="9" customWidth="1"/>
    <col min="7664" max="7666" width="9.140625" style="9"/>
    <col min="7667" max="7667" width="13" style="9" customWidth="1"/>
    <col min="7668" max="7668" width="13.42578125" style="9" customWidth="1"/>
    <col min="7669" max="7672" width="9.140625" style="9"/>
    <col min="7673" max="7673" width="10" style="9" customWidth="1"/>
    <col min="7674" max="7903" width="9.140625" style="9"/>
    <col min="7904" max="7904" width="10.140625" style="9" customWidth="1"/>
    <col min="7905" max="7905" width="12.85546875" style="9" customWidth="1"/>
    <col min="7906" max="7906" width="9" style="9" customWidth="1"/>
    <col min="7907" max="7907" width="10.140625" style="9" customWidth="1"/>
    <col min="7908" max="7908" width="7" style="9" customWidth="1"/>
    <col min="7909" max="7909" width="4.5703125" style="9" customWidth="1"/>
    <col min="7910" max="7911" width="6.85546875" style="9" customWidth="1"/>
    <col min="7912" max="7912" width="7.5703125" style="9" customWidth="1"/>
    <col min="7913" max="7913" width="6.42578125" style="9" customWidth="1"/>
    <col min="7914" max="7914" width="7" style="9" customWidth="1"/>
    <col min="7915" max="7915" width="7.140625" style="9" customWidth="1"/>
    <col min="7916" max="7916" width="9.140625" style="9"/>
    <col min="7917" max="7917" width="10.85546875" style="9" bestFit="1" customWidth="1"/>
    <col min="7918" max="7918" width="9.140625" style="9"/>
    <col min="7919" max="7919" width="7.5703125" style="9" customWidth="1"/>
    <col min="7920" max="7922" width="9.140625" style="9"/>
    <col min="7923" max="7923" width="13" style="9" customWidth="1"/>
    <col min="7924" max="7924" width="13.42578125" style="9" customWidth="1"/>
    <col min="7925" max="7928" width="9.140625" style="9"/>
    <col min="7929" max="7929" width="10" style="9" customWidth="1"/>
    <col min="7930" max="8159" width="9.140625" style="9"/>
    <col min="8160" max="8160" width="10.140625" style="9" customWidth="1"/>
    <col min="8161" max="8161" width="12.85546875" style="9" customWidth="1"/>
    <col min="8162" max="8162" width="9" style="9" customWidth="1"/>
    <col min="8163" max="8163" width="10.140625" style="9" customWidth="1"/>
    <col min="8164" max="8164" width="7" style="9" customWidth="1"/>
    <col min="8165" max="8165" width="4.5703125" style="9" customWidth="1"/>
    <col min="8166" max="8167" width="6.85546875" style="9" customWidth="1"/>
    <col min="8168" max="8168" width="7.5703125" style="9" customWidth="1"/>
    <col min="8169" max="8169" width="6.42578125" style="9" customWidth="1"/>
    <col min="8170" max="8170" width="7" style="9" customWidth="1"/>
    <col min="8171" max="8171" width="7.140625" style="9" customWidth="1"/>
    <col min="8172" max="8172" width="9.140625" style="9"/>
    <col min="8173" max="8173" width="10.85546875" style="9" bestFit="1" customWidth="1"/>
    <col min="8174" max="8174" width="9.140625" style="9"/>
    <col min="8175" max="8175" width="7.5703125" style="9" customWidth="1"/>
    <col min="8176" max="8178" width="9.140625" style="9"/>
    <col min="8179" max="8179" width="13" style="9" customWidth="1"/>
    <col min="8180" max="8180" width="13.42578125" style="9" customWidth="1"/>
    <col min="8181" max="8184" width="9.140625" style="9"/>
    <col min="8185" max="8185" width="10" style="9" customWidth="1"/>
    <col min="8186" max="8415" width="9.140625" style="9"/>
    <col min="8416" max="8416" width="10.140625" style="9" customWidth="1"/>
    <col min="8417" max="8417" width="12.85546875" style="9" customWidth="1"/>
    <col min="8418" max="8418" width="9" style="9" customWidth="1"/>
    <col min="8419" max="8419" width="10.140625" style="9" customWidth="1"/>
    <col min="8420" max="8420" width="7" style="9" customWidth="1"/>
    <col min="8421" max="8421" width="4.5703125" style="9" customWidth="1"/>
    <col min="8422" max="8423" width="6.85546875" style="9" customWidth="1"/>
    <col min="8424" max="8424" width="7.5703125" style="9" customWidth="1"/>
    <col min="8425" max="8425" width="6.42578125" style="9" customWidth="1"/>
    <col min="8426" max="8426" width="7" style="9" customWidth="1"/>
    <col min="8427" max="8427" width="7.140625" style="9" customWidth="1"/>
    <col min="8428" max="8428" width="9.140625" style="9"/>
    <col min="8429" max="8429" width="10.85546875" style="9" bestFit="1" customWidth="1"/>
    <col min="8430" max="8430" width="9.140625" style="9"/>
    <col min="8431" max="8431" width="7.5703125" style="9" customWidth="1"/>
    <col min="8432" max="8434" width="9.140625" style="9"/>
    <col min="8435" max="8435" width="13" style="9" customWidth="1"/>
    <col min="8436" max="8436" width="13.42578125" style="9" customWidth="1"/>
    <col min="8437" max="8440" width="9.140625" style="9"/>
    <col min="8441" max="8441" width="10" style="9" customWidth="1"/>
    <col min="8442" max="8671" width="9.140625" style="9"/>
    <col min="8672" max="8672" width="10.140625" style="9" customWidth="1"/>
    <col min="8673" max="8673" width="12.85546875" style="9" customWidth="1"/>
    <col min="8674" max="8674" width="9" style="9" customWidth="1"/>
    <col min="8675" max="8675" width="10.140625" style="9" customWidth="1"/>
    <col min="8676" max="8676" width="7" style="9" customWidth="1"/>
    <col min="8677" max="8677" width="4.5703125" style="9" customWidth="1"/>
    <col min="8678" max="8679" width="6.85546875" style="9" customWidth="1"/>
    <col min="8680" max="8680" width="7.5703125" style="9" customWidth="1"/>
    <col min="8681" max="8681" width="6.42578125" style="9" customWidth="1"/>
    <col min="8682" max="8682" width="7" style="9" customWidth="1"/>
    <col min="8683" max="8683" width="7.140625" style="9" customWidth="1"/>
    <col min="8684" max="8684" width="9.140625" style="9"/>
    <col min="8685" max="8685" width="10.85546875" style="9" bestFit="1" customWidth="1"/>
    <col min="8686" max="8686" width="9.140625" style="9"/>
    <col min="8687" max="8687" width="7.5703125" style="9" customWidth="1"/>
    <col min="8688" max="8690" width="9.140625" style="9"/>
    <col min="8691" max="8691" width="13" style="9" customWidth="1"/>
    <col min="8692" max="8692" width="13.42578125" style="9" customWidth="1"/>
    <col min="8693" max="8696" width="9.140625" style="9"/>
    <col min="8697" max="8697" width="10" style="9" customWidth="1"/>
    <col min="8698" max="8927" width="9.140625" style="9"/>
    <col min="8928" max="8928" width="10.140625" style="9" customWidth="1"/>
    <col min="8929" max="8929" width="12.85546875" style="9" customWidth="1"/>
    <col min="8930" max="8930" width="9" style="9" customWidth="1"/>
    <col min="8931" max="8931" width="10.140625" style="9" customWidth="1"/>
    <col min="8932" max="8932" width="7" style="9" customWidth="1"/>
    <col min="8933" max="8933" width="4.5703125" style="9" customWidth="1"/>
    <col min="8934" max="8935" width="6.85546875" style="9" customWidth="1"/>
    <col min="8936" max="8936" width="7.5703125" style="9" customWidth="1"/>
    <col min="8937" max="8937" width="6.42578125" style="9" customWidth="1"/>
    <col min="8938" max="8938" width="7" style="9" customWidth="1"/>
    <col min="8939" max="8939" width="7.140625" style="9" customWidth="1"/>
    <col min="8940" max="8940" width="9.140625" style="9"/>
    <col min="8941" max="8941" width="10.85546875" style="9" bestFit="1" customWidth="1"/>
    <col min="8942" max="8942" width="9.140625" style="9"/>
    <col min="8943" max="8943" width="7.5703125" style="9" customWidth="1"/>
    <col min="8944" max="8946" width="9.140625" style="9"/>
    <col min="8947" max="8947" width="13" style="9" customWidth="1"/>
    <col min="8948" max="8948" width="13.42578125" style="9" customWidth="1"/>
    <col min="8949" max="8952" width="9.140625" style="9"/>
    <col min="8953" max="8953" width="10" style="9" customWidth="1"/>
    <col min="8954" max="9183" width="9.140625" style="9"/>
    <col min="9184" max="9184" width="10.140625" style="9" customWidth="1"/>
    <col min="9185" max="9185" width="12.85546875" style="9" customWidth="1"/>
    <col min="9186" max="9186" width="9" style="9" customWidth="1"/>
    <col min="9187" max="9187" width="10.140625" style="9" customWidth="1"/>
    <col min="9188" max="9188" width="7" style="9" customWidth="1"/>
    <col min="9189" max="9189" width="4.5703125" style="9" customWidth="1"/>
    <col min="9190" max="9191" width="6.85546875" style="9" customWidth="1"/>
    <col min="9192" max="9192" width="7.5703125" style="9" customWidth="1"/>
    <col min="9193" max="9193" width="6.42578125" style="9" customWidth="1"/>
    <col min="9194" max="9194" width="7" style="9" customWidth="1"/>
    <col min="9195" max="9195" width="7.140625" style="9" customWidth="1"/>
    <col min="9196" max="9196" width="9.140625" style="9"/>
    <col min="9197" max="9197" width="10.85546875" style="9" bestFit="1" customWidth="1"/>
    <col min="9198" max="9198" width="9.140625" style="9"/>
    <col min="9199" max="9199" width="7.5703125" style="9" customWidth="1"/>
    <col min="9200" max="9202" width="9.140625" style="9"/>
    <col min="9203" max="9203" width="13" style="9" customWidth="1"/>
    <col min="9204" max="9204" width="13.42578125" style="9" customWidth="1"/>
    <col min="9205" max="9208" width="9.140625" style="9"/>
    <col min="9209" max="9209" width="10" style="9" customWidth="1"/>
    <col min="9210" max="9439" width="9.140625" style="9"/>
    <col min="9440" max="9440" width="10.140625" style="9" customWidth="1"/>
    <col min="9441" max="9441" width="12.85546875" style="9" customWidth="1"/>
    <col min="9442" max="9442" width="9" style="9" customWidth="1"/>
    <col min="9443" max="9443" width="10.140625" style="9" customWidth="1"/>
    <col min="9444" max="9444" width="7" style="9" customWidth="1"/>
    <col min="9445" max="9445" width="4.5703125" style="9" customWidth="1"/>
    <col min="9446" max="9447" width="6.85546875" style="9" customWidth="1"/>
    <col min="9448" max="9448" width="7.5703125" style="9" customWidth="1"/>
    <col min="9449" max="9449" width="6.42578125" style="9" customWidth="1"/>
    <col min="9450" max="9450" width="7" style="9" customWidth="1"/>
    <col min="9451" max="9451" width="7.140625" style="9" customWidth="1"/>
    <col min="9452" max="9452" width="9.140625" style="9"/>
    <col min="9453" max="9453" width="10.85546875" style="9" bestFit="1" customWidth="1"/>
    <col min="9454" max="9454" width="9.140625" style="9"/>
    <col min="9455" max="9455" width="7.5703125" style="9" customWidth="1"/>
    <col min="9456" max="9458" width="9.140625" style="9"/>
    <col min="9459" max="9459" width="13" style="9" customWidth="1"/>
    <col min="9460" max="9460" width="13.42578125" style="9" customWidth="1"/>
    <col min="9461" max="9464" width="9.140625" style="9"/>
    <col min="9465" max="9465" width="10" style="9" customWidth="1"/>
    <col min="9466" max="9695" width="9.140625" style="9"/>
    <col min="9696" max="9696" width="10.140625" style="9" customWidth="1"/>
    <col min="9697" max="9697" width="12.85546875" style="9" customWidth="1"/>
    <col min="9698" max="9698" width="9" style="9" customWidth="1"/>
    <col min="9699" max="9699" width="10.140625" style="9" customWidth="1"/>
    <col min="9700" max="9700" width="7" style="9" customWidth="1"/>
    <col min="9701" max="9701" width="4.5703125" style="9" customWidth="1"/>
    <col min="9702" max="9703" width="6.85546875" style="9" customWidth="1"/>
    <col min="9704" max="9704" width="7.5703125" style="9" customWidth="1"/>
    <col min="9705" max="9705" width="6.42578125" style="9" customWidth="1"/>
    <col min="9706" max="9706" width="7" style="9" customWidth="1"/>
    <col min="9707" max="9707" width="7.140625" style="9" customWidth="1"/>
    <col min="9708" max="9708" width="9.140625" style="9"/>
    <col min="9709" max="9709" width="10.85546875" style="9" bestFit="1" customWidth="1"/>
    <col min="9710" max="9710" width="9.140625" style="9"/>
    <col min="9711" max="9711" width="7.5703125" style="9" customWidth="1"/>
    <col min="9712" max="9714" width="9.140625" style="9"/>
    <col min="9715" max="9715" width="13" style="9" customWidth="1"/>
    <col min="9716" max="9716" width="13.42578125" style="9" customWidth="1"/>
    <col min="9717" max="9720" width="9.140625" style="9"/>
    <col min="9721" max="9721" width="10" style="9" customWidth="1"/>
    <col min="9722" max="9951" width="9.140625" style="9"/>
    <col min="9952" max="9952" width="10.140625" style="9" customWidth="1"/>
    <col min="9953" max="9953" width="12.85546875" style="9" customWidth="1"/>
    <col min="9954" max="9954" width="9" style="9" customWidth="1"/>
    <col min="9955" max="9955" width="10.140625" style="9" customWidth="1"/>
    <col min="9956" max="9956" width="7" style="9" customWidth="1"/>
    <col min="9957" max="9957" width="4.5703125" style="9" customWidth="1"/>
    <col min="9958" max="9959" width="6.85546875" style="9" customWidth="1"/>
    <col min="9960" max="9960" width="7.5703125" style="9" customWidth="1"/>
    <col min="9961" max="9961" width="6.42578125" style="9" customWidth="1"/>
    <col min="9962" max="9962" width="7" style="9" customWidth="1"/>
    <col min="9963" max="9963" width="7.140625" style="9" customWidth="1"/>
    <col min="9964" max="9964" width="9.140625" style="9"/>
    <col min="9965" max="9965" width="10.85546875" style="9" bestFit="1" customWidth="1"/>
    <col min="9966" max="9966" width="9.140625" style="9"/>
    <col min="9967" max="9967" width="7.5703125" style="9" customWidth="1"/>
    <col min="9968" max="9970" width="9.140625" style="9"/>
    <col min="9971" max="9971" width="13" style="9" customWidth="1"/>
    <col min="9972" max="9972" width="13.42578125" style="9" customWidth="1"/>
    <col min="9973" max="9976" width="9.140625" style="9"/>
    <col min="9977" max="9977" width="10" style="9" customWidth="1"/>
    <col min="9978" max="10207" width="9.140625" style="9"/>
    <col min="10208" max="10208" width="10.140625" style="9" customWidth="1"/>
    <col min="10209" max="10209" width="12.85546875" style="9" customWidth="1"/>
    <col min="10210" max="10210" width="9" style="9" customWidth="1"/>
    <col min="10211" max="10211" width="10.140625" style="9" customWidth="1"/>
    <col min="10212" max="10212" width="7" style="9" customWidth="1"/>
    <col min="10213" max="10213" width="4.5703125" style="9" customWidth="1"/>
    <col min="10214" max="10215" width="6.85546875" style="9" customWidth="1"/>
    <col min="10216" max="10216" width="7.5703125" style="9" customWidth="1"/>
    <col min="10217" max="10217" width="6.42578125" style="9" customWidth="1"/>
    <col min="10218" max="10218" width="7" style="9" customWidth="1"/>
    <col min="10219" max="10219" width="7.140625" style="9" customWidth="1"/>
    <col min="10220" max="10220" width="9.140625" style="9"/>
    <col min="10221" max="10221" width="10.85546875" style="9" bestFit="1" customWidth="1"/>
    <col min="10222" max="10222" width="9.140625" style="9"/>
    <col min="10223" max="10223" width="7.5703125" style="9" customWidth="1"/>
    <col min="10224" max="10226" width="9.140625" style="9"/>
    <col min="10227" max="10227" width="13" style="9" customWidth="1"/>
    <col min="10228" max="10228" width="13.42578125" style="9" customWidth="1"/>
    <col min="10229" max="10232" width="9.140625" style="9"/>
    <col min="10233" max="10233" width="10" style="9" customWidth="1"/>
    <col min="10234" max="10463" width="9.140625" style="9"/>
    <col min="10464" max="10464" width="10.140625" style="9" customWidth="1"/>
    <col min="10465" max="10465" width="12.85546875" style="9" customWidth="1"/>
    <col min="10466" max="10466" width="9" style="9" customWidth="1"/>
    <col min="10467" max="10467" width="10.140625" style="9" customWidth="1"/>
    <col min="10468" max="10468" width="7" style="9" customWidth="1"/>
    <col min="10469" max="10469" width="4.5703125" style="9" customWidth="1"/>
    <col min="10470" max="10471" width="6.85546875" style="9" customWidth="1"/>
    <col min="10472" max="10472" width="7.5703125" style="9" customWidth="1"/>
    <col min="10473" max="10473" width="6.42578125" style="9" customWidth="1"/>
    <col min="10474" max="10474" width="7" style="9" customWidth="1"/>
    <col min="10475" max="10475" width="7.140625" style="9" customWidth="1"/>
    <col min="10476" max="10476" width="9.140625" style="9"/>
    <col min="10477" max="10477" width="10.85546875" style="9" bestFit="1" customWidth="1"/>
    <col min="10478" max="10478" width="9.140625" style="9"/>
    <col min="10479" max="10479" width="7.5703125" style="9" customWidth="1"/>
    <col min="10480" max="10482" width="9.140625" style="9"/>
    <col min="10483" max="10483" width="13" style="9" customWidth="1"/>
    <col min="10484" max="10484" width="13.42578125" style="9" customWidth="1"/>
    <col min="10485" max="10488" width="9.140625" style="9"/>
    <col min="10489" max="10489" width="10" style="9" customWidth="1"/>
    <col min="10490" max="10719" width="9.140625" style="9"/>
    <col min="10720" max="10720" width="10.140625" style="9" customWidth="1"/>
    <col min="10721" max="10721" width="12.85546875" style="9" customWidth="1"/>
    <col min="10722" max="10722" width="9" style="9" customWidth="1"/>
    <col min="10723" max="10723" width="10.140625" style="9" customWidth="1"/>
    <col min="10724" max="10724" width="7" style="9" customWidth="1"/>
    <col min="10725" max="10725" width="4.5703125" style="9" customWidth="1"/>
    <col min="10726" max="10727" width="6.85546875" style="9" customWidth="1"/>
    <col min="10728" max="10728" width="7.5703125" style="9" customWidth="1"/>
    <col min="10729" max="10729" width="6.42578125" style="9" customWidth="1"/>
    <col min="10730" max="10730" width="7" style="9" customWidth="1"/>
    <col min="10731" max="10731" width="7.140625" style="9" customWidth="1"/>
    <col min="10732" max="10732" width="9.140625" style="9"/>
    <col min="10733" max="10733" width="10.85546875" style="9" bestFit="1" customWidth="1"/>
    <col min="10734" max="10734" width="9.140625" style="9"/>
    <col min="10735" max="10735" width="7.5703125" style="9" customWidth="1"/>
    <col min="10736" max="10738" width="9.140625" style="9"/>
    <col min="10739" max="10739" width="13" style="9" customWidth="1"/>
    <col min="10740" max="10740" width="13.42578125" style="9" customWidth="1"/>
    <col min="10741" max="10744" width="9.140625" style="9"/>
    <col min="10745" max="10745" width="10" style="9" customWidth="1"/>
    <col min="10746" max="10975" width="9.140625" style="9"/>
    <col min="10976" max="10976" width="10.140625" style="9" customWidth="1"/>
    <col min="10977" max="10977" width="12.85546875" style="9" customWidth="1"/>
    <col min="10978" max="10978" width="9" style="9" customWidth="1"/>
    <col min="10979" max="10979" width="10.140625" style="9" customWidth="1"/>
    <col min="10980" max="10980" width="7" style="9" customWidth="1"/>
    <col min="10981" max="10981" width="4.5703125" style="9" customWidth="1"/>
    <col min="10982" max="10983" width="6.85546875" style="9" customWidth="1"/>
    <col min="10984" max="10984" width="7.5703125" style="9" customWidth="1"/>
    <col min="10985" max="10985" width="6.42578125" style="9" customWidth="1"/>
    <col min="10986" max="10986" width="7" style="9" customWidth="1"/>
    <col min="10987" max="10987" width="7.140625" style="9" customWidth="1"/>
    <col min="10988" max="10988" width="9.140625" style="9"/>
    <col min="10989" max="10989" width="10.85546875" style="9" bestFit="1" customWidth="1"/>
    <col min="10990" max="10990" width="9.140625" style="9"/>
    <col min="10991" max="10991" width="7.5703125" style="9" customWidth="1"/>
    <col min="10992" max="10994" width="9.140625" style="9"/>
    <col min="10995" max="10995" width="13" style="9" customWidth="1"/>
    <col min="10996" max="10996" width="13.42578125" style="9" customWidth="1"/>
    <col min="10997" max="11000" width="9.140625" style="9"/>
    <col min="11001" max="11001" width="10" style="9" customWidth="1"/>
    <col min="11002" max="11231" width="9.140625" style="9"/>
    <col min="11232" max="11232" width="10.140625" style="9" customWidth="1"/>
    <col min="11233" max="11233" width="12.85546875" style="9" customWidth="1"/>
    <col min="11234" max="11234" width="9" style="9" customWidth="1"/>
    <col min="11235" max="11235" width="10.140625" style="9" customWidth="1"/>
    <col min="11236" max="11236" width="7" style="9" customWidth="1"/>
    <col min="11237" max="11237" width="4.5703125" style="9" customWidth="1"/>
    <col min="11238" max="11239" width="6.85546875" style="9" customWidth="1"/>
    <col min="11240" max="11240" width="7.5703125" style="9" customWidth="1"/>
    <col min="11241" max="11241" width="6.42578125" style="9" customWidth="1"/>
    <col min="11242" max="11242" width="7" style="9" customWidth="1"/>
    <col min="11243" max="11243" width="7.140625" style="9" customWidth="1"/>
    <col min="11244" max="11244" width="9.140625" style="9"/>
    <col min="11245" max="11245" width="10.85546875" style="9" bestFit="1" customWidth="1"/>
    <col min="11246" max="11246" width="9.140625" style="9"/>
    <col min="11247" max="11247" width="7.5703125" style="9" customWidth="1"/>
    <col min="11248" max="11250" width="9.140625" style="9"/>
    <col min="11251" max="11251" width="13" style="9" customWidth="1"/>
    <col min="11252" max="11252" width="13.42578125" style="9" customWidth="1"/>
    <col min="11253" max="11256" width="9.140625" style="9"/>
    <col min="11257" max="11257" width="10" style="9" customWidth="1"/>
    <col min="11258" max="11487" width="9.140625" style="9"/>
    <col min="11488" max="11488" width="10.140625" style="9" customWidth="1"/>
    <col min="11489" max="11489" width="12.85546875" style="9" customWidth="1"/>
    <col min="11490" max="11490" width="9" style="9" customWidth="1"/>
    <col min="11491" max="11491" width="10.140625" style="9" customWidth="1"/>
    <col min="11492" max="11492" width="7" style="9" customWidth="1"/>
    <col min="11493" max="11493" width="4.5703125" style="9" customWidth="1"/>
    <col min="11494" max="11495" width="6.85546875" style="9" customWidth="1"/>
    <col min="11496" max="11496" width="7.5703125" style="9" customWidth="1"/>
    <col min="11497" max="11497" width="6.42578125" style="9" customWidth="1"/>
    <col min="11498" max="11498" width="7" style="9" customWidth="1"/>
    <col min="11499" max="11499" width="7.140625" style="9" customWidth="1"/>
    <col min="11500" max="11500" width="9.140625" style="9"/>
    <col min="11501" max="11501" width="10.85546875" style="9" bestFit="1" customWidth="1"/>
    <col min="11502" max="11502" width="9.140625" style="9"/>
    <col min="11503" max="11503" width="7.5703125" style="9" customWidth="1"/>
    <col min="11504" max="11506" width="9.140625" style="9"/>
    <col min="11507" max="11507" width="13" style="9" customWidth="1"/>
    <col min="11508" max="11508" width="13.42578125" style="9" customWidth="1"/>
    <col min="11509" max="11512" width="9.140625" style="9"/>
    <col min="11513" max="11513" width="10" style="9" customWidth="1"/>
    <col min="11514" max="11743" width="9.140625" style="9"/>
    <col min="11744" max="11744" width="10.140625" style="9" customWidth="1"/>
    <col min="11745" max="11745" width="12.85546875" style="9" customWidth="1"/>
    <col min="11746" max="11746" width="9" style="9" customWidth="1"/>
    <col min="11747" max="11747" width="10.140625" style="9" customWidth="1"/>
    <col min="11748" max="11748" width="7" style="9" customWidth="1"/>
    <col min="11749" max="11749" width="4.5703125" style="9" customWidth="1"/>
    <col min="11750" max="11751" width="6.85546875" style="9" customWidth="1"/>
    <col min="11752" max="11752" width="7.5703125" style="9" customWidth="1"/>
    <col min="11753" max="11753" width="6.42578125" style="9" customWidth="1"/>
    <col min="11754" max="11754" width="7" style="9" customWidth="1"/>
    <col min="11755" max="11755" width="7.140625" style="9" customWidth="1"/>
    <col min="11756" max="11756" width="9.140625" style="9"/>
    <col min="11757" max="11757" width="10.85546875" style="9" bestFit="1" customWidth="1"/>
    <col min="11758" max="11758" width="9.140625" style="9"/>
    <col min="11759" max="11759" width="7.5703125" style="9" customWidth="1"/>
    <col min="11760" max="11762" width="9.140625" style="9"/>
    <col min="11763" max="11763" width="13" style="9" customWidth="1"/>
    <col min="11764" max="11764" width="13.42578125" style="9" customWidth="1"/>
    <col min="11765" max="11768" width="9.140625" style="9"/>
    <col min="11769" max="11769" width="10" style="9" customWidth="1"/>
    <col min="11770" max="11999" width="9.140625" style="9"/>
    <col min="12000" max="12000" width="10.140625" style="9" customWidth="1"/>
    <col min="12001" max="12001" width="12.85546875" style="9" customWidth="1"/>
    <col min="12002" max="12002" width="9" style="9" customWidth="1"/>
    <col min="12003" max="12003" width="10.140625" style="9" customWidth="1"/>
    <col min="12004" max="12004" width="7" style="9" customWidth="1"/>
    <col min="12005" max="12005" width="4.5703125" style="9" customWidth="1"/>
    <col min="12006" max="12007" width="6.85546875" style="9" customWidth="1"/>
    <col min="12008" max="12008" width="7.5703125" style="9" customWidth="1"/>
    <col min="12009" max="12009" width="6.42578125" style="9" customWidth="1"/>
    <col min="12010" max="12010" width="7" style="9" customWidth="1"/>
    <col min="12011" max="12011" width="7.140625" style="9" customWidth="1"/>
    <col min="12012" max="12012" width="9.140625" style="9"/>
    <col min="12013" max="12013" width="10.85546875" style="9" bestFit="1" customWidth="1"/>
    <col min="12014" max="12014" width="9.140625" style="9"/>
    <col min="12015" max="12015" width="7.5703125" style="9" customWidth="1"/>
    <col min="12016" max="12018" width="9.140625" style="9"/>
    <col min="12019" max="12019" width="13" style="9" customWidth="1"/>
    <col min="12020" max="12020" width="13.42578125" style="9" customWidth="1"/>
    <col min="12021" max="12024" width="9.140625" style="9"/>
    <col min="12025" max="12025" width="10" style="9" customWidth="1"/>
    <col min="12026" max="12255" width="9.140625" style="9"/>
    <col min="12256" max="12256" width="10.140625" style="9" customWidth="1"/>
    <col min="12257" max="12257" width="12.85546875" style="9" customWidth="1"/>
    <col min="12258" max="12258" width="9" style="9" customWidth="1"/>
    <col min="12259" max="12259" width="10.140625" style="9" customWidth="1"/>
    <col min="12260" max="12260" width="7" style="9" customWidth="1"/>
    <col min="12261" max="12261" width="4.5703125" style="9" customWidth="1"/>
    <col min="12262" max="12263" width="6.85546875" style="9" customWidth="1"/>
    <col min="12264" max="12264" width="7.5703125" style="9" customWidth="1"/>
    <col min="12265" max="12265" width="6.42578125" style="9" customWidth="1"/>
    <col min="12266" max="12266" width="7" style="9" customWidth="1"/>
    <col min="12267" max="12267" width="7.140625" style="9" customWidth="1"/>
    <col min="12268" max="12268" width="9.140625" style="9"/>
    <col min="12269" max="12269" width="10.85546875" style="9" bestFit="1" customWidth="1"/>
    <col min="12270" max="12270" width="9.140625" style="9"/>
    <col min="12271" max="12271" width="7.5703125" style="9" customWidth="1"/>
    <col min="12272" max="12274" width="9.140625" style="9"/>
    <col min="12275" max="12275" width="13" style="9" customWidth="1"/>
    <col min="12276" max="12276" width="13.42578125" style="9" customWidth="1"/>
    <col min="12277" max="12280" width="9.140625" style="9"/>
    <col min="12281" max="12281" width="10" style="9" customWidth="1"/>
    <col min="12282" max="12511" width="9.140625" style="9"/>
    <col min="12512" max="12512" width="10.140625" style="9" customWidth="1"/>
    <col min="12513" max="12513" width="12.85546875" style="9" customWidth="1"/>
    <col min="12514" max="12514" width="9" style="9" customWidth="1"/>
    <col min="12515" max="12515" width="10.140625" style="9" customWidth="1"/>
    <col min="12516" max="12516" width="7" style="9" customWidth="1"/>
    <col min="12517" max="12517" width="4.5703125" style="9" customWidth="1"/>
    <col min="12518" max="12519" width="6.85546875" style="9" customWidth="1"/>
    <col min="12520" max="12520" width="7.5703125" style="9" customWidth="1"/>
    <col min="12521" max="12521" width="6.42578125" style="9" customWidth="1"/>
    <col min="12522" max="12522" width="7" style="9" customWidth="1"/>
    <col min="12523" max="12523" width="7.140625" style="9" customWidth="1"/>
    <col min="12524" max="12524" width="9.140625" style="9"/>
    <col min="12525" max="12525" width="10.85546875" style="9" bestFit="1" customWidth="1"/>
    <col min="12526" max="12526" width="9.140625" style="9"/>
    <col min="12527" max="12527" width="7.5703125" style="9" customWidth="1"/>
    <col min="12528" max="12530" width="9.140625" style="9"/>
    <col min="12531" max="12531" width="13" style="9" customWidth="1"/>
    <col min="12532" max="12532" width="13.42578125" style="9" customWidth="1"/>
    <col min="12533" max="12536" width="9.140625" style="9"/>
    <col min="12537" max="12537" width="10" style="9" customWidth="1"/>
    <col min="12538" max="12767" width="9.140625" style="9"/>
    <col min="12768" max="12768" width="10.140625" style="9" customWidth="1"/>
    <col min="12769" max="12769" width="12.85546875" style="9" customWidth="1"/>
    <col min="12770" max="12770" width="9" style="9" customWidth="1"/>
    <col min="12771" max="12771" width="10.140625" style="9" customWidth="1"/>
    <col min="12772" max="12772" width="7" style="9" customWidth="1"/>
    <col min="12773" max="12773" width="4.5703125" style="9" customWidth="1"/>
    <col min="12774" max="12775" width="6.85546875" style="9" customWidth="1"/>
    <col min="12776" max="12776" width="7.5703125" style="9" customWidth="1"/>
    <col min="12777" max="12777" width="6.42578125" style="9" customWidth="1"/>
    <col min="12778" max="12778" width="7" style="9" customWidth="1"/>
    <col min="12779" max="12779" width="7.140625" style="9" customWidth="1"/>
    <col min="12780" max="12780" width="9.140625" style="9"/>
    <col min="12781" max="12781" width="10.85546875" style="9" bestFit="1" customWidth="1"/>
    <col min="12782" max="12782" width="9.140625" style="9"/>
    <col min="12783" max="12783" width="7.5703125" style="9" customWidth="1"/>
    <col min="12784" max="12786" width="9.140625" style="9"/>
    <col min="12787" max="12787" width="13" style="9" customWidth="1"/>
    <col min="12788" max="12788" width="13.42578125" style="9" customWidth="1"/>
    <col min="12789" max="12792" width="9.140625" style="9"/>
    <col min="12793" max="12793" width="10" style="9" customWidth="1"/>
    <col min="12794" max="13023" width="9.140625" style="9"/>
    <col min="13024" max="13024" width="10.140625" style="9" customWidth="1"/>
    <col min="13025" max="13025" width="12.85546875" style="9" customWidth="1"/>
    <col min="13026" max="13026" width="9" style="9" customWidth="1"/>
    <col min="13027" max="13027" width="10.140625" style="9" customWidth="1"/>
    <col min="13028" max="13028" width="7" style="9" customWidth="1"/>
    <col min="13029" max="13029" width="4.5703125" style="9" customWidth="1"/>
    <col min="13030" max="13031" width="6.85546875" style="9" customWidth="1"/>
    <col min="13032" max="13032" width="7.5703125" style="9" customWidth="1"/>
    <col min="13033" max="13033" width="6.42578125" style="9" customWidth="1"/>
    <col min="13034" max="13034" width="7" style="9" customWidth="1"/>
    <col min="13035" max="13035" width="7.140625" style="9" customWidth="1"/>
    <col min="13036" max="13036" width="9.140625" style="9"/>
    <col min="13037" max="13037" width="10.85546875" style="9" bestFit="1" customWidth="1"/>
    <col min="13038" max="13038" width="9.140625" style="9"/>
    <col min="13039" max="13039" width="7.5703125" style="9" customWidth="1"/>
    <col min="13040" max="13042" width="9.140625" style="9"/>
    <col min="13043" max="13043" width="13" style="9" customWidth="1"/>
    <col min="13044" max="13044" width="13.42578125" style="9" customWidth="1"/>
    <col min="13045" max="13048" width="9.140625" style="9"/>
    <col min="13049" max="13049" width="10" style="9" customWidth="1"/>
    <col min="13050" max="13279" width="9.140625" style="9"/>
    <col min="13280" max="13280" width="10.140625" style="9" customWidth="1"/>
    <col min="13281" max="13281" width="12.85546875" style="9" customWidth="1"/>
    <col min="13282" max="13282" width="9" style="9" customWidth="1"/>
    <col min="13283" max="13283" width="10.140625" style="9" customWidth="1"/>
    <col min="13284" max="13284" width="7" style="9" customWidth="1"/>
    <col min="13285" max="13285" width="4.5703125" style="9" customWidth="1"/>
    <col min="13286" max="13287" width="6.85546875" style="9" customWidth="1"/>
    <col min="13288" max="13288" width="7.5703125" style="9" customWidth="1"/>
    <col min="13289" max="13289" width="6.42578125" style="9" customWidth="1"/>
    <col min="13290" max="13290" width="7" style="9" customWidth="1"/>
    <col min="13291" max="13291" width="7.140625" style="9" customWidth="1"/>
    <col min="13292" max="13292" width="9.140625" style="9"/>
    <col min="13293" max="13293" width="10.85546875" style="9" bestFit="1" customWidth="1"/>
    <col min="13294" max="13294" width="9.140625" style="9"/>
    <col min="13295" max="13295" width="7.5703125" style="9" customWidth="1"/>
    <col min="13296" max="13298" width="9.140625" style="9"/>
    <col min="13299" max="13299" width="13" style="9" customWidth="1"/>
    <col min="13300" max="13300" width="13.42578125" style="9" customWidth="1"/>
    <col min="13301" max="13304" width="9.140625" style="9"/>
    <col min="13305" max="13305" width="10" style="9" customWidth="1"/>
    <col min="13306" max="13535" width="9.140625" style="9"/>
    <col min="13536" max="13536" width="10.140625" style="9" customWidth="1"/>
    <col min="13537" max="13537" width="12.85546875" style="9" customWidth="1"/>
    <col min="13538" max="13538" width="9" style="9" customWidth="1"/>
    <col min="13539" max="13539" width="10.140625" style="9" customWidth="1"/>
    <col min="13540" max="13540" width="7" style="9" customWidth="1"/>
    <col min="13541" max="13541" width="4.5703125" style="9" customWidth="1"/>
    <col min="13542" max="13543" width="6.85546875" style="9" customWidth="1"/>
    <col min="13544" max="13544" width="7.5703125" style="9" customWidth="1"/>
    <col min="13545" max="13545" width="6.42578125" style="9" customWidth="1"/>
    <col min="13546" max="13546" width="7" style="9" customWidth="1"/>
    <col min="13547" max="13547" width="7.140625" style="9" customWidth="1"/>
    <col min="13548" max="13548" width="9.140625" style="9"/>
    <col min="13549" max="13549" width="10.85546875" style="9" bestFit="1" customWidth="1"/>
    <col min="13550" max="13550" width="9.140625" style="9"/>
    <col min="13551" max="13551" width="7.5703125" style="9" customWidth="1"/>
    <col min="13552" max="13554" width="9.140625" style="9"/>
    <col min="13555" max="13555" width="13" style="9" customWidth="1"/>
    <col min="13556" max="13556" width="13.42578125" style="9" customWidth="1"/>
    <col min="13557" max="13560" width="9.140625" style="9"/>
    <col min="13561" max="13561" width="10" style="9" customWidth="1"/>
    <col min="13562" max="13791" width="9.140625" style="9"/>
    <col min="13792" max="13792" width="10.140625" style="9" customWidth="1"/>
    <col min="13793" max="13793" width="12.85546875" style="9" customWidth="1"/>
    <col min="13794" max="13794" width="9" style="9" customWidth="1"/>
    <col min="13795" max="13795" width="10.140625" style="9" customWidth="1"/>
    <col min="13796" max="13796" width="7" style="9" customWidth="1"/>
    <col min="13797" max="13797" width="4.5703125" style="9" customWidth="1"/>
    <col min="13798" max="13799" width="6.85546875" style="9" customWidth="1"/>
    <col min="13800" max="13800" width="7.5703125" style="9" customWidth="1"/>
    <col min="13801" max="13801" width="6.42578125" style="9" customWidth="1"/>
    <col min="13802" max="13802" width="7" style="9" customWidth="1"/>
    <col min="13803" max="13803" width="7.140625" style="9" customWidth="1"/>
    <col min="13804" max="13804" width="9.140625" style="9"/>
    <col min="13805" max="13805" width="10.85546875" style="9" bestFit="1" customWidth="1"/>
    <col min="13806" max="13806" width="9.140625" style="9"/>
    <col min="13807" max="13807" width="7.5703125" style="9" customWidth="1"/>
    <col min="13808" max="13810" width="9.140625" style="9"/>
    <col min="13811" max="13811" width="13" style="9" customWidth="1"/>
    <col min="13812" max="13812" width="13.42578125" style="9" customWidth="1"/>
    <col min="13813" max="13816" width="9.140625" style="9"/>
    <col min="13817" max="13817" width="10" style="9" customWidth="1"/>
    <col min="13818" max="14047" width="9.140625" style="9"/>
    <col min="14048" max="14048" width="10.140625" style="9" customWidth="1"/>
    <col min="14049" max="14049" width="12.85546875" style="9" customWidth="1"/>
    <col min="14050" max="14050" width="9" style="9" customWidth="1"/>
    <col min="14051" max="14051" width="10.140625" style="9" customWidth="1"/>
    <col min="14052" max="14052" width="7" style="9" customWidth="1"/>
    <col min="14053" max="14053" width="4.5703125" style="9" customWidth="1"/>
    <col min="14054" max="14055" width="6.85546875" style="9" customWidth="1"/>
    <col min="14056" max="14056" width="7.5703125" style="9" customWidth="1"/>
    <col min="14057" max="14057" width="6.42578125" style="9" customWidth="1"/>
    <col min="14058" max="14058" width="7" style="9" customWidth="1"/>
    <col min="14059" max="14059" width="7.140625" style="9" customWidth="1"/>
    <col min="14060" max="14060" width="9.140625" style="9"/>
    <col min="14061" max="14061" width="10.85546875" style="9" bestFit="1" customWidth="1"/>
    <col min="14062" max="14062" width="9.140625" style="9"/>
    <col min="14063" max="14063" width="7.5703125" style="9" customWidth="1"/>
    <col min="14064" max="14066" width="9.140625" style="9"/>
    <col min="14067" max="14067" width="13" style="9" customWidth="1"/>
    <col min="14068" max="14068" width="13.42578125" style="9" customWidth="1"/>
    <col min="14069" max="14072" width="9.140625" style="9"/>
    <col min="14073" max="14073" width="10" style="9" customWidth="1"/>
    <col min="14074" max="14303" width="9.140625" style="9"/>
    <col min="14304" max="14304" width="10.140625" style="9" customWidth="1"/>
    <col min="14305" max="14305" width="12.85546875" style="9" customWidth="1"/>
    <col min="14306" max="14306" width="9" style="9" customWidth="1"/>
    <col min="14307" max="14307" width="10.140625" style="9" customWidth="1"/>
    <col min="14308" max="14308" width="7" style="9" customWidth="1"/>
    <col min="14309" max="14309" width="4.5703125" style="9" customWidth="1"/>
    <col min="14310" max="14311" width="6.85546875" style="9" customWidth="1"/>
    <col min="14312" max="14312" width="7.5703125" style="9" customWidth="1"/>
    <col min="14313" max="14313" width="6.42578125" style="9" customWidth="1"/>
    <col min="14314" max="14314" width="7" style="9" customWidth="1"/>
    <col min="14315" max="14315" width="7.140625" style="9" customWidth="1"/>
    <col min="14316" max="14316" width="9.140625" style="9"/>
    <col min="14317" max="14317" width="10.85546875" style="9" bestFit="1" customWidth="1"/>
    <col min="14318" max="14318" width="9.140625" style="9"/>
    <col min="14319" max="14319" width="7.5703125" style="9" customWidth="1"/>
    <col min="14320" max="14322" width="9.140625" style="9"/>
    <col min="14323" max="14323" width="13" style="9" customWidth="1"/>
    <col min="14324" max="14324" width="13.42578125" style="9" customWidth="1"/>
    <col min="14325" max="14328" width="9.140625" style="9"/>
    <col min="14329" max="14329" width="10" style="9" customWidth="1"/>
    <col min="14330" max="14559" width="9.140625" style="9"/>
    <col min="14560" max="14560" width="10.140625" style="9" customWidth="1"/>
    <col min="14561" max="14561" width="12.85546875" style="9" customWidth="1"/>
    <col min="14562" max="14562" width="9" style="9" customWidth="1"/>
    <col min="14563" max="14563" width="10.140625" style="9" customWidth="1"/>
    <col min="14564" max="14564" width="7" style="9" customWidth="1"/>
    <col min="14565" max="14565" width="4.5703125" style="9" customWidth="1"/>
    <col min="14566" max="14567" width="6.85546875" style="9" customWidth="1"/>
    <col min="14568" max="14568" width="7.5703125" style="9" customWidth="1"/>
    <col min="14569" max="14569" width="6.42578125" style="9" customWidth="1"/>
    <col min="14570" max="14570" width="7" style="9" customWidth="1"/>
    <col min="14571" max="14571" width="7.140625" style="9" customWidth="1"/>
    <col min="14572" max="14572" width="9.140625" style="9"/>
    <col min="14573" max="14573" width="10.85546875" style="9" bestFit="1" customWidth="1"/>
    <col min="14574" max="14574" width="9.140625" style="9"/>
    <col min="14575" max="14575" width="7.5703125" style="9" customWidth="1"/>
    <col min="14576" max="14578" width="9.140625" style="9"/>
    <col min="14579" max="14579" width="13" style="9" customWidth="1"/>
    <col min="14580" max="14580" width="13.42578125" style="9" customWidth="1"/>
    <col min="14581" max="14584" width="9.140625" style="9"/>
    <col min="14585" max="14585" width="10" style="9" customWidth="1"/>
    <col min="14586" max="14815" width="9.140625" style="9"/>
    <col min="14816" max="14816" width="10.140625" style="9" customWidth="1"/>
    <col min="14817" max="14817" width="12.85546875" style="9" customWidth="1"/>
    <col min="14818" max="14818" width="9" style="9" customWidth="1"/>
    <col min="14819" max="14819" width="10.140625" style="9" customWidth="1"/>
    <col min="14820" max="14820" width="7" style="9" customWidth="1"/>
    <col min="14821" max="14821" width="4.5703125" style="9" customWidth="1"/>
    <col min="14822" max="14823" width="6.85546875" style="9" customWidth="1"/>
    <col min="14824" max="14824" width="7.5703125" style="9" customWidth="1"/>
    <col min="14825" max="14825" width="6.42578125" style="9" customWidth="1"/>
    <col min="14826" max="14826" width="7" style="9" customWidth="1"/>
    <col min="14827" max="14827" width="7.140625" style="9" customWidth="1"/>
    <col min="14828" max="14828" width="9.140625" style="9"/>
    <col min="14829" max="14829" width="10.85546875" style="9" bestFit="1" customWidth="1"/>
    <col min="14830" max="14830" width="9.140625" style="9"/>
    <col min="14831" max="14831" width="7.5703125" style="9" customWidth="1"/>
    <col min="14832" max="14834" width="9.140625" style="9"/>
    <col min="14835" max="14835" width="13" style="9" customWidth="1"/>
    <col min="14836" max="14836" width="13.42578125" style="9" customWidth="1"/>
    <col min="14837" max="14840" width="9.140625" style="9"/>
    <col min="14841" max="14841" width="10" style="9" customWidth="1"/>
    <col min="14842" max="15071" width="9.140625" style="9"/>
    <col min="15072" max="15072" width="10.140625" style="9" customWidth="1"/>
    <col min="15073" max="15073" width="12.85546875" style="9" customWidth="1"/>
    <col min="15074" max="15074" width="9" style="9" customWidth="1"/>
    <col min="15075" max="15075" width="10.140625" style="9" customWidth="1"/>
    <col min="15076" max="15076" width="7" style="9" customWidth="1"/>
    <col min="15077" max="15077" width="4.5703125" style="9" customWidth="1"/>
    <col min="15078" max="15079" width="6.85546875" style="9" customWidth="1"/>
    <col min="15080" max="15080" width="7.5703125" style="9" customWidth="1"/>
    <col min="15081" max="15081" width="6.42578125" style="9" customWidth="1"/>
    <col min="15082" max="15082" width="7" style="9" customWidth="1"/>
    <col min="15083" max="15083" width="7.140625" style="9" customWidth="1"/>
    <col min="15084" max="15084" width="9.140625" style="9"/>
    <col min="15085" max="15085" width="10.85546875" style="9" bestFit="1" customWidth="1"/>
    <col min="15086" max="15086" width="9.140625" style="9"/>
    <col min="15087" max="15087" width="7.5703125" style="9" customWidth="1"/>
    <col min="15088" max="15090" width="9.140625" style="9"/>
    <col min="15091" max="15091" width="13" style="9" customWidth="1"/>
    <col min="15092" max="15092" width="13.42578125" style="9" customWidth="1"/>
    <col min="15093" max="15096" width="9.140625" style="9"/>
    <col min="15097" max="15097" width="10" style="9" customWidth="1"/>
    <col min="15098" max="15327" width="9.140625" style="9"/>
    <col min="15328" max="15328" width="10.140625" style="9" customWidth="1"/>
    <col min="15329" max="15329" width="12.85546875" style="9" customWidth="1"/>
    <col min="15330" max="15330" width="9" style="9" customWidth="1"/>
    <col min="15331" max="15331" width="10.140625" style="9" customWidth="1"/>
    <col min="15332" max="15332" width="7" style="9" customWidth="1"/>
    <col min="15333" max="15333" width="4.5703125" style="9" customWidth="1"/>
    <col min="15334" max="15335" width="6.85546875" style="9" customWidth="1"/>
    <col min="15336" max="15336" width="7.5703125" style="9" customWidth="1"/>
    <col min="15337" max="15337" width="6.42578125" style="9" customWidth="1"/>
    <col min="15338" max="15338" width="7" style="9" customWidth="1"/>
    <col min="15339" max="15339" width="7.140625" style="9" customWidth="1"/>
    <col min="15340" max="15340" width="9.140625" style="9"/>
    <col min="15341" max="15341" width="10.85546875" style="9" bestFit="1" customWidth="1"/>
    <col min="15342" max="15342" width="9.140625" style="9"/>
    <col min="15343" max="15343" width="7.5703125" style="9" customWidth="1"/>
    <col min="15344" max="15346" width="9.140625" style="9"/>
    <col min="15347" max="15347" width="13" style="9" customWidth="1"/>
    <col min="15348" max="15348" width="13.42578125" style="9" customWidth="1"/>
    <col min="15349" max="15352" width="9.140625" style="9"/>
    <col min="15353" max="15353" width="10" style="9" customWidth="1"/>
    <col min="15354" max="15583" width="9.140625" style="9"/>
    <col min="15584" max="15584" width="10.140625" style="9" customWidth="1"/>
    <col min="15585" max="15585" width="12.85546875" style="9" customWidth="1"/>
    <col min="15586" max="15586" width="9" style="9" customWidth="1"/>
    <col min="15587" max="15587" width="10.140625" style="9" customWidth="1"/>
    <col min="15588" max="15588" width="7" style="9" customWidth="1"/>
    <col min="15589" max="15589" width="4.5703125" style="9" customWidth="1"/>
    <col min="15590" max="15591" width="6.85546875" style="9" customWidth="1"/>
    <col min="15592" max="15592" width="7.5703125" style="9" customWidth="1"/>
    <col min="15593" max="15593" width="6.42578125" style="9" customWidth="1"/>
    <col min="15594" max="15594" width="7" style="9" customWidth="1"/>
    <col min="15595" max="15595" width="7.140625" style="9" customWidth="1"/>
    <col min="15596" max="15596" width="9.140625" style="9"/>
    <col min="15597" max="15597" width="10.85546875" style="9" bestFit="1" customWidth="1"/>
    <col min="15598" max="15598" width="9.140625" style="9"/>
    <col min="15599" max="15599" width="7.5703125" style="9" customWidth="1"/>
    <col min="15600" max="15602" width="9.140625" style="9"/>
    <col min="15603" max="15603" width="13" style="9" customWidth="1"/>
    <col min="15604" max="15604" width="13.42578125" style="9" customWidth="1"/>
    <col min="15605" max="15608" width="9.140625" style="9"/>
    <col min="15609" max="15609" width="10" style="9" customWidth="1"/>
    <col min="15610" max="15839" width="9.140625" style="9"/>
    <col min="15840" max="15840" width="10.140625" style="9" customWidth="1"/>
    <col min="15841" max="15841" width="12.85546875" style="9" customWidth="1"/>
    <col min="15842" max="15842" width="9" style="9" customWidth="1"/>
    <col min="15843" max="15843" width="10.140625" style="9" customWidth="1"/>
    <col min="15844" max="15844" width="7" style="9" customWidth="1"/>
    <col min="15845" max="15845" width="4.5703125" style="9" customWidth="1"/>
    <col min="15846" max="15847" width="6.85546875" style="9" customWidth="1"/>
    <col min="15848" max="15848" width="7.5703125" style="9" customWidth="1"/>
    <col min="15849" max="15849" width="6.42578125" style="9" customWidth="1"/>
    <col min="15850" max="15850" width="7" style="9" customWidth="1"/>
    <col min="15851" max="15851" width="7.140625" style="9" customWidth="1"/>
    <col min="15852" max="15852" width="9.140625" style="9"/>
    <col min="15853" max="15853" width="10.85546875" style="9" bestFit="1" customWidth="1"/>
    <col min="15854" max="15854" width="9.140625" style="9"/>
    <col min="15855" max="15855" width="7.5703125" style="9" customWidth="1"/>
    <col min="15856" max="15858" width="9.140625" style="9"/>
    <col min="15859" max="15859" width="13" style="9" customWidth="1"/>
    <col min="15860" max="15860" width="13.42578125" style="9" customWidth="1"/>
    <col min="15861" max="15864" width="9.140625" style="9"/>
    <col min="15865" max="15865" width="10" style="9" customWidth="1"/>
    <col min="15866" max="16095" width="9.140625" style="9"/>
    <col min="16096" max="16096" width="10.140625" style="9" customWidth="1"/>
    <col min="16097" max="16097" width="12.85546875" style="9" customWidth="1"/>
    <col min="16098" max="16098" width="9" style="9" customWidth="1"/>
    <col min="16099" max="16099" width="10.140625" style="9" customWidth="1"/>
    <col min="16100" max="16100" width="7" style="9" customWidth="1"/>
    <col min="16101" max="16101" width="4.5703125" style="9" customWidth="1"/>
    <col min="16102" max="16103" width="6.85546875" style="9" customWidth="1"/>
    <col min="16104" max="16104" width="7.5703125" style="9" customWidth="1"/>
    <col min="16105" max="16105" width="6.42578125" style="9" customWidth="1"/>
    <col min="16106" max="16106" width="7" style="9" customWidth="1"/>
    <col min="16107" max="16107" width="7.140625" style="9" customWidth="1"/>
    <col min="16108" max="16108" width="9.140625" style="9"/>
    <col min="16109" max="16109" width="10.85546875" style="9" bestFit="1" customWidth="1"/>
    <col min="16110" max="16110" width="9.140625" style="9"/>
    <col min="16111" max="16111" width="7.5703125" style="9" customWidth="1"/>
    <col min="16112" max="16114" width="9.140625" style="9"/>
    <col min="16115" max="16115" width="13" style="9" customWidth="1"/>
    <col min="16116" max="16116" width="13.42578125" style="9" customWidth="1"/>
    <col min="16117" max="16120" width="9.140625" style="9"/>
    <col min="16121" max="16121" width="10" style="9" customWidth="1"/>
    <col min="16122" max="16382" width="9.140625" style="9"/>
    <col min="16383" max="16384" width="9.140625" style="9" customWidth="1"/>
  </cols>
  <sheetData>
    <row r="1" spans="1:12" x14ac:dyDescent="0.2">
      <c r="A1" s="47" t="s">
        <v>77</v>
      </c>
    </row>
    <row r="2" spans="1:12" ht="29.25" customHeight="1" x14ac:dyDescent="0.25">
      <c r="A2" s="947" t="s">
        <v>681</v>
      </c>
      <c r="B2" s="947"/>
      <c r="C2" s="947"/>
      <c r="D2" s="947"/>
      <c r="E2" s="947"/>
      <c r="F2" s="947"/>
      <c r="H2" s="85" t="s">
        <v>102</v>
      </c>
    </row>
    <row r="3" spans="1:12" ht="84.6" customHeight="1" x14ac:dyDescent="0.2">
      <c r="A3" s="63"/>
      <c r="B3" s="88" t="s">
        <v>393</v>
      </c>
      <c r="C3" s="88" t="s">
        <v>394</v>
      </c>
      <c r="D3" s="88" t="s">
        <v>597</v>
      </c>
      <c r="E3" s="88" t="s">
        <v>598</v>
      </c>
      <c r="F3" s="88" t="s">
        <v>43</v>
      </c>
      <c r="G3" s="89"/>
      <c r="H3" s="10"/>
      <c r="I3" s="344"/>
      <c r="J3" s="345"/>
      <c r="K3" s="345"/>
      <c r="L3" s="345"/>
    </row>
    <row r="4" spans="1:12" ht="21" customHeight="1" x14ac:dyDescent="0.2">
      <c r="A4" s="176" t="s">
        <v>657</v>
      </c>
      <c r="B4" s="177"/>
      <c r="C4" s="177"/>
      <c r="D4" s="177"/>
      <c r="E4" s="177"/>
      <c r="F4" s="177"/>
      <c r="G4" s="177"/>
      <c r="H4" s="10"/>
      <c r="I4" s="344"/>
      <c r="J4" s="345"/>
      <c r="K4" s="345"/>
      <c r="L4" s="345"/>
    </row>
    <row r="5" spans="1:12" ht="21" customHeight="1" x14ac:dyDescent="0.2">
      <c r="A5" s="79" t="s">
        <v>163</v>
      </c>
      <c r="B5" s="322">
        <v>2</v>
      </c>
      <c r="C5" s="322">
        <v>0</v>
      </c>
      <c r="D5" s="322">
        <v>0</v>
      </c>
      <c r="E5" s="322">
        <v>1</v>
      </c>
      <c r="F5" s="323">
        <v>3</v>
      </c>
      <c r="G5" s="308"/>
      <c r="H5" s="10"/>
      <c r="I5" s="344"/>
      <c r="J5" s="345"/>
      <c r="K5" s="345"/>
      <c r="L5" s="345"/>
    </row>
    <row r="6" spans="1:12" ht="21" customHeight="1" x14ac:dyDescent="0.2">
      <c r="A6" s="80" t="s">
        <v>164</v>
      </c>
      <c r="B6" s="253">
        <v>2</v>
      </c>
      <c r="C6" s="253">
        <v>0</v>
      </c>
      <c r="D6" s="253">
        <v>0</v>
      </c>
      <c r="E6" s="253">
        <v>0</v>
      </c>
      <c r="F6" s="588">
        <v>2</v>
      </c>
      <c r="G6" s="307"/>
      <c r="H6" s="10"/>
      <c r="I6" s="344"/>
      <c r="J6" s="345"/>
      <c r="K6" s="345"/>
      <c r="L6" s="345"/>
    </row>
    <row r="7" spans="1:12" ht="21" customHeight="1" x14ac:dyDescent="0.2">
      <c r="A7" s="79" t="s">
        <v>37</v>
      </c>
      <c r="B7" s="322">
        <v>5</v>
      </c>
      <c r="C7" s="322">
        <v>1</v>
      </c>
      <c r="D7" s="322">
        <v>10</v>
      </c>
      <c r="E7" s="322">
        <v>3</v>
      </c>
      <c r="F7" s="323">
        <v>19</v>
      </c>
      <c r="G7" s="308"/>
      <c r="H7" s="10"/>
      <c r="I7" s="344"/>
      <c r="J7" s="345"/>
      <c r="K7" s="345"/>
      <c r="L7" s="345"/>
    </row>
    <row r="8" spans="1:12" ht="21" customHeight="1" x14ac:dyDescent="0.2">
      <c r="A8" s="80" t="s">
        <v>75</v>
      </c>
      <c r="B8" s="253">
        <v>9</v>
      </c>
      <c r="C8" s="253">
        <v>1</v>
      </c>
      <c r="D8" s="253">
        <v>10</v>
      </c>
      <c r="E8" s="253">
        <v>4</v>
      </c>
      <c r="F8" s="588">
        <v>24</v>
      </c>
      <c r="G8" s="307"/>
      <c r="H8" s="10"/>
      <c r="I8" s="344"/>
      <c r="J8" s="345"/>
      <c r="K8" s="345"/>
      <c r="L8" s="345"/>
    </row>
    <row r="9" spans="1:12" ht="21" customHeight="1" x14ac:dyDescent="0.2">
      <c r="A9" s="79" t="s">
        <v>100</v>
      </c>
      <c r="B9" s="256">
        <v>0.55555555555555558</v>
      </c>
      <c r="C9" s="256">
        <v>1</v>
      </c>
      <c r="D9" s="256">
        <v>1</v>
      </c>
      <c r="E9" s="256">
        <v>0.75</v>
      </c>
      <c r="F9" s="257">
        <v>0.79166666666666663</v>
      </c>
      <c r="G9" s="256" t="e">
        <v>#DIV/0!</v>
      </c>
      <c r="H9" s="10"/>
      <c r="I9" s="344"/>
      <c r="J9" s="345"/>
      <c r="K9" s="345"/>
      <c r="L9" s="345"/>
    </row>
    <row r="10" spans="1:12" ht="21" customHeight="1" x14ac:dyDescent="0.2">
      <c r="A10" s="176" t="s">
        <v>636</v>
      </c>
      <c r="B10" s="177"/>
      <c r="C10" s="177"/>
      <c r="D10" s="177"/>
      <c r="E10" s="177"/>
      <c r="F10" s="177"/>
      <c r="G10" s="177"/>
      <c r="H10" s="10"/>
      <c r="I10" s="344"/>
      <c r="J10" s="345"/>
      <c r="K10" s="345"/>
      <c r="L10" s="345"/>
    </row>
    <row r="11" spans="1:12" ht="21" customHeight="1" x14ac:dyDescent="0.2">
      <c r="A11" s="79" t="s">
        <v>163</v>
      </c>
      <c r="B11" s="322">
        <v>2</v>
      </c>
      <c r="C11" s="322">
        <v>0</v>
      </c>
      <c r="D11" s="322">
        <v>0</v>
      </c>
      <c r="E11" s="322">
        <v>0</v>
      </c>
      <c r="F11" s="323">
        <v>2</v>
      </c>
      <c r="G11" s="308"/>
      <c r="H11" s="10"/>
      <c r="I11" s="344"/>
      <c r="J11" s="345"/>
      <c r="K11" s="345"/>
      <c r="L11" s="345"/>
    </row>
    <row r="12" spans="1:12" ht="21" customHeight="1" x14ac:dyDescent="0.2">
      <c r="A12" s="80" t="s">
        <v>164</v>
      </c>
      <c r="B12" s="253">
        <v>1</v>
      </c>
      <c r="C12" s="253">
        <v>0</v>
      </c>
      <c r="D12" s="253">
        <v>0</v>
      </c>
      <c r="E12" s="253">
        <v>0</v>
      </c>
      <c r="F12" s="588">
        <v>1</v>
      </c>
      <c r="G12" s="307"/>
      <c r="H12" s="10"/>
      <c r="I12" s="344"/>
      <c r="J12" s="345"/>
      <c r="K12" s="345"/>
      <c r="L12" s="345"/>
    </row>
    <row r="13" spans="1:12" ht="21" customHeight="1" x14ac:dyDescent="0.2">
      <c r="A13" s="79" t="s">
        <v>37</v>
      </c>
      <c r="B13" s="322">
        <v>5</v>
      </c>
      <c r="C13" s="322">
        <v>1</v>
      </c>
      <c r="D13" s="322">
        <v>10</v>
      </c>
      <c r="E13" s="322">
        <v>3</v>
      </c>
      <c r="F13" s="323">
        <v>19</v>
      </c>
      <c r="G13" s="308"/>
      <c r="H13" s="10"/>
      <c r="I13" s="344"/>
      <c r="J13" s="345"/>
      <c r="K13" s="345"/>
      <c r="L13" s="345"/>
    </row>
    <row r="14" spans="1:12" ht="21" customHeight="1" x14ac:dyDescent="0.2">
      <c r="A14" s="80" t="s">
        <v>75</v>
      </c>
      <c r="B14" s="253">
        <v>8</v>
      </c>
      <c r="C14" s="253">
        <v>1</v>
      </c>
      <c r="D14" s="253">
        <v>10</v>
      </c>
      <c r="E14" s="253">
        <v>3</v>
      </c>
      <c r="F14" s="588">
        <v>22</v>
      </c>
      <c r="G14" s="307"/>
      <c r="H14" s="10"/>
      <c r="I14" s="344"/>
      <c r="J14" s="345"/>
      <c r="K14" s="345"/>
      <c r="L14" s="345"/>
    </row>
    <row r="15" spans="1:12" ht="21" customHeight="1" x14ac:dyDescent="0.2">
      <c r="A15" s="79" t="s">
        <v>100</v>
      </c>
      <c r="B15" s="256">
        <v>0.625</v>
      </c>
      <c r="C15" s="256">
        <v>1</v>
      </c>
      <c r="D15" s="256">
        <v>1</v>
      </c>
      <c r="E15" s="256">
        <v>1</v>
      </c>
      <c r="F15" s="257">
        <v>0.86363636363636365</v>
      </c>
      <c r="G15" s="256"/>
      <c r="H15" s="10"/>
      <c r="I15" s="344"/>
      <c r="J15" s="345"/>
      <c r="K15" s="345"/>
      <c r="L15" s="345"/>
    </row>
    <row r="16" spans="1:12" ht="21" customHeight="1" x14ac:dyDescent="0.2">
      <c r="A16" s="176" t="s">
        <v>625</v>
      </c>
      <c r="B16" s="177"/>
      <c r="C16" s="177"/>
      <c r="D16" s="177"/>
      <c r="E16" s="177"/>
      <c r="F16" s="177"/>
      <c r="G16" s="177"/>
      <c r="H16" s="10"/>
      <c r="I16" s="344"/>
      <c r="J16" s="345"/>
      <c r="K16" s="345"/>
      <c r="L16" s="345"/>
    </row>
    <row r="17" spans="1:12" ht="21" customHeight="1" x14ac:dyDescent="0.2">
      <c r="A17" s="79" t="s">
        <v>163</v>
      </c>
      <c r="B17" s="322">
        <v>2</v>
      </c>
      <c r="C17" s="322">
        <v>0</v>
      </c>
      <c r="D17" s="322">
        <v>0</v>
      </c>
      <c r="E17" s="322">
        <v>0</v>
      </c>
      <c r="F17" s="323">
        <v>2</v>
      </c>
      <c r="G17" s="308"/>
      <c r="H17" s="10"/>
      <c r="I17" s="344"/>
      <c r="J17" s="345"/>
      <c r="K17" s="345"/>
      <c r="L17" s="345"/>
    </row>
    <row r="18" spans="1:12" ht="21" customHeight="1" x14ac:dyDescent="0.2">
      <c r="A18" s="80" t="s">
        <v>164</v>
      </c>
      <c r="B18" s="253">
        <v>1</v>
      </c>
      <c r="C18" s="253">
        <v>0</v>
      </c>
      <c r="D18" s="253">
        <v>0</v>
      </c>
      <c r="E18" s="253">
        <v>0</v>
      </c>
      <c r="F18" s="588">
        <v>1</v>
      </c>
      <c r="G18" s="307"/>
      <c r="H18" s="10"/>
      <c r="I18" s="344"/>
      <c r="J18" s="345"/>
      <c r="K18" s="345"/>
      <c r="L18" s="345"/>
    </row>
    <row r="19" spans="1:12" ht="21" customHeight="1" x14ac:dyDescent="0.2">
      <c r="A19" s="79" t="s">
        <v>37</v>
      </c>
      <c r="B19" s="322">
        <v>4</v>
      </c>
      <c r="C19" s="322">
        <v>1</v>
      </c>
      <c r="D19" s="322">
        <v>10</v>
      </c>
      <c r="E19" s="322">
        <v>4</v>
      </c>
      <c r="F19" s="323">
        <v>19</v>
      </c>
      <c r="G19" s="308"/>
      <c r="H19" s="10"/>
      <c r="I19" s="344"/>
      <c r="J19" s="345"/>
      <c r="K19" s="345"/>
      <c r="L19" s="345"/>
    </row>
    <row r="20" spans="1:12" ht="21" customHeight="1" x14ac:dyDescent="0.2">
      <c r="A20" s="80" t="s">
        <v>75</v>
      </c>
      <c r="B20" s="253">
        <v>7</v>
      </c>
      <c r="C20" s="253">
        <v>1</v>
      </c>
      <c r="D20" s="253">
        <v>10</v>
      </c>
      <c r="E20" s="253">
        <v>4</v>
      </c>
      <c r="F20" s="588">
        <v>22</v>
      </c>
      <c r="G20" s="307"/>
      <c r="H20" s="10"/>
      <c r="I20" s="344"/>
      <c r="J20" s="345"/>
      <c r="K20" s="345"/>
      <c r="L20" s="345"/>
    </row>
    <row r="21" spans="1:12" ht="21" customHeight="1" x14ac:dyDescent="0.2">
      <c r="A21" s="79" t="s">
        <v>100</v>
      </c>
      <c r="B21" s="256">
        <v>0.5714285714285714</v>
      </c>
      <c r="C21" s="256">
        <v>1</v>
      </c>
      <c r="D21" s="256">
        <v>1</v>
      </c>
      <c r="E21" s="256">
        <v>1</v>
      </c>
      <c r="F21" s="257">
        <v>0.86363636363636365</v>
      </c>
      <c r="G21" s="308"/>
      <c r="H21" s="10"/>
      <c r="I21" s="344"/>
      <c r="J21" s="345"/>
      <c r="K21" s="345"/>
      <c r="L21" s="345"/>
    </row>
    <row r="22" spans="1:12" ht="21" customHeight="1" x14ac:dyDescent="0.2">
      <c r="A22" s="176" t="s">
        <v>615</v>
      </c>
      <c r="B22" s="177"/>
      <c r="C22" s="177"/>
      <c r="D22" s="177"/>
      <c r="E22" s="177"/>
      <c r="F22" s="177"/>
      <c r="G22" s="177"/>
      <c r="H22" s="10"/>
      <c r="I22" s="344"/>
      <c r="J22" s="345"/>
      <c r="K22" s="345"/>
      <c r="L22" s="345"/>
    </row>
    <row r="23" spans="1:12" ht="21" customHeight="1" x14ac:dyDescent="0.2">
      <c r="A23" s="79" t="s">
        <v>163</v>
      </c>
      <c r="B23" s="322">
        <v>1</v>
      </c>
      <c r="C23" s="322">
        <v>0</v>
      </c>
      <c r="D23" s="322">
        <v>0</v>
      </c>
      <c r="E23" s="322">
        <v>0</v>
      </c>
      <c r="F23" s="323">
        <v>1</v>
      </c>
      <c r="G23" s="308"/>
      <c r="H23" s="10"/>
      <c r="I23" s="344"/>
      <c r="J23" s="345"/>
      <c r="K23" s="345"/>
      <c r="L23" s="345"/>
    </row>
    <row r="24" spans="1:12" ht="21" customHeight="1" x14ac:dyDescent="0.2">
      <c r="A24" s="80" t="s">
        <v>164</v>
      </c>
      <c r="B24" s="253">
        <v>1</v>
      </c>
      <c r="C24" s="253">
        <v>0</v>
      </c>
      <c r="D24" s="253">
        <v>0</v>
      </c>
      <c r="E24" s="253">
        <v>2</v>
      </c>
      <c r="F24" s="588">
        <v>3</v>
      </c>
      <c r="G24" s="307"/>
      <c r="H24" s="10"/>
      <c r="I24" s="344"/>
      <c r="J24" s="345"/>
      <c r="K24" s="345"/>
      <c r="L24" s="345"/>
    </row>
    <row r="25" spans="1:12" ht="21" customHeight="1" x14ac:dyDescent="0.2">
      <c r="A25" s="79" t="s">
        <v>37</v>
      </c>
      <c r="B25" s="322">
        <v>4</v>
      </c>
      <c r="C25" s="322">
        <v>1</v>
      </c>
      <c r="D25" s="322">
        <v>10</v>
      </c>
      <c r="E25" s="322">
        <v>3</v>
      </c>
      <c r="F25" s="323">
        <v>18</v>
      </c>
      <c r="G25" s="308"/>
      <c r="H25" s="10"/>
      <c r="I25" s="344"/>
      <c r="J25" s="345"/>
      <c r="K25" s="345"/>
      <c r="L25" s="345"/>
    </row>
    <row r="26" spans="1:12" ht="21" customHeight="1" x14ac:dyDescent="0.2">
      <c r="A26" s="80" t="s">
        <v>75</v>
      </c>
      <c r="B26" s="253">
        <v>6</v>
      </c>
      <c r="C26" s="253">
        <v>1</v>
      </c>
      <c r="D26" s="253">
        <v>10</v>
      </c>
      <c r="E26" s="253">
        <v>5</v>
      </c>
      <c r="F26" s="588">
        <v>22</v>
      </c>
      <c r="G26" s="307"/>
      <c r="H26" s="10"/>
      <c r="I26" s="344"/>
      <c r="J26" s="345"/>
      <c r="K26" s="345"/>
      <c r="L26" s="345"/>
    </row>
    <row r="27" spans="1:12" ht="21" customHeight="1" x14ac:dyDescent="0.2">
      <c r="A27" s="79" t="s">
        <v>100</v>
      </c>
      <c r="B27" s="256">
        <v>0.66666666666666663</v>
      </c>
      <c r="C27" s="256">
        <v>1</v>
      </c>
      <c r="D27" s="256">
        <v>1</v>
      </c>
      <c r="E27" s="256">
        <v>0.6</v>
      </c>
      <c r="F27" s="257">
        <v>0.81818181818181823</v>
      </c>
      <c r="G27" s="308"/>
      <c r="H27" s="10"/>
      <c r="I27" s="344"/>
      <c r="J27" s="345"/>
      <c r="K27" s="345"/>
      <c r="L27" s="345"/>
    </row>
    <row r="28" spans="1:12" ht="21" customHeight="1" x14ac:dyDescent="0.2">
      <c r="A28" s="176" t="s">
        <v>601</v>
      </c>
      <c r="B28" s="177"/>
      <c r="C28" s="177"/>
      <c r="D28" s="177"/>
      <c r="E28" s="177"/>
      <c r="F28" s="177"/>
      <c r="G28" s="177"/>
      <c r="H28" s="10"/>
      <c r="I28" s="344"/>
      <c r="J28" s="345"/>
      <c r="K28" s="345"/>
      <c r="L28" s="345"/>
    </row>
    <row r="29" spans="1:12" ht="21" customHeight="1" x14ac:dyDescent="0.2">
      <c r="A29" s="79" t="s">
        <v>163</v>
      </c>
      <c r="B29" s="322">
        <v>1</v>
      </c>
      <c r="C29" s="322">
        <v>0</v>
      </c>
      <c r="D29" s="322">
        <v>0</v>
      </c>
      <c r="E29" s="322">
        <v>0</v>
      </c>
      <c r="F29" s="323">
        <v>1</v>
      </c>
      <c r="G29" s="308"/>
      <c r="H29" s="10"/>
      <c r="I29" s="344"/>
      <c r="J29" s="345"/>
      <c r="K29" s="345"/>
      <c r="L29" s="345"/>
    </row>
    <row r="30" spans="1:12" ht="21" customHeight="1" x14ac:dyDescent="0.2">
      <c r="A30" s="80" t="s">
        <v>164</v>
      </c>
      <c r="B30" s="253">
        <v>0</v>
      </c>
      <c r="C30" s="253">
        <v>0</v>
      </c>
      <c r="D30" s="253">
        <v>0</v>
      </c>
      <c r="E30" s="253">
        <v>2</v>
      </c>
      <c r="F30" s="588">
        <v>2</v>
      </c>
      <c r="G30" s="307"/>
      <c r="H30" s="10"/>
      <c r="I30" s="344"/>
      <c r="J30" s="345"/>
      <c r="K30" s="345"/>
      <c r="L30" s="345"/>
    </row>
    <row r="31" spans="1:12" ht="21" customHeight="1" x14ac:dyDescent="0.2">
      <c r="A31" s="79" t="s">
        <v>37</v>
      </c>
      <c r="B31" s="322">
        <v>4</v>
      </c>
      <c r="C31" s="322">
        <v>1</v>
      </c>
      <c r="D31" s="322">
        <v>10</v>
      </c>
      <c r="E31" s="322">
        <v>4</v>
      </c>
      <c r="F31" s="323">
        <v>19</v>
      </c>
      <c r="G31" s="308"/>
      <c r="H31" s="10"/>
      <c r="I31" s="344"/>
      <c r="J31" s="345"/>
      <c r="K31" s="345"/>
      <c r="L31" s="345"/>
    </row>
    <row r="32" spans="1:12" ht="21" customHeight="1" x14ac:dyDescent="0.2">
      <c r="A32" s="80" t="s">
        <v>75</v>
      </c>
      <c r="B32" s="253">
        <v>5</v>
      </c>
      <c r="C32" s="253">
        <v>1</v>
      </c>
      <c r="D32" s="253">
        <v>10</v>
      </c>
      <c r="E32" s="253">
        <v>6</v>
      </c>
      <c r="F32" s="588">
        <v>22</v>
      </c>
      <c r="G32" s="307"/>
      <c r="H32" s="10"/>
      <c r="I32" s="344"/>
      <c r="J32" s="345"/>
      <c r="K32" s="345"/>
      <c r="L32" s="345"/>
    </row>
    <row r="33" spans="1:18" ht="21" customHeight="1" x14ac:dyDescent="0.2">
      <c r="A33" s="79" t="s">
        <v>100</v>
      </c>
      <c r="B33" s="256">
        <v>0.8</v>
      </c>
      <c r="C33" s="256">
        <v>1</v>
      </c>
      <c r="D33" s="256">
        <v>1</v>
      </c>
      <c r="E33" s="256">
        <v>0.66666666666666663</v>
      </c>
      <c r="F33" s="257">
        <v>0.86363636363636365</v>
      </c>
      <c r="G33" s="308"/>
      <c r="H33" s="10"/>
      <c r="I33" s="344"/>
      <c r="J33" s="345"/>
      <c r="K33" s="345"/>
      <c r="L33" s="345"/>
    </row>
    <row r="34" spans="1:18" x14ac:dyDescent="0.2">
      <c r="A34" s="57" t="s">
        <v>76</v>
      </c>
      <c r="B34" s="350"/>
      <c r="C34" s="350"/>
      <c r="D34" s="350"/>
      <c r="E34" s="350"/>
      <c r="F34" s="350"/>
      <c r="G34" s="350"/>
      <c r="I34" s="10"/>
      <c r="J34" s="344"/>
      <c r="K34" s="345"/>
      <c r="L34" s="345"/>
      <c r="M34" s="345"/>
    </row>
    <row r="35" spans="1:18" ht="13.35" customHeight="1" x14ac:dyDescent="0.2">
      <c r="A35" s="23" t="s">
        <v>56</v>
      </c>
      <c r="I35" s="10"/>
      <c r="J35" s="10"/>
      <c r="K35" s="10"/>
      <c r="L35" s="10"/>
      <c r="M35" s="10"/>
      <c r="N35" s="10"/>
      <c r="O35" s="10"/>
      <c r="P35" s="10"/>
      <c r="Q35" s="10"/>
    </row>
    <row r="36" spans="1:18" ht="13.35" customHeight="1" x14ac:dyDescent="0.2">
      <c r="A36" s="37" t="s">
        <v>664</v>
      </c>
      <c r="J36" s="10"/>
      <c r="K36" s="10"/>
      <c r="L36" s="10"/>
      <c r="M36" s="10"/>
      <c r="N36" s="10"/>
      <c r="O36" s="10"/>
      <c r="P36" s="10"/>
      <c r="Q36" s="10"/>
      <c r="R36" s="10"/>
    </row>
    <row r="37" spans="1:18" ht="13.35" customHeight="1" x14ac:dyDescent="0.2">
      <c r="A37" s="111" t="s">
        <v>392</v>
      </c>
      <c r="B37"/>
      <c r="C37"/>
      <c r="D37"/>
      <c r="E37"/>
      <c r="F37"/>
      <c r="I37" s="10"/>
      <c r="J37" s="10"/>
      <c r="K37" s="10"/>
      <c r="L37" s="10"/>
      <c r="M37" s="10"/>
      <c r="N37" s="10"/>
      <c r="O37" s="10"/>
      <c r="P37" s="10"/>
      <c r="Q37" s="10"/>
    </row>
    <row r="38" spans="1:18" ht="13.35" customHeight="1" x14ac:dyDescent="0.2">
      <c r="A38" s="111" t="s">
        <v>230</v>
      </c>
      <c r="B38"/>
      <c r="C38"/>
      <c r="D38"/>
      <c r="E38"/>
      <c r="F38"/>
      <c r="I38" s="10"/>
      <c r="J38" s="10"/>
      <c r="K38" s="10"/>
      <c r="L38" s="10"/>
      <c r="M38" s="10"/>
      <c r="N38" s="10"/>
      <c r="O38" s="10"/>
      <c r="P38" s="10"/>
      <c r="Q38" s="10"/>
    </row>
    <row r="39" spans="1:18" ht="13.35" customHeight="1" x14ac:dyDescent="0.2">
      <c r="A39" s="111" t="s">
        <v>231</v>
      </c>
      <c r="B39"/>
      <c r="C39"/>
      <c r="D39"/>
      <c r="E39"/>
      <c r="F39"/>
      <c r="I39" s="10"/>
      <c r="J39" s="10"/>
      <c r="K39" s="10"/>
      <c r="L39" s="10"/>
      <c r="M39" s="10"/>
      <c r="N39" s="10"/>
      <c r="O39" s="10"/>
      <c r="P39" s="10"/>
      <c r="Q39" s="10"/>
    </row>
    <row r="40" spans="1:18" ht="13.35" customHeight="1" x14ac:dyDescent="0.2">
      <c r="A40" s="111" t="s">
        <v>562</v>
      </c>
      <c r="B40" s="111"/>
      <c r="C40" s="111"/>
      <c r="D40" s="111"/>
      <c r="E40" s="111"/>
      <c r="F40" s="111"/>
      <c r="I40" s="10"/>
      <c r="J40" s="10"/>
      <c r="K40" s="10"/>
      <c r="L40" s="10"/>
      <c r="M40" s="10"/>
      <c r="N40" s="10"/>
      <c r="O40" s="10"/>
      <c r="P40" s="10"/>
      <c r="Q40" s="10"/>
    </row>
    <row r="41" spans="1:18" ht="13.35" customHeight="1" x14ac:dyDescent="0.2">
      <c r="A41" s="111" t="s">
        <v>225</v>
      </c>
      <c r="B41" s="111"/>
      <c r="C41" s="111"/>
      <c r="D41" s="111"/>
      <c r="E41" s="111"/>
      <c r="F41" s="111"/>
      <c r="I41" s="10"/>
      <c r="J41" s="10"/>
      <c r="K41" s="10"/>
      <c r="L41" s="10"/>
      <c r="M41" s="10"/>
      <c r="N41" s="10"/>
      <c r="O41" s="10"/>
      <c r="P41" s="10"/>
      <c r="Q41" s="10"/>
    </row>
    <row r="42" spans="1:18" ht="13.35" customHeight="1" x14ac:dyDescent="0.2">
      <c r="A42" s="111" t="s">
        <v>226</v>
      </c>
      <c r="B42" s="111"/>
      <c r="C42" s="111"/>
      <c r="D42" s="111"/>
      <c r="E42" s="111"/>
      <c r="F42" s="111"/>
      <c r="G42" s="35"/>
      <c r="H42" s="93"/>
      <c r="I42" s="91"/>
      <c r="J42" s="91"/>
      <c r="K42" s="91"/>
      <c r="L42" s="91"/>
      <c r="M42" s="91"/>
      <c r="N42" s="91"/>
      <c r="O42" s="91"/>
      <c r="P42" s="10"/>
      <c r="Q42" s="10"/>
    </row>
    <row r="43" spans="1:18" ht="13.35" customHeight="1" x14ac:dyDescent="0.2">
      <c r="A43" s="111" t="s">
        <v>599</v>
      </c>
      <c r="B43" s="111"/>
      <c r="C43" s="111"/>
      <c r="D43" s="111"/>
      <c r="E43" s="111"/>
      <c r="F43" s="111"/>
      <c r="G43" s="117"/>
      <c r="H43" s="111"/>
      <c r="I43" s="111"/>
      <c r="J43" s="111"/>
      <c r="K43" s="111"/>
      <c r="L43" s="111"/>
      <c r="M43" s="111"/>
      <c r="N43" s="111"/>
      <c r="O43" s="111"/>
    </row>
    <row r="44" spans="1:18" ht="13.35" customHeight="1" x14ac:dyDescent="0.2">
      <c r="A44" s="111" t="s">
        <v>573</v>
      </c>
      <c r="B44" s="111"/>
      <c r="C44" s="111"/>
      <c r="D44" s="111"/>
      <c r="E44" s="111"/>
      <c r="F44" s="111"/>
      <c r="G44" s="382"/>
    </row>
    <row r="45" spans="1:18" ht="13.35" customHeight="1" x14ac:dyDescent="0.2">
      <c r="A45" s="111" t="s">
        <v>571</v>
      </c>
      <c r="B45" s="111"/>
      <c r="C45" s="111"/>
      <c r="D45" s="111"/>
      <c r="E45" s="111"/>
      <c r="F45" s="111"/>
      <c r="G45" s="382"/>
    </row>
    <row r="46" spans="1:18" ht="13.35" customHeight="1" x14ac:dyDescent="0.2">
      <c r="A46" s="111" t="s">
        <v>572</v>
      </c>
      <c r="B46" s="111"/>
      <c r="C46" s="111"/>
      <c r="D46" s="111"/>
      <c r="E46" s="111"/>
      <c r="F46" s="111"/>
      <c r="G46" s="382"/>
    </row>
    <row r="47" spans="1:18" ht="13.35" customHeight="1" x14ac:dyDescent="0.2">
      <c r="A47" s="37" t="s">
        <v>600</v>
      </c>
      <c r="B47" s="37"/>
      <c r="C47" s="37"/>
      <c r="D47" s="37"/>
      <c r="E47" s="37"/>
      <c r="F47" s="37"/>
      <c r="G47" s="382"/>
    </row>
    <row r="48" spans="1:18" ht="13.35" customHeight="1" x14ac:dyDescent="0.2">
      <c r="A48" s="111" t="s">
        <v>235</v>
      </c>
      <c r="B48" s="93"/>
      <c r="C48" s="93"/>
      <c r="D48" s="93"/>
      <c r="E48" s="93"/>
      <c r="F48" s="93"/>
      <c r="G48" s="382"/>
    </row>
    <row r="49" spans="1:7" x14ac:dyDescent="0.2">
      <c r="A49" s="382"/>
      <c r="B49" s="382"/>
      <c r="C49" s="382"/>
      <c r="D49" s="382"/>
      <c r="E49" s="382"/>
      <c r="F49" s="382"/>
      <c r="G49" s="382"/>
    </row>
    <row r="50" spans="1:7" ht="15" x14ac:dyDescent="0.25">
      <c r="A50" s="315" t="s">
        <v>682</v>
      </c>
    </row>
    <row r="73" spans="1:9" x14ac:dyDescent="0.2">
      <c r="B73" s="114"/>
      <c r="C73" s="114"/>
      <c r="D73" s="114"/>
      <c r="E73" s="114"/>
      <c r="F73" s="114"/>
      <c r="G73" s="114"/>
      <c r="H73" s="114"/>
      <c r="I73" s="114"/>
    </row>
    <row r="74" spans="1:9" x14ac:dyDescent="0.2">
      <c r="B74" s="114"/>
      <c r="C74" s="114"/>
      <c r="D74" s="114"/>
      <c r="E74" s="114"/>
      <c r="F74" s="114"/>
      <c r="G74" s="114"/>
      <c r="H74" s="114"/>
      <c r="I74" s="114"/>
    </row>
    <row r="75" spans="1:9" x14ac:dyDescent="0.2">
      <c r="B75" s="114"/>
      <c r="C75" s="114"/>
      <c r="D75" s="114"/>
      <c r="E75" s="114"/>
      <c r="F75" s="114"/>
      <c r="G75" s="114"/>
      <c r="H75" s="114"/>
      <c r="I75" s="114"/>
    </row>
    <row r="76" spans="1:9" s="114" customFormat="1" ht="180" x14ac:dyDescent="0.2">
      <c r="A76" s="109"/>
      <c r="B76" s="109"/>
      <c r="C76" s="110" t="s">
        <v>110</v>
      </c>
      <c r="D76" s="110" t="s">
        <v>785</v>
      </c>
      <c r="E76" s="110" t="s">
        <v>109</v>
      </c>
      <c r="F76" s="110" t="s">
        <v>103</v>
      </c>
      <c r="G76" s="110" t="s">
        <v>43</v>
      </c>
      <c r="I76" s="698"/>
    </row>
    <row r="77" spans="1:9" x14ac:dyDescent="0.2">
      <c r="B77" s="114"/>
      <c r="C77" s="114"/>
      <c r="D77" s="114"/>
      <c r="E77" s="114"/>
      <c r="F77" s="114"/>
      <c r="G77" s="114"/>
      <c r="H77" s="114"/>
      <c r="I77" s="114"/>
    </row>
    <row r="78" spans="1:9" x14ac:dyDescent="0.2">
      <c r="B78" s="114"/>
      <c r="C78" s="114"/>
      <c r="D78" s="114"/>
      <c r="E78" s="114"/>
      <c r="F78" s="114"/>
      <c r="G78" s="114"/>
      <c r="H78" s="114"/>
      <c r="I78" s="114"/>
    </row>
    <row r="119" spans="1:1" x14ac:dyDescent="0.2">
      <c r="A119" s="698"/>
    </row>
    <row r="120" spans="1:1" x14ac:dyDescent="0.2">
      <c r="A120" s="698"/>
    </row>
  </sheetData>
  <mergeCells count="1">
    <mergeCell ref="A2:F2"/>
  </mergeCells>
  <hyperlinks>
    <hyperlink ref="A1" location="Contents!A1" tooltip="Contents Page" display="Return to Contents Page" xr:uid="{00000000-0004-0000-0900-000000000000}"/>
    <hyperlink ref="H2" location="'2.2'!A50" display="(Go to Chart)" xr:uid="{00000000-0004-0000-0900-000001000000}"/>
  </hyperlinks>
  <pageMargins left="0.70866141732283472" right="0.70866141732283472" top="0.74803149606299213" bottom="0.74803149606299213" header="0.31496062992125984" footer="0.31496062992125984"/>
  <pageSetup paperSize="9" scale="8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1ABA-2E6B-4C06-A1BF-6109C891A397}">
  <sheetPr>
    <pageSetUpPr fitToPage="1"/>
  </sheetPr>
  <dimension ref="A1:AM193"/>
  <sheetViews>
    <sheetView showGridLines="0" zoomScaleNormal="100" workbookViewId="0">
      <pane ySplit="4" topLeftCell="A5" activePane="bottomLeft" state="frozen"/>
      <selection sqref="A1:XFD1"/>
      <selection pane="bottomLeft" sqref="A1:XFD1"/>
    </sheetView>
  </sheetViews>
  <sheetFormatPr defaultColWidth="9.140625" defaultRowHeight="12.75" x14ac:dyDescent="0.2"/>
  <cols>
    <col min="1" max="1" width="7.85546875" style="93" customWidth="1"/>
    <col min="2" max="2" width="7.42578125" style="640" customWidth="1"/>
    <col min="3" max="3" width="11.85546875" style="93" customWidth="1"/>
    <col min="4" max="7" width="11.85546875" style="7" customWidth="1"/>
    <col min="8" max="8" width="11.85546875" style="93" customWidth="1"/>
    <col min="9" max="9" width="21.42578125" style="93" customWidth="1"/>
    <col min="10" max="12" width="21.42578125" style="629" customWidth="1"/>
    <col min="13" max="13" width="21.42578125" style="93" customWidth="1"/>
    <col min="14" max="15" width="9.140625" style="93"/>
    <col min="16" max="16" width="9.140625" style="629"/>
    <col min="17" max="16384" width="9.140625" style="93"/>
  </cols>
  <sheetData>
    <row r="1" spans="1:11" x14ac:dyDescent="0.2">
      <c r="A1" s="211" t="s">
        <v>77</v>
      </c>
    </row>
    <row r="2" spans="1:11" ht="17.25" x14ac:dyDescent="0.25">
      <c r="A2" s="316" t="s">
        <v>351</v>
      </c>
      <c r="I2" s="892" t="s">
        <v>336</v>
      </c>
    </row>
    <row r="3" spans="1:11" ht="17.25" x14ac:dyDescent="0.25">
      <c r="A3" s="316" t="s">
        <v>683</v>
      </c>
      <c r="I3" s="892" t="s">
        <v>335</v>
      </c>
    </row>
    <row r="4" spans="1:11" ht="51.75" customHeight="1" x14ac:dyDescent="0.2">
      <c r="A4" s="891" t="s">
        <v>0</v>
      </c>
      <c r="B4" s="619" t="s">
        <v>606</v>
      </c>
      <c r="C4" s="618" t="s">
        <v>395</v>
      </c>
      <c r="D4" s="52" t="s">
        <v>396</v>
      </c>
      <c r="E4" s="52" t="s">
        <v>397</v>
      </c>
      <c r="F4" s="52" t="s">
        <v>398</v>
      </c>
      <c r="G4" s="52" t="s">
        <v>58</v>
      </c>
      <c r="H4" s="52" t="s">
        <v>399</v>
      </c>
    </row>
    <row r="5" spans="1:11" x14ac:dyDescent="0.2">
      <c r="A5" s="884" t="s">
        <v>21</v>
      </c>
      <c r="B5" s="456" t="s">
        <v>3</v>
      </c>
      <c r="C5" s="476">
        <v>109</v>
      </c>
      <c r="D5" s="476">
        <v>57</v>
      </c>
      <c r="E5" s="476">
        <v>54</v>
      </c>
      <c r="F5" s="887">
        <v>0.94736842105263153</v>
      </c>
      <c r="G5" s="476">
        <v>3</v>
      </c>
      <c r="H5" s="478">
        <v>35.4</v>
      </c>
    </row>
    <row r="6" spans="1:11" x14ac:dyDescent="0.2">
      <c r="A6" s="877"/>
      <c r="B6" s="21" t="s">
        <v>4</v>
      </c>
      <c r="C6" s="226">
        <v>3</v>
      </c>
      <c r="D6" s="226">
        <v>75</v>
      </c>
      <c r="E6" s="226">
        <v>64</v>
      </c>
      <c r="F6" s="630">
        <v>0.85333333333333339</v>
      </c>
      <c r="G6" s="226">
        <v>5</v>
      </c>
      <c r="H6" s="217">
        <v>41</v>
      </c>
    </row>
    <row r="7" spans="1:11" x14ac:dyDescent="0.2">
      <c r="A7" s="877"/>
      <c r="B7" s="160" t="s">
        <v>5</v>
      </c>
      <c r="C7" s="228">
        <v>15</v>
      </c>
      <c r="D7" s="228">
        <v>73</v>
      </c>
      <c r="E7" s="228">
        <v>64</v>
      </c>
      <c r="F7" s="882">
        <v>0.87671232876712324</v>
      </c>
      <c r="G7" s="228">
        <v>3</v>
      </c>
      <c r="H7" s="219">
        <v>46.5</v>
      </c>
    </row>
    <row r="8" spans="1:11" x14ac:dyDescent="0.2">
      <c r="A8" s="877"/>
      <c r="B8" s="21" t="s">
        <v>6</v>
      </c>
      <c r="C8" s="226">
        <v>18</v>
      </c>
      <c r="D8" s="226">
        <v>76</v>
      </c>
      <c r="E8" s="226">
        <v>62</v>
      </c>
      <c r="F8" s="630">
        <v>0.81578947368421051</v>
      </c>
      <c r="G8" s="226">
        <v>5</v>
      </c>
      <c r="H8" s="217">
        <v>54.9</v>
      </c>
    </row>
    <row r="9" spans="1:11" x14ac:dyDescent="0.2">
      <c r="A9" s="886"/>
      <c r="B9" s="623" t="s">
        <v>51</v>
      </c>
      <c r="C9" s="890">
        <v>145</v>
      </c>
      <c r="D9" s="890">
        <v>281</v>
      </c>
      <c r="E9" s="890">
        <v>244</v>
      </c>
      <c r="F9" s="885">
        <v>0.8683274021352313</v>
      </c>
      <c r="G9" s="890">
        <v>16</v>
      </c>
      <c r="H9" s="889">
        <v>46.2</v>
      </c>
    </row>
    <row r="10" spans="1:11" x14ac:dyDescent="0.2">
      <c r="A10" s="884" t="s">
        <v>141</v>
      </c>
      <c r="B10" s="464" t="s">
        <v>3</v>
      </c>
      <c r="C10" s="482">
        <v>28</v>
      </c>
      <c r="D10" s="482">
        <v>41</v>
      </c>
      <c r="E10" s="482">
        <v>39</v>
      </c>
      <c r="F10" s="883">
        <v>0.95121951219512191</v>
      </c>
      <c r="G10" s="482">
        <v>2</v>
      </c>
      <c r="H10" s="484">
        <v>65.2</v>
      </c>
    </row>
    <row r="11" spans="1:11" x14ac:dyDescent="0.2">
      <c r="A11" s="877"/>
      <c r="B11" s="160" t="s">
        <v>4</v>
      </c>
      <c r="C11" s="228">
        <v>35</v>
      </c>
      <c r="D11" s="228">
        <v>60</v>
      </c>
      <c r="E11" s="228">
        <v>53</v>
      </c>
      <c r="F11" s="882">
        <v>0.8833333333333333</v>
      </c>
      <c r="G11" s="228">
        <v>6</v>
      </c>
      <c r="H11" s="219">
        <v>73.599999999999994</v>
      </c>
      <c r="I11" s="5"/>
    </row>
    <row r="12" spans="1:11" x14ac:dyDescent="0.2">
      <c r="A12" s="877"/>
      <c r="B12" s="21" t="s">
        <v>5</v>
      </c>
      <c r="C12" s="226">
        <v>45</v>
      </c>
      <c r="D12" s="226">
        <v>52</v>
      </c>
      <c r="E12" s="226">
        <v>47</v>
      </c>
      <c r="F12" s="630">
        <v>0.90384615384615385</v>
      </c>
      <c r="G12" s="226">
        <v>5</v>
      </c>
      <c r="H12" s="217">
        <v>71.2</v>
      </c>
      <c r="I12" s="5"/>
    </row>
    <row r="13" spans="1:11" ht="12.75" customHeight="1" x14ac:dyDescent="0.2">
      <c r="A13" s="877"/>
      <c r="B13" s="160" t="s">
        <v>6</v>
      </c>
      <c r="C13" s="228">
        <v>34</v>
      </c>
      <c r="D13" s="228">
        <v>39</v>
      </c>
      <c r="E13" s="228">
        <v>36</v>
      </c>
      <c r="F13" s="882">
        <v>0.92307692307692313</v>
      </c>
      <c r="G13" s="228">
        <v>6</v>
      </c>
      <c r="H13" s="219">
        <v>43</v>
      </c>
      <c r="I13" s="5"/>
      <c r="K13" s="152"/>
    </row>
    <row r="14" spans="1:11" x14ac:dyDescent="0.2">
      <c r="A14" s="886"/>
      <c r="B14" s="468" t="s">
        <v>51</v>
      </c>
      <c r="C14" s="378">
        <v>142</v>
      </c>
      <c r="D14" s="378">
        <v>192</v>
      </c>
      <c r="E14" s="378">
        <v>175</v>
      </c>
      <c r="F14" s="888">
        <v>0.91145833333333337</v>
      </c>
      <c r="G14" s="378">
        <v>19</v>
      </c>
      <c r="H14" s="486">
        <v>68.599999999999994</v>
      </c>
      <c r="I14" s="5"/>
    </row>
    <row r="15" spans="1:11" x14ac:dyDescent="0.2">
      <c r="A15" s="884" t="s">
        <v>157</v>
      </c>
      <c r="B15" s="456" t="s">
        <v>3</v>
      </c>
      <c r="C15" s="476">
        <v>40</v>
      </c>
      <c r="D15" s="476">
        <v>52</v>
      </c>
      <c r="E15" s="476">
        <v>50</v>
      </c>
      <c r="F15" s="887">
        <v>0.96153846153846156</v>
      </c>
      <c r="G15" s="476">
        <v>6</v>
      </c>
      <c r="H15" s="478">
        <v>60.8</v>
      </c>
      <c r="I15" s="5"/>
    </row>
    <row r="16" spans="1:11" x14ac:dyDescent="0.2">
      <c r="A16" s="877"/>
      <c r="B16" s="21" t="s">
        <v>4</v>
      </c>
      <c r="C16" s="226">
        <v>36</v>
      </c>
      <c r="D16" s="226">
        <v>36</v>
      </c>
      <c r="E16" s="226">
        <v>33</v>
      </c>
      <c r="F16" s="630">
        <v>0.91666666666666663</v>
      </c>
      <c r="G16" s="226">
        <v>3</v>
      </c>
      <c r="H16" s="217">
        <v>54</v>
      </c>
      <c r="I16" s="5"/>
    </row>
    <row r="17" spans="1:9" x14ac:dyDescent="0.2">
      <c r="A17" s="877"/>
      <c r="B17" s="160" t="s">
        <v>5</v>
      </c>
      <c r="C17" s="228">
        <v>42</v>
      </c>
      <c r="D17" s="228">
        <v>48</v>
      </c>
      <c r="E17" s="228">
        <v>44</v>
      </c>
      <c r="F17" s="882">
        <v>0.91666666666666663</v>
      </c>
      <c r="G17" s="228">
        <v>1</v>
      </c>
      <c r="H17" s="219">
        <v>49</v>
      </c>
      <c r="I17" s="5"/>
    </row>
    <row r="18" spans="1:9" x14ac:dyDescent="0.2">
      <c r="A18" s="877"/>
      <c r="B18" s="21" t="s">
        <v>6</v>
      </c>
      <c r="C18" s="226">
        <v>43</v>
      </c>
      <c r="D18" s="226">
        <v>40</v>
      </c>
      <c r="E18" s="226">
        <v>36</v>
      </c>
      <c r="F18" s="630">
        <v>0.9</v>
      </c>
      <c r="G18" s="226">
        <v>3</v>
      </c>
      <c r="H18" s="217">
        <v>45.3</v>
      </c>
      <c r="I18" s="5"/>
    </row>
    <row r="19" spans="1:9" x14ac:dyDescent="0.2">
      <c r="A19" s="886"/>
      <c r="B19" s="623" t="s">
        <v>51</v>
      </c>
      <c r="C19" s="890">
        <v>161</v>
      </c>
      <c r="D19" s="890">
        <v>176</v>
      </c>
      <c r="E19" s="890">
        <v>163</v>
      </c>
      <c r="F19" s="885">
        <v>0.92613636363636365</v>
      </c>
      <c r="G19" s="890">
        <v>13</v>
      </c>
      <c r="H19" s="889">
        <v>50.2</v>
      </c>
      <c r="I19" s="5"/>
    </row>
    <row r="20" spans="1:9" x14ac:dyDescent="0.2">
      <c r="A20" s="884" t="s">
        <v>158</v>
      </c>
      <c r="B20" s="464" t="s">
        <v>3</v>
      </c>
      <c r="C20" s="482">
        <v>37</v>
      </c>
      <c r="D20" s="482">
        <v>29</v>
      </c>
      <c r="E20" s="482">
        <v>27</v>
      </c>
      <c r="F20" s="883">
        <v>0.93103448275862066</v>
      </c>
      <c r="G20" s="482">
        <v>3</v>
      </c>
      <c r="H20" s="484">
        <v>67.599999999999994</v>
      </c>
      <c r="I20" s="5"/>
    </row>
    <row r="21" spans="1:9" x14ac:dyDescent="0.2">
      <c r="A21" s="877"/>
      <c r="B21" s="160" t="s">
        <v>4</v>
      </c>
      <c r="C21" s="228">
        <v>27</v>
      </c>
      <c r="D21" s="228">
        <v>34</v>
      </c>
      <c r="E21" s="228">
        <v>33</v>
      </c>
      <c r="F21" s="882">
        <v>0.97058823529411764</v>
      </c>
      <c r="G21" s="228">
        <v>4</v>
      </c>
      <c r="H21" s="219">
        <v>44.3</v>
      </c>
      <c r="I21" s="5"/>
    </row>
    <row r="22" spans="1:9" x14ac:dyDescent="0.2">
      <c r="A22" s="877"/>
      <c r="B22" s="21" t="s">
        <v>5</v>
      </c>
      <c r="C22" s="226">
        <v>48</v>
      </c>
      <c r="D22" s="226">
        <v>23</v>
      </c>
      <c r="E22" s="226">
        <v>19</v>
      </c>
      <c r="F22" s="630">
        <v>0.82608695652173914</v>
      </c>
      <c r="G22" s="226">
        <v>3</v>
      </c>
      <c r="H22" s="217">
        <v>49.6</v>
      </c>
      <c r="I22" s="5"/>
    </row>
    <row r="23" spans="1:9" x14ac:dyDescent="0.2">
      <c r="A23" s="877"/>
      <c r="B23" s="160" t="s">
        <v>6</v>
      </c>
      <c r="C23" s="228">
        <v>25</v>
      </c>
      <c r="D23" s="228">
        <v>51</v>
      </c>
      <c r="E23" s="228">
        <v>48</v>
      </c>
      <c r="F23" s="882">
        <v>0.94117647058823528</v>
      </c>
      <c r="G23" s="228">
        <v>1</v>
      </c>
      <c r="H23" s="219">
        <v>68.400000000000006</v>
      </c>
      <c r="I23" s="5"/>
    </row>
    <row r="24" spans="1:9" x14ac:dyDescent="0.2">
      <c r="A24" s="886"/>
      <c r="B24" s="468" t="s">
        <v>51</v>
      </c>
      <c r="C24" s="378">
        <v>137</v>
      </c>
      <c r="D24" s="378">
        <v>137</v>
      </c>
      <c r="E24" s="378">
        <v>127</v>
      </c>
      <c r="F24" s="888">
        <v>0.92700729927007297</v>
      </c>
      <c r="G24" s="378">
        <v>11</v>
      </c>
      <c r="H24" s="486">
        <v>59</v>
      </c>
      <c r="I24" s="5"/>
    </row>
    <row r="25" spans="1:9" x14ac:dyDescent="0.2">
      <c r="A25" s="884" t="s">
        <v>159</v>
      </c>
      <c r="B25" s="456" t="s">
        <v>3</v>
      </c>
      <c r="C25" s="476">
        <v>32</v>
      </c>
      <c r="D25" s="476">
        <v>37</v>
      </c>
      <c r="E25" s="476">
        <v>32</v>
      </c>
      <c r="F25" s="887">
        <v>0.86486486486486491</v>
      </c>
      <c r="G25" s="476">
        <v>3</v>
      </c>
      <c r="H25" s="478">
        <v>55.8</v>
      </c>
      <c r="I25" s="5"/>
    </row>
    <row r="26" spans="1:9" x14ac:dyDescent="0.2">
      <c r="A26" s="877"/>
      <c r="B26" s="21" t="s">
        <v>4</v>
      </c>
      <c r="C26" s="226">
        <v>40</v>
      </c>
      <c r="D26" s="226">
        <v>27</v>
      </c>
      <c r="E26" s="226">
        <v>25</v>
      </c>
      <c r="F26" s="630">
        <v>0.92592592592592593</v>
      </c>
      <c r="G26" s="226">
        <v>2</v>
      </c>
      <c r="H26" s="217">
        <v>62.1</v>
      </c>
      <c r="I26" s="5"/>
    </row>
    <row r="27" spans="1:9" x14ac:dyDescent="0.2">
      <c r="A27" s="877"/>
      <c r="B27" s="160" t="s">
        <v>5</v>
      </c>
      <c r="C27" s="228">
        <v>47</v>
      </c>
      <c r="D27" s="228">
        <v>32</v>
      </c>
      <c r="E27" s="228">
        <v>31</v>
      </c>
      <c r="F27" s="882">
        <v>0.96875</v>
      </c>
      <c r="G27" s="228">
        <v>3</v>
      </c>
      <c r="H27" s="219">
        <v>49.6</v>
      </c>
      <c r="I27" s="5"/>
    </row>
    <row r="28" spans="1:9" x14ac:dyDescent="0.2">
      <c r="A28" s="877"/>
      <c r="B28" s="21" t="s">
        <v>6</v>
      </c>
      <c r="C28" s="226">
        <v>30</v>
      </c>
      <c r="D28" s="226">
        <v>33</v>
      </c>
      <c r="E28" s="226">
        <v>30</v>
      </c>
      <c r="F28" s="630">
        <v>0.90909090909090906</v>
      </c>
      <c r="G28" s="226">
        <v>3</v>
      </c>
      <c r="H28" s="217">
        <v>52.3</v>
      </c>
      <c r="I28" s="5"/>
    </row>
    <row r="29" spans="1:9" x14ac:dyDescent="0.2">
      <c r="A29" s="886"/>
      <c r="B29" s="623" t="s">
        <v>51</v>
      </c>
      <c r="C29" s="890">
        <v>149</v>
      </c>
      <c r="D29" s="890">
        <v>129</v>
      </c>
      <c r="E29" s="890">
        <v>118</v>
      </c>
      <c r="F29" s="885">
        <v>0.9147286821705426</v>
      </c>
      <c r="G29" s="890">
        <v>11</v>
      </c>
      <c r="H29" s="889">
        <v>52.8</v>
      </c>
      <c r="I29" s="5"/>
    </row>
    <row r="30" spans="1:9" x14ac:dyDescent="0.2">
      <c r="A30" s="884" t="s">
        <v>160</v>
      </c>
      <c r="B30" s="464" t="s">
        <v>3</v>
      </c>
      <c r="C30" s="482">
        <v>24</v>
      </c>
      <c r="D30" s="482">
        <v>21</v>
      </c>
      <c r="E30" s="482">
        <v>20</v>
      </c>
      <c r="F30" s="883">
        <v>0.95238095238095233</v>
      </c>
      <c r="G30" s="482">
        <v>2</v>
      </c>
      <c r="H30" s="484">
        <v>54.8</v>
      </c>
      <c r="I30" s="5"/>
    </row>
    <row r="31" spans="1:9" x14ac:dyDescent="0.2">
      <c r="A31" s="877"/>
      <c r="B31" s="160" t="s">
        <v>4</v>
      </c>
      <c r="C31" s="228">
        <v>34</v>
      </c>
      <c r="D31" s="228">
        <v>35</v>
      </c>
      <c r="E31" s="228">
        <v>34</v>
      </c>
      <c r="F31" s="882">
        <v>0.97142857142857142</v>
      </c>
      <c r="G31" s="228">
        <v>3</v>
      </c>
      <c r="H31" s="219">
        <v>77.8</v>
      </c>
      <c r="I31" s="5"/>
    </row>
    <row r="32" spans="1:9" x14ac:dyDescent="0.2">
      <c r="A32" s="877"/>
      <c r="B32" s="21" t="s">
        <v>5</v>
      </c>
      <c r="C32" s="226">
        <v>30</v>
      </c>
      <c r="D32" s="226">
        <v>32</v>
      </c>
      <c r="E32" s="226">
        <v>31</v>
      </c>
      <c r="F32" s="630">
        <v>0.96875</v>
      </c>
      <c r="G32" s="226">
        <v>1</v>
      </c>
      <c r="H32" s="217">
        <v>47</v>
      </c>
      <c r="I32" s="5"/>
    </row>
    <row r="33" spans="1:9" ht="13.35" customHeight="1" x14ac:dyDescent="0.2">
      <c r="A33" s="877"/>
      <c r="B33" s="160" t="s">
        <v>6</v>
      </c>
      <c r="C33" s="228">
        <v>35</v>
      </c>
      <c r="D33" s="228">
        <v>35</v>
      </c>
      <c r="E33" s="228">
        <v>31</v>
      </c>
      <c r="F33" s="882">
        <v>0.88571428571428568</v>
      </c>
      <c r="G33" s="228">
        <v>1</v>
      </c>
      <c r="H33" s="219">
        <v>60</v>
      </c>
      <c r="I33" s="5"/>
    </row>
    <row r="34" spans="1:9" x14ac:dyDescent="0.2">
      <c r="A34" s="886"/>
      <c r="B34" s="468" t="s">
        <v>51</v>
      </c>
      <c r="C34" s="378">
        <v>123</v>
      </c>
      <c r="D34" s="378">
        <v>123</v>
      </c>
      <c r="E34" s="378">
        <v>116</v>
      </c>
      <c r="F34" s="888">
        <v>0.94308943089430897</v>
      </c>
      <c r="G34" s="378">
        <v>7</v>
      </c>
      <c r="H34" s="486">
        <v>61.4</v>
      </c>
      <c r="I34" s="5"/>
    </row>
    <row r="35" spans="1:9" x14ac:dyDescent="0.2">
      <c r="A35" s="884" t="s">
        <v>372</v>
      </c>
      <c r="B35" s="456" t="s">
        <v>3</v>
      </c>
      <c r="C35" s="476">
        <v>33</v>
      </c>
      <c r="D35" s="476">
        <v>34</v>
      </c>
      <c r="E35" s="476">
        <v>33</v>
      </c>
      <c r="F35" s="887">
        <v>0.97058823529411764</v>
      </c>
      <c r="G35" s="476">
        <v>0</v>
      </c>
      <c r="H35" s="478">
        <v>53.6</v>
      </c>
      <c r="I35" s="5"/>
    </row>
    <row r="36" spans="1:9" x14ac:dyDescent="0.2">
      <c r="A36" s="877"/>
      <c r="B36" s="524" t="s">
        <v>4</v>
      </c>
      <c r="C36" s="226">
        <v>40</v>
      </c>
      <c r="D36" s="226">
        <v>28</v>
      </c>
      <c r="E36" s="226">
        <v>26</v>
      </c>
      <c r="F36" s="880">
        <v>0.9285714285714286</v>
      </c>
      <c r="G36" s="509">
        <v>0</v>
      </c>
      <c r="H36" s="511">
        <v>57.4</v>
      </c>
      <c r="I36" s="5"/>
    </row>
    <row r="37" spans="1:9" x14ac:dyDescent="0.2">
      <c r="A37" s="877"/>
      <c r="B37" s="160" t="s">
        <v>5</v>
      </c>
      <c r="C37" s="228">
        <v>33</v>
      </c>
      <c r="D37" s="228">
        <v>30</v>
      </c>
      <c r="E37" s="228">
        <v>29</v>
      </c>
      <c r="F37" s="882">
        <v>0.96666666666666667</v>
      </c>
      <c r="G37" s="228">
        <v>1</v>
      </c>
      <c r="H37" s="219">
        <v>43.1</v>
      </c>
      <c r="I37" s="5"/>
    </row>
    <row r="38" spans="1:9" x14ac:dyDescent="0.2">
      <c r="A38" s="877"/>
      <c r="B38" s="524" t="s">
        <v>6</v>
      </c>
      <c r="C38" s="509">
        <v>39</v>
      </c>
      <c r="D38" s="509">
        <v>35</v>
      </c>
      <c r="E38" s="509">
        <v>34</v>
      </c>
      <c r="F38" s="880">
        <v>0.97142857142857142</v>
      </c>
      <c r="G38" s="509">
        <v>3</v>
      </c>
      <c r="H38" s="511">
        <v>35.6</v>
      </c>
      <c r="I38" s="5"/>
    </row>
    <row r="39" spans="1:9" x14ac:dyDescent="0.2">
      <c r="A39" s="886"/>
      <c r="B39" s="386" t="s">
        <v>51</v>
      </c>
      <c r="C39" s="536">
        <v>145</v>
      </c>
      <c r="D39" s="536">
        <v>127</v>
      </c>
      <c r="E39" s="536">
        <v>122</v>
      </c>
      <c r="F39" s="885">
        <v>0.96062992125984248</v>
      </c>
      <c r="G39" s="536">
        <v>4</v>
      </c>
      <c r="H39" s="537">
        <v>49.8</v>
      </c>
      <c r="I39" s="5"/>
    </row>
    <row r="40" spans="1:9" x14ac:dyDescent="0.2">
      <c r="A40" s="884" t="s">
        <v>561</v>
      </c>
      <c r="B40" s="464" t="s">
        <v>3</v>
      </c>
      <c r="C40" s="482">
        <v>36</v>
      </c>
      <c r="D40" s="482">
        <v>31</v>
      </c>
      <c r="E40" s="482">
        <v>30</v>
      </c>
      <c r="F40" s="883">
        <v>0.967741935483871</v>
      </c>
      <c r="G40" s="482">
        <v>2</v>
      </c>
      <c r="H40" s="484">
        <v>51.4</v>
      </c>
      <c r="I40" s="5"/>
    </row>
    <row r="41" spans="1:9" x14ac:dyDescent="0.2">
      <c r="A41" s="877"/>
      <c r="B41" s="160" t="s">
        <v>4</v>
      </c>
      <c r="C41" s="228">
        <v>36</v>
      </c>
      <c r="D41" s="228">
        <v>37</v>
      </c>
      <c r="E41" s="228">
        <v>36</v>
      </c>
      <c r="F41" s="882">
        <v>0.97297297297297303</v>
      </c>
      <c r="G41" s="228">
        <v>3</v>
      </c>
      <c r="H41" s="219">
        <v>47.599999999999994</v>
      </c>
      <c r="I41" s="5"/>
    </row>
    <row r="42" spans="1:9" x14ac:dyDescent="0.2">
      <c r="A42" s="877"/>
      <c r="B42" s="21" t="s">
        <v>5</v>
      </c>
      <c r="C42" s="226">
        <v>37</v>
      </c>
      <c r="D42" s="226">
        <v>29</v>
      </c>
      <c r="E42" s="226">
        <v>29</v>
      </c>
      <c r="F42" s="630">
        <v>1</v>
      </c>
      <c r="G42" s="226">
        <v>1</v>
      </c>
      <c r="H42" s="217">
        <v>88.6</v>
      </c>
      <c r="I42" s="5"/>
    </row>
    <row r="43" spans="1:9" x14ac:dyDescent="0.2">
      <c r="A43" s="877"/>
      <c r="B43" s="160" t="s">
        <v>6</v>
      </c>
      <c r="C43" s="228">
        <v>35</v>
      </c>
      <c r="D43" s="228">
        <v>53</v>
      </c>
      <c r="E43" s="228">
        <v>52</v>
      </c>
      <c r="F43" s="882">
        <v>0.98113207547169812</v>
      </c>
      <c r="G43" s="228">
        <v>1</v>
      </c>
      <c r="H43" s="219">
        <v>54</v>
      </c>
      <c r="I43" s="5"/>
    </row>
    <row r="44" spans="1:9" x14ac:dyDescent="0.2">
      <c r="A44" s="886"/>
      <c r="B44" s="468" t="s">
        <v>51</v>
      </c>
      <c r="C44" s="378">
        <v>144</v>
      </c>
      <c r="D44" s="378">
        <v>150</v>
      </c>
      <c r="E44" s="378">
        <v>147</v>
      </c>
      <c r="F44" s="888">
        <v>0.98</v>
      </c>
      <c r="G44" s="378">
        <v>7</v>
      </c>
      <c r="H44" s="486">
        <v>57.8</v>
      </c>
      <c r="I44" s="5"/>
    </row>
    <row r="45" spans="1:9" x14ac:dyDescent="0.2">
      <c r="A45" s="884" t="s">
        <v>570</v>
      </c>
      <c r="B45" s="456" t="s">
        <v>3</v>
      </c>
      <c r="C45" s="476">
        <v>41</v>
      </c>
      <c r="D45" s="476">
        <v>36</v>
      </c>
      <c r="E45" s="476">
        <v>35</v>
      </c>
      <c r="F45" s="887">
        <v>0.97222222222222221</v>
      </c>
      <c r="G45" s="476">
        <v>5</v>
      </c>
      <c r="H45" s="478">
        <v>59.6</v>
      </c>
      <c r="I45" s="5"/>
    </row>
    <row r="46" spans="1:9" x14ac:dyDescent="0.2">
      <c r="A46" s="877"/>
      <c r="B46" s="524" t="s">
        <v>4</v>
      </c>
      <c r="C46" s="226">
        <v>34</v>
      </c>
      <c r="D46" s="226">
        <v>27</v>
      </c>
      <c r="E46" s="226">
        <v>27</v>
      </c>
      <c r="F46" s="880">
        <v>1</v>
      </c>
      <c r="G46" s="509">
        <v>1</v>
      </c>
      <c r="H46" s="511">
        <v>25.6</v>
      </c>
      <c r="I46" s="5"/>
    </row>
    <row r="47" spans="1:9" x14ac:dyDescent="0.2">
      <c r="A47" s="877"/>
      <c r="B47" s="160" t="s">
        <v>5</v>
      </c>
      <c r="C47" s="228">
        <v>41</v>
      </c>
      <c r="D47" s="228">
        <v>40</v>
      </c>
      <c r="E47" s="228">
        <v>39</v>
      </c>
      <c r="F47" s="882">
        <v>0.97499999999999998</v>
      </c>
      <c r="G47" s="228">
        <v>2</v>
      </c>
      <c r="H47" s="219">
        <v>54.4</v>
      </c>
      <c r="I47" s="5"/>
    </row>
    <row r="48" spans="1:9" x14ac:dyDescent="0.2">
      <c r="A48" s="877"/>
      <c r="B48" s="524" t="s">
        <v>6</v>
      </c>
      <c r="C48" s="509">
        <v>38</v>
      </c>
      <c r="D48" s="509">
        <v>36</v>
      </c>
      <c r="E48" s="509">
        <v>36</v>
      </c>
      <c r="F48" s="880">
        <v>1</v>
      </c>
      <c r="G48" s="509">
        <v>0</v>
      </c>
      <c r="H48" s="511">
        <v>55</v>
      </c>
      <c r="I48" s="5"/>
    </row>
    <row r="49" spans="1:16" x14ac:dyDescent="0.2">
      <c r="A49" s="886"/>
      <c r="B49" s="386" t="s">
        <v>51</v>
      </c>
      <c r="C49" s="536">
        <v>154</v>
      </c>
      <c r="D49" s="536">
        <v>139</v>
      </c>
      <c r="E49" s="536">
        <v>137</v>
      </c>
      <c r="F49" s="885">
        <v>0.98561151079136688</v>
      </c>
      <c r="G49" s="536">
        <v>8</v>
      </c>
      <c r="H49" s="537">
        <v>46.5</v>
      </c>
      <c r="I49" s="5"/>
    </row>
    <row r="50" spans="1:16" x14ac:dyDescent="0.2">
      <c r="A50" s="884" t="s">
        <v>583</v>
      </c>
      <c r="B50" s="464" t="s">
        <v>3</v>
      </c>
      <c r="C50" s="482">
        <v>41</v>
      </c>
      <c r="D50" s="482">
        <v>54</v>
      </c>
      <c r="E50" s="482">
        <v>52</v>
      </c>
      <c r="F50" s="883">
        <v>0.96296296296296291</v>
      </c>
      <c r="G50" s="482">
        <v>3</v>
      </c>
      <c r="H50" s="484">
        <v>36</v>
      </c>
      <c r="I50" s="5"/>
    </row>
    <row r="51" spans="1:16" x14ac:dyDescent="0.2">
      <c r="A51" s="877"/>
      <c r="B51" s="160" t="s">
        <v>4</v>
      </c>
      <c r="C51" s="228">
        <v>41</v>
      </c>
      <c r="D51" s="228">
        <v>38</v>
      </c>
      <c r="E51" s="228">
        <v>38</v>
      </c>
      <c r="F51" s="882">
        <v>1</v>
      </c>
      <c r="G51" s="228">
        <v>3</v>
      </c>
      <c r="H51" s="219">
        <v>42</v>
      </c>
      <c r="I51" s="5"/>
    </row>
    <row r="52" spans="1:16" x14ac:dyDescent="0.2">
      <c r="A52" s="877"/>
      <c r="B52" s="524" t="s">
        <v>5</v>
      </c>
      <c r="C52" s="509">
        <v>49</v>
      </c>
      <c r="D52" s="509">
        <v>41</v>
      </c>
      <c r="E52" s="509">
        <v>40</v>
      </c>
      <c r="F52" s="880">
        <v>0.97560975609756095</v>
      </c>
      <c r="G52" s="509">
        <v>0</v>
      </c>
      <c r="H52" s="511">
        <v>38</v>
      </c>
      <c r="I52" s="5"/>
    </row>
    <row r="53" spans="1:16" x14ac:dyDescent="0.2">
      <c r="A53" s="877"/>
      <c r="B53" s="160" t="s">
        <v>6</v>
      </c>
      <c r="C53" s="228">
        <v>30</v>
      </c>
      <c r="D53" s="228">
        <v>39</v>
      </c>
      <c r="E53" s="228">
        <v>38</v>
      </c>
      <c r="F53" s="882">
        <v>0.97435897435897434</v>
      </c>
      <c r="G53" s="228">
        <v>5</v>
      </c>
      <c r="H53" s="219">
        <v>36.299999999999997</v>
      </c>
      <c r="I53" s="5"/>
    </row>
    <row r="54" spans="1:16" s="91" customFormat="1" x14ac:dyDescent="0.2">
      <c r="A54" s="881"/>
      <c r="B54" s="524" t="s">
        <v>51</v>
      </c>
      <c r="C54" s="509">
        <v>161</v>
      </c>
      <c r="D54" s="509">
        <v>172</v>
      </c>
      <c r="E54" s="509">
        <v>168</v>
      </c>
      <c r="F54" s="880">
        <v>0.97674418604651159</v>
      </c>
      <c r="G54" s="509">
        <v>11</v>
      </c>
      <c r="H54" s="511">
        <v>39.6</v>
      </c>
      <c r="I54" s="702"/>
      <c r="J54" s="710"/>
      <c r="K54" s="710"/>
      <c r="L54" s="710"/>
      <c r="P54" s="710"/>
    </row>
    <row r="55" spans="1:16" x14ac:dyDescent="0.2">
      <c r="A55" s="884" t="s">
        <v>610</v>
      </c>
      <c r="B55" s="464" t="s">
        <v>3</v>
      </c>
      <c r="C55" s="482">
        <v>29</v>
      </c>
      <c r="D55" s="482">
        <v>29</v>
      </c>
      <c r="E55" s="482">
        <v>29</v>
      </c>
      <c r="F55" s="883">
        <v>1</v>
      </c>
      <c r="G55" s="482">
        <v>4</v>
      </c>
      <c r="H55" s="484">
        <v>30</v>
      </c>
      <c r="I55" s="5"/>
    </row>
    <row r="56" spans="1:16" x14ac:dyDescent="0.2">
      <c r="A56" s="877"/>
      <c r="B56" s="160" t="s">
        <v>4</v>
      </c>
      <c r="C56" s="228">
        <v>26</v>
      </c>
      <c r="D56" s="228">
        <v>25</v>
      </c>
      <c r="E56" s="228">
        <v>25</v>
      </c>
      <c r="F56" s="882">
        <v>1</v>
      </c>
      <c r="G56" s="228">
        <v>3</v>
      </c>
      <c r="H56" s="219">
        <v>41.599999999999994</v>
      </c>
    </row>
    <row r="57" spans="1:16" x14ac:dyDescent="0.2">
      <c r="A57" s="877"/>
      <c r="B57" s="524" t="s">
        <v>5</v>
      </c>
      <c r="C57" s="509">
        <v>62</v>
      </c>
      <c r="D57" s="509">
        <v>27</v>
      </c>
      <c r="E57" s="509">
        <v>26</v>
      </c>
      <c r="F57" s="880">
        <v>0.96296296296296291</v>
      </c>
      <c r="G57" s="509">
        <v>1</v>
      </c>
      <c r="H57" s="511">
        <v>42.8</v>
      </c>
    </row>
    <row r="58" spans="1:16" x14ac:dyDescent="0.2">
      <c r="A58" s="877"/>
      <c r="B58" s="160" t="s">
        <v>6</v>
      </c>
      <c r="C58" s="228">
        <v>50</v>
      </c>
      <c r="D58" s="228">
        <v>35</v>
      </c>
      <c r="E58" s="228">
        <v>35</v>
      </c>
      <c r="F58" s="882">
        <v>1</v>
      </c>
      <c r="G58" s="228">
        <v>0</v>
      </c>
      <c r="H58" s="219">
        <v>59.6</v>
      </c>
    </row>
    <row r="59" spans="1:16" x14ac:dyDescent="0.2">
      <c r="A59" s="881"/>
      <c r="B59" s="524" t="s">
        <v>51</v>
      </c>
      <c r="C59" s="509">
        <v>165</v>
      </c>
      <c r="D59" s="509">
        <v>116</v>
      </c>
      <c r="E59" s="509">
        <v>115</v>
      </c>
      <c r="F59" s="880">
        <v>0.99137931034482762</v>
      </c>
      <c r="G59" s="509">
        <v>8</v>
      </c>
      <c r="H59" s="511">
        <v>41.4</v>
      </c>
    </row>
    <row r="60" spans="1:16" x14ac:dyDescent="0.2">
      <c r="A60" s="347" t="s">
        <v>76</v>
      </c>
      <c r="B60" s="879"/>
      <c r="C60" s="351"/>
      <c r="D60" s="351"/>
      <c r="E60" s="351"/>
      <c r="F60" s="351"/>
      <c r="G60" s="351"/>
      <c r="H60" s="878"/>
    </row>
    <row r="61" spans="1:16" x14ac:dyDescent="0.2">
      <c r="A61" s="854" t="s">
        <v>56</v>
      </c>
      <c r="C61" s="11"/>
      <c r="D61" s="11"/>
      <c r="E61" s="11"/>
      <c r="F61" s="11"/>
      <c r="G61" s="11"/>
    </row>
    <row r="62" spans="1:16" s="650" customFormat="1" x14ac:dyDescent="0.2">
      <c r="A62" s="877" t="s">
        <v>267</v>
      </c>
      <c r="B62" s="872"/>
      <c r="C62" s="872"/>
      <c r="D62" s="872"/>
      <c r="E62" s="872"/>
      <c r="F62" s="872"/>
      <c r="G62" s="872"/>
      <c r="H62" s="872"/>
      <c r="J62" s="876"/>
      <c r="K62" s="876"/>
      <c r="L62" s="876"/>
      <c r="P62" s="876"/>
    </row>
    <row r="63" spans="1:16" s="650" customFormat="1" x14ac:dyDescent="0.2">
      <c r="A63" s="423" t="s">
        <v>237</v>
      </c>
      <c r="B63" s="872"/>
      <c r="C63" s="872"/>
      <c r="D63" s="872"/>
      <c r="E63" s="872"/>
      <c r="F63" s="872"/>
      <c r="G63" s="872"/>
      <c r="H63" s="872"/>
      <c r="J63" s="876"/>
      <c r="K63" s="876"/>
      <c r="L63" s="876"/>
      <c r="P63" s="876"/>
    </row>
    <row r="64" spans="1:16" s="650" customFormat="1" x14ac:dyDescent="0.2">
      <c r="A64" s="423" t="s">
        <v>238</v>
      </c>
      <c r="B64" s="872"/>
      <c r="C64" s="872"/>
      <c r="D64" s="872"/>
      <c r="E64" s="872"/>
      <c r="F64" s="872"/>
      <c r="G64" s="872"/>
      <c r="H64" s="872"/>
      <c r="J64" s="876"/>
      <c r="K64" s="876"/>
      <c r="L64" s="876"/>
      <c r="P64" s="876"/>
    </row>
    <row r="65" spans="1:16" s="650" customFormat="1" x14ac:dyDescent="0.2">
      <c r="A65" s="423" t="s">
        <v>239</v>
      </c>
      <c r="B65" s="872"/>
      <c r="C65" s="872"/>
      <c r="D65" s="872"/>
      <c r="E65" s="872"/>
      <c r="F65" s="872"/>
      <c r="G65" s="872"/>
      <c r="H65" s="872"/>
      <c r="J65" s="876"/>
      <c r="K65" s="876"/>
      <c r="L65" s="876"/>
      <c r="P65" s="876"/>
    </row>
    <row r="66" spans="1:16" s="650" customFormat="1" x14ac:dyDescent="0.2">
      <c r="A66" s="423" t="s">
        <v>331</v>
      </c>
      <c r="B66" s="872"/>
      <c r="C66" s="872"/>
      <c r="D66" s="872"/>
      <c r="E66" s="872"/>
      <c r="F66" s="872"/>
      <c r="G66" s="872"/>
      <c r="H66" s="872"/>
      <c r="J66" s="876"/>
      <c r="K66" s="876"/>
      <c r="L66" s="876"/>
      <c r="P66" s="876"/>
    </row>
    <row r="67" spans="1:16" s="650" customFormat="1" x14ac:dyDescent="0.2">
      <c r="A67" s="874" t="s">
        <v>240</v>
      </c>
      <c r="B67" s="872"/>
      <c r="C67" s="872"/>
      <c r="D67" s="872"/>
      <c r="E67" s="872"/>
      <c r="F67" s="872"/>
      <c r="G67" s="872"/>
      <c r="H67" s="872"/>
      <c r="J67" s="876"/>
      <c r="K67" s="876"/>
      <c r="L67" s="876"/>
      <c r="P67" s="876"/>
    </row>
    <row r="68" spans="1:16" x14ac:dyDescent="0.2">
      <c r="A68" s="874" t="s">
        <v>241</v>
      </c>
      <c r="B68" s="872"/>
      <c r="C68" s="872"/>
      <c r="D68" s="872"/>
      <c r="E68" s="872"/>
      <c r="F68" s="872"/>
      <c r="G68" s="872"/>
      <c r="H68" s="872"/>
    </row>
    <row r="69" spans="1:16" x14ac:dyDescent="0.2">
      <c r="A69" s="874" t="s">
        <v>242</v>
      </c>
      <c r="B69" s="872"/>
      <c r="C69" s="872"/>
      <c r="D69" s="872"/>
      <c r="E69" s="872"/>
      <c r="F69" s="872"/>
      <c r="G69" s="872"/>
      <c r="H69" s="872"/>
    </row>
    <row r="70" spans="1:16" x14ac:dyDescent="0.2">
      <c r="A70" s="874" t="s">
        <v>243</v>
      </c>
      <c r="B70" s="872"/>
      <c r="C70" s="872"/>
      <c r="D70" s="872"/>
      <c r="E70" s="872"/>
      <c r="F70" s="872"/>
      <c r="G70" s="872"/>
      <c r="H70" s="872"/>
    </row>
    <row r="71" spans="1:16" ht="13.5" customHeight="1" x14ac:dyDescent="0.2">
      <c r="A71" s="874" t="s">
        <v>564</v>
      </c>
      <c r="B71" s="872"/>
      <c r="C71" s="872"/>
      <c r="D71" s="872"/>
      <c r="E71" s="872"/>
      <c r="F71" s="872"/>
      <c r="G71" s="872"/>
      <c r="H71" s="872"/>
    </row>
    <row r="72" spans="1:16" x14ac:dyDescent="0.2">
      <c r="A72" s="210" t="s">
        <v>684</v>
      </c>
      <c r="B72" s="872"/>
      <c r="C72" s="872"/>
      <c r="D72" s="872"/>
      <c r="E72" s="872"/>
      <c r="F72" s="872"/>
      <c r="G72" s="872"/>
      <c r="H72" s="872"/>
    </row>
    <row r="73" spans="1:16" x14ac:dyDescent="0.2">
      <c r="A73" s="874" t="s">
        <v>400</v>
      </c>
      <c r="B73" s="875"/>
      <c r="C73" s="875"/>
      <c r="D73" s="875"/>
      <c r="E73" s="875"/>
      <c r="F73" s="875"/>
      <c r="G73" s="875"/>
      <c r="H73" s="875"/>
    </row>
    <row r="74" spans="1:16" x14ac:dyDescent="0.2">
      <c r="A74" s="874" t="s">
        <v>244</v>
      </c>
      <c r="B74" s="875"/>
      <c r="C74" s="875"/>
      <c r="D74" s="875"/>
      <c r="E74" s="875"/>
      <c r="F74" s="875"/>
      <c r="G74" s="875"/>
      <c r="H74" s="875"/>
    </row>
    <row r="75" spans="1:16" x14ac:dyDescent="0.2">
      <c r="A75" s="874" t="s">
        <v>245</v>
      </c>
      <c r="B75" s="875"/>
      <c r="C75" s="875"/>
      <c r="D75" s="875"/>
      <c r="E75" s="875"/>
      <c r="F75" s="875"/>
      <c r="G75" s="875"/>
      <c r="H75" s="875"/>
    </row>
    <row r="76" spans="1:16" x14ac:dyDescent="0.2">
      <c r="A76" s="874" t="s">
        <v>401</v>
      </c>
      <c r="B76" s="874"/>
      <c r="C76" s="874"/>
      <c r="D76" s="874"/>
      <c r="E76" s="874"/>
      <c r="F76" s="874"/>
      <c r="G76" s="874"/>
      <c r="H76" s="874"/>
    </row>
    <row r="77" spans="1:16" x14ac:dyDescent="0.2">
      <c r="A77" s="874" t="s">
        <v>402</v>
      </c>
      <c r="B77" s="872"/>
      <c r="C77" s="872"/>
      <c r="D77" s="872"/>
      <c r="E77" s="872"/>
      <c r="F77" s="872"/>
      <c r="G77" s="872"/>
      <c r="H77" s="873"/>
    </row>
    <row r="78" spans="1:16" x14ac:dyDescent="0.2">
      <c r="A78" s="874" t="s">
        <v>246</v>
      </c>
      <c r="B78" s="872"/>
      <c r="C78" s="872"/>
      <c r="D78" s="872"/>
      <c r="E78" s="872"/>
      <c r="F78" s="872"/>
      <c r="G78" s="872"/>
      <c r="H78" s="873"/>
    </row>
    <row r="79" spans="1:16" x14ac:dyDescent="0.2">
      <c r="A79" s="398" t="s">
        <v>403</v>
      </c>
      <c r="B79" s="872"/>
      <c r="C79" s="872"/>
      <c r="D79" s="872"/>
      <c r="E79" s="872"/>
      <c r="F79" s="872"/>
      <c r="G79" s="872"/>
      <c r="H79" s="872"/>
    </row>
    <row r="80" spans="1:16" x14ac:dyDescent="0.2">
      <c r="A80" s="398" t="s">
        <v>247</v>
      </c>
      <c r="B80" s="872"/>
      <c r="C80" s="872"/>
      <c r="D80" s="872"/>
      <c r="E80" s="872"/>
      <c r="F80" s="872"/>
      <c r="G80" s="872"/>
      <c r="H80" s="872"/>
    </row>
    <row r="81" spans="1:12" x14ac:dyDescent="0.2">
      <c r="A81" s="398" t="s">
        <v>248</v>
      </c>
      <c r="B81" s="872"/>
      <c r="C81" s="872"/>
      <c r="D81" s="872"/>
      <c r="E81" s="872"/>
      <c r="F81" s="872"/>
      <c r="G81" s="872"/>
      <c r="H81" s="872"/>
    </row>
    <row r="82" spans="1:12" x14ac:dyDescent="0.2">
      <c r="A82" s="398" t="s">
        <v>249</v>
      </c>
      <c r="B82" s="872"/>
      <c r="C82" s="872"/>
      <c r="D82" s="872"/>
      <c r="E82" s="872"/>
      <c r="F82" s="872"/>
      <c r="G82" s="872"/>
      <c r="H82" s="872"/>
    </row>
    <row r="83" spans="1:12" x14ac:dyDescent="0.2">
      <c r="A83" s="423" t="s">
        <v>404</v>
      </c>
      <c r="B83" s="872"/>
      <c r="C83" s="872"/>
      <c r="D83" s="872"/>
      <c r="E83" s="872"/>
      <c r="F83" s="872"/>
      <c r="G83" s="872"/>
      <c r="H83" s="872"/>
    </row>
    <row r="84" spans="1:12" x14ac:dyDescent="0.2">
      <c r="A84" s="111" t="s">
        <v>250</v>
      </c>
      <c r="B84" s="852"/>
      <c r="C84" s="852"/>
      <c r="D84" s="852"/>
      <c r="E84" s="852"/>
      <c r="F84" s="852"/>
      <c r="G84" s="852"/>
      <c r="H84" s="852"/>
    </row>
    <row r="85" spans="1:12" x14ac:dyDescent="0.2">
      <c r="C85" s="11"/>
      <c r="D85" s="11"/>
      <c r="E85" s="11"/>
      <c r="F85" s="11"/>
      <c r="G85" s="11"/>
    </row>
    <row r="86" spans="1:12" ht="15" x14ac:dyDescent="0.25">
      <c r="A86" s="316" t="s">
        <v>793</v>
      </c>
      <c r="C86" s="11"/>
      <c r="D86" s="11"/>
      <c r="E86" s="11"/>
      <c r="F86" s="11"/>
      <c r="G86" s="11"/>
    </row>
    <row r="87" spans="1:12" x14ac:dyDescent="0.2">
      <c r="A87" s="868"/>
      <c r="B87" s="868"/>
      <c r="C87" s="453"/>
      <c r="D87" s="453"/>
      <c r="E87" s="453"/>
      <c r="F87" s="453"/>
      <c r="G87" s="453"/>
      <c r="H87" s="868"/>
    </row>
    <row r="88" spans="1:12" x14ac:dyDescent="0.2">
      <c r="A88" s="868"/>
      <c r="B88" s="868"/>
      <c r="C88" s="453"/>
      <c r="D88" s="453"/>
      <c r="E88" s="453"/>
      <c r="F88" s="453"/>
      <c r="G88" s="453"/>
      <c r="H88" s="868"/>
      <c r="I88" s="5"/>
    </row>
    <row r="89" spans="1:12" x14ac:dyDescent="0.2">
      <c r="A89" s="868"/>
      <c r="B89" s="868"/>
      <c r="C89" s="453"/>
      <c r="D89" s="453"/>
      <c r="E89" s="453"/>
      <c r="F89" s="453"/>
      <c r="G89" s="453"/>
      <c r="H89" s="868"/>
      <c r="I89" s="5"/>
    </row>
    <row r="90" spans="1:12" x14ac:dyDescent="0.2">
      <c r="A90" s="868"/>
      <c r="B90" s="868"/>
      <c r="C90" s="868"/>
      <c r="D90" s="452"/>
      <c r="E90" s="452"/>
      <c r="F90" s="452"/>
      <c r="G90" s="452"/>
      <c r="H90" s="868"/>
      <c r="J90" s="804"/>
      <c r="K90" s="804"/>
      <c r="L90" s="804"/>
    </row>
    <row r="91" spans="1:12" x14ac:dyDescent="0.2">
      <c r="A91" s="868"/>
      <c r="B91" s="868"/>
      <c r="C91" s="868"/>
      <c r="D91" s="452"/>
      <c r="E91" s="452"/>
      <c r="F91" s="452"/>
      <c r="G91" s="452"/>
      <c r="H91" s="868"/>
      <c r="J91" s="804"/>
      <c r="K91" s="804"/>
      <c r="L91" s="804"/>
    </row>
    <row r="92" spans="1:12" x14ac:dyDescent="0.2">
      <c r="A92" s="868"/>
      <c r="B92" s="868"/>
      <c r="C92" s="868"/>
      <c r="D92" s="452"/>
      <c r="E92" s="452"/>
      <c r="F92" s="452"/>
      <c r="G92" s="452"/>
      <c r="H92" s="868"/>
      <c r="J92" s="804"/>
      <c r="K92" s="804"/>
      <c r="L92" s="804"/>
    </row>
    <row r="93" spans="1:12" x14ac:dyDescent="0.2">
      <c r="A93" s="868"/>
      <c r="B93" s="868"/>
      <c r="C93" s="868"/>
      <c r="D93" s="452"/>
      <c r="E93" s="452"/>
      <c r="F93" s="452"/>
      <c r="G93" s="452"/>
      <c r="H93" s="868"/>
      <c r="J93" s="804"/>
      <c r="K93" s="804"/>
      <c r="L93" s="804"/>
    </row>
    <row r="94" spans="1:12" x14ac:dyDescent="0.2">
      <c r="A94" s="868"/>
      <c r="B94" s="868"/>
      <c r="C94" s="871"/>
      <c r="D94" s="871"/>
      <c r="E94" s="871"/>
      <c r="F94" s="871"/>
      <c r="G94" s="871"/>
      <c r="H94" s="868"/>
      <c r="J94" s="804"/>
      <c r="K94" s="804"/>
      <c r="L94" s="804"/>
    </row>
    <row r="95" spans="1:12" x14ac:dyDescent="0.2">
      <c r="A95" s="868"/>
      <c r="B95" s="868"/>
      <c r="C95" s="871"/>
      <c r="D95" s="871"/>
      <c r="E95" s="871"/>
      <c r="F95" s="871"/>
      <c r="G95" s="871"/>
      <c r="H95" s="868"/>
      <c r="J95" s="804"/>
      <c r="K95" s="804"/>
      <c r="L95" s="804"/>
    </row>
    <row r="96" spans="1:12" x14ac:dyDescent="0.2">
      <c r="A96" s="868"/>
      <c r="B96" s="868"/>
      <c r="C96" s="868"/>
      <c r="D96" s="454"/>
      <c r="E96" s="454"/>
      <c r="F96" s="454"/>
      <c r="G96" s="454"/>
      <c r="H96" s="868"/>
      <c r="J96" s="804"/>
      <c r="K96" s="804"/>
      <c r="L96" s="804"/>
    </row>
    <row r="97" spans="1:20" x14ac:dyDescent="0.2">
      <c r="A97" s="868"/>
      <c r="B97" s="868"/>
      <c r="C97" s="868"/>
      <c r="D97" s="454"/>
      <c r="E97" s="454"/>
      <c r="F97" s="454"/>
      <c r="G97" s="454"/>
      <c r="H97" s="868"/>
      <c r="J97" s="804"/>
      <c r="K97" s="804"/>
      <c r="L97" s="804"/>
    </row>
    <row r="98" spans="1:20" x14ac:dyDescent="0.2">
      <c r="A98" s="868"/>
      <c r="B98" s="868"/>
      <c r="C98" s="868"/>
      <c r="D98" s="454"/>
      <c r="E98" s="454"/>
      <c r="F98" s="454"/>
      <c r="G98" s="454"/>
      <c r="H98" s="868"/>
      <c r="J98" s="804"/>
      <c r="K98" s="804"/>
      <c r="L98" s="804"/>
    </row>
    <row r="99" spans="1:20" x14ac:dyDescent="0.2">
      <c r="A99" s="868"/>
      <c r="B99" s="868"/>
      <c r="C99" s="868"/>
      <c r="D99" s="452"/>
      <c r="E99" s="452"/>
      <c r="F99" s="452"/>
      <c r="G99" s="452"/>
      <c r="H99" s="868"/>
      <c r="J99" s="804"/>
      <c r="K99" s="804"/>
      <c r="L99" s="804"/>
    </row>
    <row r="100" spans="1:20" x14ac:dyDescent="0.2">
      <c r="A100" s="868"/>
      <c r="B100" s="868"/>
      <c r="C100" s="868"/>
      <c r="D100" s="452"/>
      <c r="E100" s="452"/>
      <c r="F100" s="452"/>
      <c r="G100" s="452"/>
      <c r="H100" s="868"/>
      <c r="J100" s="804"/>
      <c r="K100" s="804"/>
      <c r="L100" s="804"/>
    </row>
    <row r="101" spans="1:20" x14ac:dyDescent="0.2">
      <c r="A101" s="868"/>
      <c r="B101" s="868"/>
      <c r="C101" s="868"/>
      <c r="D101" s="452"/>
      <c r="E101" s="452"/>
      <c r="F101" s="452"/>
      <c r="G101" s="452"/>
      <c r="H101" s="868"/>
      <c r="J101" s="804"/>
      <c r="K101" s="804"/>
      <c r="L101" s="804"/>
    </row>
    <row r="102" spans="1:20" x14ac:dyDescent="0.2">
      <c r="A102" s="868"/>
      <c r="B102" s="868"/>
      <c r="C102" s="868"/>
      <c r="D102" s="452"/>
      <c r="E102" s="452"/>
      <c r="F102" s="452"/>
      <c r="G102" s="452"/>
      <c r="H102" s="868"/>
      <c r="J102" s="804"/>
      <c r="K102" s="804"/>
      <c r="L102" s="804"/>
    </row>
    <row r="103" spans="1:20" s="91" customFormat="1" x14ac:dyDescent="0.2">
      <c r="A103" s="868"/>
      <c r="B103" s="868"/>
      <c r="C103" s="868"/>
      <c r="D103" s="452"/>
      <c r="E103" s="452"/>
      <c r="F103" s="452"/>
      <c r="G103" s="452"/>
      <c r="H103" s="868"/>
      <c r="J103" s="893"/>
      <c r="K103" s="893"/>
      <c r="L103" s="893"/>
      <c r="M103" s="710"/>
      <c r="N103" s="710"/>
      <c r="P103" s="710"/>
    </row>
    <row r="104" spans="1:20" s="710" customFormat="1" x14ac:dyDescent="0.2">
      <c r="A104" s="868"/>
      <c r="B104" s="868"/>
      <c r="C104" s="868"/>
      <c r="D104" s="452"/>
      <c r="E104" s="452"/>
      <c r="F104" s="452"/>
      <c r="G104" s="452"/>
      <c r="H104" s="868"/>
      <c r="I104" s="91"/>
      <c r="J104" s="893"/>
      <c r="K104" s="867" t="s">
        <v>21</v>
      </c>
      <c r="L104" s="866" t="s">
        <v>3</v>
      </c>
      <c r="N104" s="541"/>
      <c r="O104" s="46"/>
      <c r="P104" s="541"/>
      <c r="Q104" s="46"/>
      <c r="R104" s="869"/>
      <c r="S104" s="869"/>
      <c r="T104" s="869"/>
    </row>
    <row r="105" spans="1:20" s="710" customFormat="1" x14ac:dyDescent="0.2">
      <c r="A105" s="868"/>
      <c r="B105" s="868"/>
      <c r="C105" s="868"/>
      <c r="D105" s="452"/>
      <c r="E105" s="452"/>
      <c r="F105" s="452"/>
      <c r="G105" s="452"/>
      <c r="H105" s="868"/>
      <c r="I105" s="91"/>
      <c r="J105" s="893"/>
      <c r="K105" s="893"/>
      <c r="L105" s="866" t="s">
        <v>4</v>
      </c>
      <c r="M105" s="91"/>
      <c r="N105" s="541"/>
      <c r="O105" s="46"/>
      <c r="P105" s="541"/>
      <c r="Q105" s="46"/>
      <c r="R105" s="869"/>
      <c r="S105" s="869"/>
      <c r="T105" s="869"/>
    </row>
    <row r="106" spans="1:20" s="710" customFormat="1" x14ac:dyDescent="0.2">
      <c r="A106" s="868"/>
      <c r="B106" s="868"/>
      <c r="C106" s="868"/>
      <c r="D106" s="452"/>
      <c r="E106" s="452"/>
      <c r="F106" s="452"/>
      <c r="G106" s="452"/>
      <c r="H106" s="868"/>
      <c r="I106" s="91"/>
      <c r="J106" s="893"/>
      <c r="K106" s="893"/>
      <c r="L106" s="866" t="s">
        <v>5</v>
      </c>
      <c r="M106" s="91"/>
      <c r="N106" s="541"/>
      <c r="O106" s="46"/>
      <c r="P106" s="541"/>
      <c r="Q106" s="46"/>
      <c r="R106" s="869"/>
      <c r="S106" s="869"/>
      <c r="T106" s="869"/>
    </row>
    <row r="107" spans="1:20" s="710" customFormat="1" x14ac:dyDescent="0.2">
      <c r="A107" s="868"/>
      <c r="B107" s="868"/>
      <c r="C107" s="868"/>
      <c r="D107" s="452"/>
      <c r="E107" s="452"/>
      <c r="F107" s="452"/>
      <c r="G107" s="452"/>
      <c r="H107" s="868"/>
      <c r="I107" s="91"/>
      <c r="J107" s="893"/>
      <c r="K107" s="867"/>
      <c r="L107" s="866" t="s">
        <v>6</v>
      </c>
      <c r="M107" s="91"/>
      <c r="N107" s="541"/>
      <c r="O107" s="46"/>
      <c r="P107" s="541"/>
      <c r="Q107" s="46"/>
      <c r="R107" s="869"/>
      <c r="S107" s="869"/>
      <c r="T107" s="869"/>
    </row>
    <row r="108" spans="1:20" s="710" customFormat="1" ht="15" x14ac:dyDescent="0.25">
      <c r="A108" s="316" t="s">
        <v>685</v>
      </c>
      <c r="B108" s="870"/>
      <c r="C108" s="869"/>
      <c r="D108" s="455"/>
      <c r="E108" s="455"/>
      <c r="F108" s="455"/>
      <c r="G108" s="455"/>
      <c r="H108" s="869"/>
      <c r="I108" s="91"/>
      <c r="J108" s="893"/>
      <c r="K108" s="867" t="s">
        <v>141</v>
      </c>
      <c r="L108" s="866" t="s">
        <v>3</v>
      </c>
      <c r="M108" s="91"/>
      <c r="N108" s="541"/>
      <c r="O108" s="46"/>
      <c r="P108" s="541"/>
      <c r="Q108" s="46"/>
      <c r="R108" s="869"/>
      <c r="S108" s="869"/>
      <c r="T108" s="869"/>
    </row>
    <row r="109" spans="1:20" s="91" customFormat="1" x14ac:dyDescent="0.2">
      <c r="A109" s="710"/>
      <c r="B109" s="710"/>
      <c r="C109" s="710"/>
      <c r="D109" s="710"/>
      <c r="E109" s="710"/>
      <c r="F109" s="710"/>
      <c r="G109" s="710"/>
      <c r="H109" s="710"/>
      <c r="J109" s="893"/>
      <c r="K109" s="893"/>
      <c r="L109" s="866" t="s">
        <v>4</v>
      </c>
      <c r="N109" s="541"/>
      <c r="O109" s="46"/>
      <c r="P109" s="541"/>
      <c r="Q109" s="46"/>
      <c r="R109" s="869"/>
      <c r="S109" s="869"/>
      <c r="T109" s="869"/>
    </row>
    <row r="110" spans="1:20" x14ac:dyDescent="0.2">
      <c r="A110" s="710"/>
      <c r="B110" s="710"/>
      <c r="C110" s="710"/>
      <c r="D110" s="710"/>
      <c r="E110" s="710"/>
      <c r="F110" s="710"/>
      <c r="G110" s="710"/>
      <c r="H110" s="710"/>
      <c r="J110" s="804"/>
      <c r="K110" s="893"/>
      <c r="L110" s="866" t="s">
        <v>5</v>
      </c>
      <c r="M110" s="91"/>
      <c r="N110" s="152"/>
      <c r="O110" s="7"/>
      <c r="P110" s="152"/>
      <c r="Q110" s="7"/>
      <c r="R110" s="868"/>
      <c r="S110" s="868"/>
      <c r="T110" s="868"/>
    </row>
    <row r="111" spans="1:20" x14ac:dyDescent="0.2">
      <c r="A111" s="710"/>
      <c r="B111" s="710"/>
      <c r="C111" s="710"/>
      <c r="D111" s="710"/>
      <c r="E111" s="710"/>
      <c r="F111" s="710"/>
      <c r="G111" s="710"/>
      <c r="H111" s="710"/>
      <c r="J111" s="804"/>
      <c r="K111" s="867"/>
      <c r="L111" s="866" t="s">
        <v>6</v>
      </c>
      <c r="M111" s="91"/>
      <c r="N111" s="152"/>
      <c r="O111" s="7"/>
      <c r="P111" s="152"/>
      <c r="Q111" s="7"/>
      <c r="R111" s="868"/>
      <c r="S111" s="868"/>
      <c r="T111" s="868"/>
    </row>
    <row r="112" spans="1:20" x14ac:dyDescent="0.2">
      <c r="A112" s="710"/>
      <c r="B112" s="710"/>
      <c r="C112" s="710"/>
      <c r="D112" s="710"/>
      <c r="E112" s="710"/>
      <c r="F112" s="710"/>
      <c r="G112" s="710"/>
      <c r="H112" s="710"/>
      <c r="J112" s="804"/>
      <c r="K112" s="867" t="s">
        <v>157</v>
      </c>
      <c r="L112" s="866" t="s">
        <v>3</v>
      </c>
      <c r="M112" s="91"/>
      <c r="N112" s="152"/>
      <c r="O112" s="7"/>
      <c r="P112" s="152"/>
      <c r="Q112" s="7"/>
      <c r="R112" s="868"/>
      <c r="S112" s="868"/>
      <c r="T112" s="868"/>
    </row>
    <row r="113" spans="1:39" x14ac:dyDescent="0.2">
      <c r="A113" s="710"/>
      <c r="B113" s="710"/>
      <c r="C113" s="710"/>
      <c r="D113" s="710"/>
      <c r="E113" s="710"/>
      <c r="F113" s="710"/>
      <c r="G113" s="710"/>
      <c r="H113" s="710"/>
      <c r="J113" s="804"/>
      <c r="K113" s="893"/>
      <c r="L113" s="866" t="s">
        <v>4</v>
      </c>
      <c r="M113" s="91"/>
      <c r="N113" s="152"/>
      <c r="O113" s="7"/>
      <c r="P113" s="152"/>
      <c r="Q113" s="7"/>
      <c r="R113" s="868"/>
      <c r="S113" s="868"/>
      <c r="T113" s="868"/>
    </row>
    <row r="114" spans="1:39" x14ac:dyDescent="0.2">
      <c r="A114" s="91"/>
      <c r="B114" s="91"/>
      <c r="C114" s="91"/>
      <c r="D114" s="91"/>
      <c r="E114" s="91"/>
      <c r="F114" s="91"/>
      <c r="G114" s="91"/>
      <c r="H114" s="91"/>
      <c r="J114" s="866"/>
      <c r="K114" s="893"/>
      <c r="L114" s="866" t="s">
        <v>5</v>
      </c>
      <c r="M114" s="91"/>
      <c r="N114" s="152"/>
      <c r="O114" s="7"/>
      <c r="P114" s="152"/>
      <c r="Q114" s="218"/>
      <c r="R114" s="640"/>
      <c r="S114" s="640"/>
      <c r="T114" s="640"/>
    </row>
    <row r="115" spans="1:39" x14ac:dyDescent="0.2">
      <c r="B115" s="93"/>
      <c r="D115" s="93"/>
      <c r="E115" s="93"/>
      <c r="F115" s="93"/>
      <c r="G115" s="93"/>
      <c r="I115" s="854"/>
      <c r="J115" s="804"/>
      <c r="K115" s="867"/>
      <c r="L115" s="866" t="s">
        <v>6</v>
      </c>
      <c r="M115" s="91"/>
      <c r="N115" s="152"/>
      <c r="O115" s="7"/>
      <c r="P115" s="152"/>
      <c r="Q115" s="218"/>
      <c r="R115" s="640"/>
      <c r="S115" s="640"/>
      <c r="T115" s="640"/>
    </row>
    <row r="116" spans="1:39" x14ac:dyDescent="0.2">
      <c r="B116" s="93"/>
      <c r="D116" s="93"/>
      <c r="E116" s="93"/>
      <c r="F116" s="93"/>
      <c r="G116" s="93"/>
      <c r="H116" s="640"/>
      <c r="I116" s="854"/>
      <c r="J116" s="866"/>
      <c r="K116" s="867" t="s">
        <v>158</v>
      </c>
      <c r="L116" s="866" t="s">
        <v>3</v>
      </c>
      <c r="M116" s="710"/>
      <c r="N116" s="152"/>
      <c r="O116" s="152"/>
      <c r="P116" s="152"/>
      <c r="Q116" s="218"/>
      <c r="R116" s="640"/>
      <c r="S116" s="640"/>
      <c r="T116" s="640"/>
    </row>
    <row r="117" spans="1:39" x14ac:dyDescent="0.2">
      <c r="B117" s="93"/>
      <c r="D117" s="93"/>
      <c r="E117" s="93"/>
      <c r="F117" s="93"/>
      <c r="G117" s="93"/>
      <c r="H117" s="640"/>
      <c r="I117" s="91"/>
      <c r="J117" s="866"/>
      <c r="K117" s="893"/>
      <c r="L117" s="866" t="s">
        <v>4</v>
      </c>
      <c r="M117" s="710"/>
      <c r="N117" s="152"/>
      <c r="O117" s="152"/>
      <c r="P117" s="152"/>
      <c r="Q117" s="218"/>
      <c r="R117" s="640"/>
      <c r="S117" s="640"/>
      <c r="T117" s="640"/>
    </row>
    <row r="118" spans="1:39" x14ac:dyDescent="0.2">
      <c r="B118" s="93"/>
      <c r="D118" s="93"/>
      <c r="E118" s="93"/>
      <c r="F118" s="93"/>
      <c r="G118" s="93"/>
      <c r="H118" s="640"/>
      <c r="J118" s="866"/>
      <c r="K118" s="893"/>
      <c r="L118" s="866" t="s">
        <v>5</v>
      </c>
      <c r="M118" s="710"/>
      <c r="N118" s="152"/>
      <c r="O118" s="152"/>
      <c r="P118" s="152"/>
      <c r="Q118" s="218"/>
      <c r="R118" s="640"/>
      <c r="S118" s="640"/>
      <c r="T118" s="640"/>
    </row>
    <row r="119" spans="1:39" x14ac:dyDescent="0.2">
      <c r="B119" s="93"/>
      <c r="D119" s="93"/>
      <c r="E119" s="93"/>
      <c r="F119" s="93"/>
      <c r="G119" s="93"/>
      <c r="H119" s="640"/>
      <c r="J119" s="866"/>
      <c r="K119" s="867"/>
      <c r="L119" s="866" t="s">
        <v>6</v>
      </c>
      <c r="M119" s="710"/>
      <c r="N119" s="152"/>
      <c r="O119" s="152"/>
      <c r="P119" s="152"/>
      <c r="Q119" s="218"/>
      <c r="R119" s="640"/>
      <c r="S119" s="640"/>
      <c r="T119" s="640"/>
    </row>
    <row r="120" spans="1:39" x14ac:dyDescent="0.2">
      <c r="B120" s="93"/>
      <c r="D120" s="93"/>
      <c r="E120" s="93"/>
      <c r="F120" s="93"/>
      <c r="G120" s="93"/>
      <c r="H120" s="640"/>
      <c r="I120" s="854"/>
      <c r="J120" s="866"/>
      <c r="K120" s="867" t="s">
        <v>159</v>
      </c>
      <c r="L120" s="866" t="s">
        <v>3</v>
      </c>
      <c r="M120" s="710"/>
      <c r="N120" s="152"/>
      <c r="O120" s="152"/>
      <c r="P120" s="152"/>
      <c r="Q120" s="218"/>
      <c r="R120" s="640"/>
      <c r="S120" s="640"/>
      <c r="T120" s="640"/>
      <c r="U120" s="640"/>
      <c r="V120" s="640"/>
      <c r="W120" s="640"/>
      <c r="X120" s="640"/>
      <c r="Y120" s="640"/>
      <c r="Z120" s="640"/>
      <c r="AA120" s="640"/>
      <c r="AB120" s="640"/>
      <c r="AC120" s="640"/>
      <c r="AD120" s="640"/>
      <c r="AE120" s="640"/>
      <c r="AF120" s="640"/>
      <c r="AG120" s="640"/>
      <c r="AH120" s="640"/>
      <c r="AI120" s="640"/>
      <c r="AJ120" s="640"/>
      <c r="AK120" s="640"/>
      <c r="AL120" s="640"/>
      <c r="AM120" s="640"/>
    </row>
    <row r="121" spans="1:39" x14ac:dyDescent="0.2">
      <c r="B121" s="93"/>
      <c r="D121" s="93"/>
      <c r="E121" s="93"/>
      <c r="F121" s="93"/>
      <c r="G121" s="93"/>
      <c r="H121" s="640"/>
      <c r="J121" s="804"/>
      <c r="K121" s="893"/>
      <c r="L121" s="866" t="s">
        <v>4</v>
      </c>
      <c r="M121" s="710"/>
      <c r="N121" s="152"/>
      <c r="O121" s="152"/>
      <c r="P121" s="152"/>
      <c r="Q121" s="218"/>
      <c r="R121" s="640"/>
      <c r="S121" s="640"/>
      <c r="T121" s="640"/>
      <c r="U121" s="640"/>
      <c r="V121" s="640"/>
      <c r="W121" s="640"/>
      <c r="X121" s="640"/>
      <c r="Y121" s="640"/>
      <c r="Z121" s="640"/>
      <c r="AA121" s="640"/>
      <c r="AB121" s="640"/>
      <c r="AC121" s="640"/>
      <c r="AD121" s="640"/>
      <c r="AE121" s="640"/>
      <c r="AF121" s="640"/>
      <c r="AG121" s="640"/>
      <c r="AH121" s="640"/>
      <c r="AI121" s="640"/>
      <c r="AJ121" s="640"/>
      <c r="AK121" s="640"/>
      <c r="AL121" s="640"/>
      <c r="AM121" s="640"/>
    </row>
    <row r="122" spans="1:39" x14ac:dyDescent="0.2">
      <c r="B122" s="93"/>
      <c r="D122" s="93"/>
      <c r="E122" s="93"/>
      <c r="F122" s="93"/>
      <c r="G122" s="93"/>
      <c r="H122" s="640"/>
      <c r="J122" s="804"/>
      <c r="K122" s="893"/>
      <c r="L122" s="866" t="s">
        <v>5</v>
      </c>
      <c r="M122" s="710"/>
      <c r="N122" s="152"/>
      <c r="O122" s="152"/>
      <c r="P122" s="152"/>
      <c r="Q122" s="218"/>
      <c r="R122" s="640"/>
      <c r="S122" s="640"/>
      <c r="T122" s="640"/>
      <c r="U122" s="640"/>
      <c r="V122" s="640"/>
      <c r="W122" s="640"/>
      <c r="X122" s="640"/>
      <c r="Y122" s="640"/>
      <c r="Z122" s="640"/>
      <c r="AA122" s="640"/>
      <c r="AB122" s="640"/>
      <c r="AC122" s="640"/>
      <c r="AD122" s="640"/>
      <c r="AE122" s="640"/>
      <c r="AF122" s="640"/>
      <c r="AG122" s="640"/>
      <c r="AH122" s="640"/>
      <c r="AI122" s="640"/>
      <c r="AJ122" s="640"/>
      <c r="AK122" s="640"/>
      <c r="AL122" s="640"/>
      <c r="AM122" s="640"/>
    </row>
    <row r="123" spans="1:39" x14ac:dyDescent="0.2">
      <c r="B123" s="93"/>
      <c r="D123" s="93"/>
      <c r="E123" s="93"/>
      <c r="F123" s="93"/>
      <c r="G123" s="93"/>
      <c r="H123" s="640"/>
      <c r="J123" s="804"/>
      <c r="K123" s="867"/>
      <c r="L123" s="866" t="s">
        <v>6</v>
      </c>
      <c r="M123" s="710"/>
      <c r="N123" s="152"/>
      <c r="O123" s="152"/>
      <c r="P123" s="152"/>
      <c r="Q123" s="218"/>
      <c r="R123" s="640"/>
      <c r="S123" s="640"/>
      <c r="T123" s="640"/>
      <c r="U123" s="640"/>
      <c r="V123" s="640"/>
      <c r="W123" s="640"/>
      <c r="X123" s="640"/>
      <c r="Y123" s="640"/>
      <c r="Z123" s="640"/>
      <c r="AA123" s="640"/>
      <c r="AB123" s="640"/>
      <c r="AC123" s="640"/>
      <c r="AD123" s="640"/>
      <c r="AE123" s="640"/>
      <c r="AF123" s="640"/>
      <c r="AG123" s="640"/>
      <c r="AH123" s="640"/>
      <c r="AI123" s="640"/>
      <c r="AJ123" s="640"/>
      <c r="AK123" s="640"/>
      <c r="AL123" s="640"/>
      <c r="AM123" s="640"/>
    </row>
    <row r="124" spans="1:39" x14ac:dyDescent="0.2">
      <c r="B124" s="93"/>
      <c r="D124" s="93"/>
      <c r="E124" s="93"/>
      <c r="F124" s="93"/>
      <c r="G124" s="93"/>
      <c r="H124" s="640"/>
      <c r="J124" s="893"/>
      <c r="K124" s="867" t="s">
        <v>160</v>
      </c>
      <c r="L124" s="866" t="s">
        <v>3</v>
      </c>
      <c r="M124" s="710"/>
      <c r="N124" s="152"/>
      <c r="O124" s="152"/>
      <c r="P124" s="152"/>
      <c r="Q124" s="218"/>
      <c r="R124" s="640"/>
      <c r="S124" s="640"/>
      <c r="T124" s="640"/>
      <c r="U124" s="640"/>
      <c r="V124" s="640"/>
      <c r="W124" s="640"/>
      <c r="X124" s="640"/>
      <c r="Y124" s="640"/>
      <c r="Z124" s="640"/>
      <c r="AA124" s="640"/>
      <c r="AB124" s="640"/>
      <c r="AC124" s="640"/>
      <c r="AD124" s="640"/>
      <c r="AE124" s="640"/>
      <c r="AF124" s="640"/>
      <c r="AG124" s="640"/>
      <c r="AH124" s="640"/>
      <c r="AI124" s="640"/>
      <c r="AJ124" s="640"/>
      <c r="AK124" s="640"/>
      <c r="AL124" s="640"/>
      <c r="AM124" s="640"/>
    </row>
    <row r="125" spans="1:39" x14ac:dyDescent="0.2">
      <c r="B125" s="93"/>
      <c r="D125" s="93"/>
      <c r="E125" s="93"/>
      <c r="F125" s="93"/>
      <c r="G125" s="93"/>
      <c r="H125" s="640"/>
      <c r="J125" s="893"/>
      <c r="K125" s="893"/>
      <c r="L125" s="866" t="s">
        <v>4</v>
      </c>
      <c r="M125" s="710"/>
      <c r="N125" s="152"/>
      <c r="O125" s="152"/>
      <c r="P125" s="152"/>
      <c r="Q125" s="218"/>
      <c r="R125" s="640"/>
      <c r="S125" s="640"/>
      <c r="T125" s="640"/>
      <c r="U125" s="640"/>
      <c r="V125" s="640"/>
      <c r="W125" s="640"/>
      <c r="X125" s="640"/>
      <c r="Y125" s="640"/>
      <c r="Z125" s="640"/>
      <c r="AA125" s="640"/>
      <c r="AB125" s="640"/>
      <c r="AC125" s="640"/>
      <c r="AD125" s="640"/>
      <c r="AE125" s="640"/>
      <c r="AF125" s="640"/>
      <c r="AG125" s="640"/>
      <c r="AH125" s="640"/>
      <c r="AI125" s="640"/>
      <c r="AJ125" s="640"/>
      <c r="AK125" s="640"/>
      <c r="AL125" s="640"/>
      <c r="AM125" s="640"/>
    </row>
    <row r="126" spans="1:39" x14ac:dyDescent="0.2">
      <c r="B126" s="93"/>
      <c r="D126" s="93"/>
      <c r="E126" s="93"/>
      <c r="F126" s="93"/>
      <c r="G126" s="93"/>
      <c r="J126" s="893"/>
      <c r="K126" s="893"/>
      <c r="L126" s="866" t="s">
        <v>5</v>
      </c>
      <c r="M126" s="710"/>
      <c r="N126" s="152"/>
      <c r="O126" s="152"/>
      <c r="P126" s="152"/>
      <c r="Q126" s="218"/>
      <c r="R126" s="640"/>
      <c r="S126" s="640"/>
      <c r="T126" s="640"/>
      <c r="X126" s="640"/>
      <c r="Y126" s="640"/>
      <c r="Z126" s="640"/>
      <c r="AA126" s="640"/>
      <c r="AB126" s="640"/>
      <c r="AC126" s="640"/>
      <c r="AD126" s="640"/>
      <c r="AE126" s="640"/>
      <c r="AF126" s="640"/>
      <c r="AG126" s="640"/>
      <c r="AH126" s="640"/>
      <c r="AI126" s="640"/>
      <c r="AJ126" s="640"/>
      <c r="AK126" s="640"/>
      <c r="AL126" s="640"/>
      <c r="AM126" s="640"/>
    </row>
    <row r="127" spans="1:39" x14ac:dyDescent="0.2">
      <c r="B127" s="93"/>
      <c r="D127" s="93"/>
      <c r="E127" s="93"/>
      <c r="F127" s="93"/>
      <c r="G127" s="93"/>
      <c r="J127" s="893"/>
      <c r="K127" s="867"/>
      <c r="L127" s="866" t="s">
        <v>6</v>
      </c>
      <c r="M127" s="710"/>
      <c r="N127" s="152"/>
      <c r="O127" s="152"/>
      <c r="P127" s="152"/>
      <c r="Q127" s="218"/>
      <c r="R127" s="640"/>
      <c r="S127" s="640"/>
      <c r="T127" s="640"/>
      <c r="X127" s="640"/>
      <c r="Y127" s="640"/>
      <c r="Z127" s="640"/>
      <c r="AA127" s="640"/>
      <c r="AB127" s="640"/>
      <c r="AC127" s="640"/>
      <c r="AD127" s="640"/>
      <c r="AE127" s="640"/>
      <c r="AF127" s="640"/>
      <c r="AG127" s="640"/>
      <c r="AH127" s="640"/>
      <c r="AI127" s="640"/>
      <c r="AJ127" s="640"/>
      <c r="AK127" s="640"/>
      <c r="AL127" s="640"/>
      <c r="AM127" s="640"/>
    </row>
    <row r="128" spans="1:39" ht="12.95" customHeight="1" x14ac:dyDescent="0.2">
      <c r="B128" s="93"/>
      <c r="D128" s="93"/>
      <c r="E128" s="93"/>
      <c r="F128" s="93"/>
      <c r="G128" s="93"/>
      <c r="J128" s="893"/>
      <c r="K128" s="867" t="s">
        <v>372</v>
      </c>
      <c r="L128" s="866" t="s">
        <v>3</v>
      </c>
      <c r="M128" s="710"/>
      <c r="N128" s="629"/>
      <c r="O128" s="629"/>
      <c r="Q128" s="640"/>
      <c r="R128" s="640"/>
      <c r="S128" s="640"/>
      <c r="T128" s="640"/>
      <c r="U128" s="640"/>
      <c r="V128" s="640"/>
      <c r="W128" s="640"/>
      <c r="X128" s="640"/>
      <c r="Y128" s="640"/>
      <c r="Z128" s="640"/>
      <c r="AA128" s="640"/>
      <c r="AB128" s="640"/>
      <c r="AC128" s="640"/>
      <c r="AD128" s="640"/>
      <c r="AE128" s="640"/>
      <c r="AF128" s="640"/>
      <c r="AG128" s="640"/>
      <c r="AH128" s="640"/>
      <c r="AI128" s="640"/>
      <c r="AJ128" s="640"/>
      <c r="AK128" s="640"/>
      <c r="AL128" s="640"/>
      <c r="AM128" s="640"/>
    </row>
    <row r="129" spans="1:39" ht="12.6" customHeight="1" x14ac:dyDescent="0.2">
      <c r="B129" s="93"/>
      <c r="D129" s="93"/>
      <c r="E129" s="93"/>
      <c r="F129" s="93"/>
      <c r="G129" s="93"/>
      <c r="J129" s="893"/>
      <c r="K129" s="893"/>
      <c r="L129" s="866" t="s">
        <v>4</v>
      </c>
      <c r="M129" s="710"/>
      <c r="N129" s="629"/>
      <c r="O129" s="629"/>
      <c r="Q129" s="640"/>
      <c r="R129" s="640"/>
      <c r="S129" s="640"/>
      <c r="T129" s="640"/>
      <c r="U129" s="640"/>
      <c r="V129" s="640"/>
      <c r="W129" s="640"/>
      <c r="X129" s="640"/>
      <c r="Y129" s="640"/>
      <c r="Z129" s="640"/>
      <c r="AA129" s="640"/>
      <c r="AB129" s="640"/>
      <c r="AC129" s="640"/>
      <c r="AD129" s="640"/>
      <c r="AE129" s="640"/>
      <c r="AF129" s="640"/>
      <c r="AG129" s="640"/>
      <c r="AH129" s="640"/>
      <c r="AI129" s="640"/>
      <c r="AJ129" s="640"/>
      <c r="AK129" s="640"/>
      <c r="AL129" s="640"/>
      <c r="AM129" s="640"/>
    </row>
    <row r="130" spans="1:39" ht="15" x14ac:dyDescent="0.25">
      <c r="A130" s="316" t="s">
        <v>686</v>
      </c>
      <c r="B130" s="93"/>
      <c r="D130" s="93"/>
      <c r="E130" s="93"/>
      <c r="F130" s="93"/>
      <c r="G130" s="93"/>
      <c r="J130" s="893"/>
      <c r="K130" s="893"/>
      <c r="L130" s="866" t="s">
        <v>5</v>
      </c>
      <c r="M130" s="710"/>
      <c r="N130" s="629"/>
      <c r="O130" s="629"/>
      <c r="Q130" s="640"/>
      <c r="R130" s="640"/>
      <c r="S130" s="640"/>
      <c r="T130" s="640"/>
      <c r="U130" s="640"/>
      <c r="V130" s="640"/>
      <c r="W130" s="640"/>
      <c r="X130" s="640"/>
      <c r="Y130" s="640"/>
      <c r="Z130" s="640"/>
      <c r="AA130" s="640"/>
      <c r="AB130" s="640"/>
      <c r="AC130" s="640"/>
      <c r="AD130" s="640"/>
      <c r="AE130" s="640"/>
      <c r="AF130" s="640"/>
      <c r="AG130" s="640"/>
      <c r="AH130" s="640"/>
      <c r="AI130" s="640"/>
      <c r="AJ130" s="640"/>
      <c r="AK130" s="640"/>
      <c r="AL130" s="640"/>
      <c r="AM130" s="640"/>
    </row>
    <row r="131" spans="1:39" x14ac:dyDescent="0.2">
      <c r="B131" s="93"/>
      <c r="D131" s="93"/>
      <c r="E131" s="93"/>
      <c r="F131" s="93"/>
      <c r="G131" s="93"/>
      <c r="J131" s="893"/>
      <c r="K131" s="867"/>
      <c r="L131" s="866" t="s">
        <v>6</v>
      </c>
      <c r="M131" s="710"/>
      <c r="N131" s="629"/>
      <c r="O131" s="629"/>
      <c r="P131" s="93"/>
      <c r="Q131" s="640"/>
      <c r="R131" s="640"/>
      <c r="S131" s="640"/>
      <c r="T131" s="640"/>
      <c r="U131" s="640"/>
      <c r="V131" s="640"/>
      <c r="W131" s="640"/>
      <c r="X131" s="640"/>
      <c r="Y131" s="640"/>
      <c r="Z131" s="640"/>
      <c r="AA131" s="640"/>
      <c r="AB131" s="640"/>
      <c r="AC131" s="640"/>
      <c r="AD131" s="640"/>
      <c r="AE131" s="640"/>
      <c r="AF131" s="640"/>
      <c r="AG131" s="640"/>
      <c r="AH131" s="640"/>
      <c r="AI131" s="640"/>
      <c r="AJ131" s="640"/>
      <c r="AK131" s="640"/>
      <c r="AL131" s="640"/>
      <c r="AM131" s="640"/>
    </row>
    <row r="132" spans="1:39" x14ac:dyDescent="0.2">
      <c r="B132" s="93"/>
      <c r="D132" s="93"/>
      <c r="E132" s="93"/>
      <c r="F132" s="93"/>
      <c r="G132" s="93"/>
      <c r="J132" s="893"/>
      <c r="K132" s="867" t="s">
        <v>561</v>
      </c>
      <c r="L132" s="866" t="s">
        <v>3</v>
      </c>
      <c r="M132" s="710"/>
      <c r="N132" s="629"/>
      <c r="O132" s="629"/>
      <c r="P132" s="93"/>
      <c r="Q132" s="640"/>
      <c r="R132" s="640"/>
      <c r="S132" s="640"/>
      <c r="T132" s="640"/>
      <c r="U132" s="640"/>
      <c r="V132" s="640"/>
      <c r="W132" s="640"/>
      <c r="X132" s="640"/>
      <c r="Y132" s="640"/>
      <c r="Z132" s="640"/>
      <c r="AA132" s="640"/>
      <c r="AB132" s="640"/>
      <c r="AC132" s="640"/>
      <c r="AD132" s="640"/>
      <c r="AE132" s="640"/>
      <c r="AF132" s="640"/>
      <c r="AG132" s="640"/>
      <c r="AH132" s="640"/>
      <c r="AI132" s="640"/>
      <c r="AJ132" s="640"/>
      <c r="AK132" s="640"/>
      <c r="AL132" s="640"/>
      <c r="AM132" s="640"/>
    </row>
    <row r="133" spans="1:39" x14ac:dyDescent="0.2">
      <c r="A133" s="869"/>
      <c r="B133" s="869"/>
      <c r="C133" s="869"/>
      <c r="D133" s="452"/>
      <c r="E133" s="452"/>
      <c r="F133" s="452"/>
      <c r="G133" s="452"/>
      <c r="H133" s="868"/>
      <c r="J133" s="804"/>
      <c r="K133" s="893"/>
      <c r="L133" s="866" t="s">
        <v>4</v>
      </c>
      <c r="M133" s="629"/>
      <c r="N133" s="629"/>
      <c r="O133" s="629"/>
      <c r="P133" s="93"/>
      <c r="Q133" s="640"/>
      <c r="R133" s="640"/>
      <c r="S133" s="640"/>
      <c r="T133" s="640"/>
      <c r="U133" s="640"/>
      <c r="V133" s="640"/>
      <c r="W133" s="640"/>
      <c r="X133" s="640"/>
      <c r="Y133" s="640"/>
      <c r="Z133" s="640"/>
      <c r="AA133" s="640"/>
      <c r="AB133" s="640"/>
      <c r="AC133" s="640"/>
      <c r="AD133" s="640"/>
      <c r="AE133" s="640"/>
      <c r="AF133" s="640"/>
      <c r="AG133" s="640"/>
      <c r="AH133" s="640"/>
      <c r="AI133" s="640"/>
      <c r="AJ133" s="640"/>
      <c r="AK133" s="640"/>
      <c r="AL133" s="640"/>
      <c r="AM133" s="640"/>
    </row>
    <row r="134" spans="1:39" x14ac:dyDescent="0.2">
      <c r="A134" s="869"/>
      <c r="B134" s="869"/>
      <c r="C134" s="869"/>
      <c r="D134" s="452"/>
      <c r="E134" s="452"/>
      <c r="F134" s="452"/>
      <c r="G134" s="452"/>
      <c r="H134" s="868"/>
      <c r="J134" s="804"/>
      <c r="K134" s="893"/>
      <c r="L134" s="866" t="s">
        <v>5</v>
      </c>
      <c r="M134" s="629"/>
      <c r="N134" s="629"/>
      <c r="O134" s="629"/>
      <c r="P134" s="93"/>
      <c r="Q134" s="640"/>
      <c r="R134" s="640"/>
      <c r="S134" s="640"/>
      <c r="T134" s="640"/>
      <c r="U134" s="640"/>
      <c r="V134" s="640"/>
      <c r="W134" s="640"/>
      <c r="X134" s="640"/>
      <c r="Y134" s="640"/>
      <c r="Z134" s="640"/>
      <c r="AA134" s="640"/>
      <c r="AB134" s="640"/>
      <c r="AC134" s="640"/>
      <c r="AD134" s="640"/>
      <c r="AE134" s="640"/>
      <c r="AF134" s="640"/>
      <c r="AG134" s="640"/>
      <c r="AH134" s="640"/>
      <c r="AI134" s="640"/>
      <c r="AJ134" s="640"/>
      <c r="AK134" s="640"/>
      <c r="AL134" s="640"/>
      <c r="AM134" s="640"/>
    </row>
    <row r="135" spans="1:39" x14ac:dyDescent="0.2">
      <c r="A135" s="869"/>
      <c r="B135" s="869"/>
      <c r="C135" s="869"/>
      <c r="D135" s="452"/>
      <c r="E135" s="452"/>
      <c r="F135" s="452"/>
      <c r="G135" s="452"/>
      <c r="H135" s="868"/>
      <c r="J135" s="804"/>
      <c r="K135" s="893"/>
      <c r="L135" s="866" t="s">
        <v>6</v>
      </c>
      <c r="M135" s="629"/>
      <c r="N135" s="629"/>
      <c r="O135" s="629"/>
      <c r="P135" s="93"/>
      <c r="Q135" s="640"/>
      <c r="R135" s="640"/>
      <c r="S135" s="640"/>
      <c r="T135" s="640"/>
      <c r="U135" s="640"/>
      <c r="V135" s="640"/>
      <c r="W135" s="640"/>
      <c r="X135" s="640"/>
      <c r="Y135" s="640"/>
      <c r="Z135" s="640"/>
      <c r="AA135" s="640"/>
      <c r="AB135" s="640"/>
      <c r="AC135" s="640"/>
      <c r="AD135" s="640"/>
      <c r="AE135" s="640"/>
      <c r="AF135" s="640"/>
      <c r="AG135" s="640"/>
      <c r="AH135" s="640"/>
      <c r="AI135" s="640"/>
      <c r="AJ135" s="640"/>
      <c r="AK135" s="640"/>
      <c r="AL135" s="640"/>
      <c r="AM135" s="640"/>
    </row>
    <row r="136" spans="1:39" x14ac:dyDescent="0.2">
      <c r="A136" s="869"/>
      <c r="B136" s="869"/>
      <c r="C136" s="869"/>
      <c r="D136" s="452"/>
      <c r="E136" s="452"/>
      <c r="F136" s="452"/>
      <c r="G136" s="452"/>
      <c r="H136" s="868"/>
      <c r="J136" s="804"/>
      <c r="K136" s="867" t="s">
        <v>570</v>
      </c>
      <c r="L136" s="866" t="s">
        <v>3</v>
      </c>
      <c r="M136" s="629"/>
      <c r="N136" s="866"/>
      <c r="O136" s="629"/>
      <c r="P136" s="93"/>
      <c r="Q136" s="640"/>
      <c r="R136" s="640"/>
      <c r="S136" s="640"/>
      <c r="T136" s="640"/>
      <c r="U136" s="640"/>
      <c r="V136" s="640"/>
      <c r="W136" s="640"/>
      <c r="X136" s="640"/>
      <c r="Y136" s="640"/>
      <c r="Z136" s="640"/>
      <c r="AA136" s="640"/>
      <c r="AB136" s="640"/>
      <c r="AC136" s="640"/>
      <c r="AD136" s="640"/>
      <c r="AE136" s="640"/>
      <c r="AF136" s="640"/>
      <c r="AG136" s="640"/>
      <c r="AH136" s="640"/>
      <c r="AI136" s="640"/>
      <c r="AJ136" s="640"/>
      <c r="AK136" s="640"/>
      <c r="AL136" s="640"/>
      <c r="AM136" s="640"/>
    </row>
    <row r="137" spans="1:39" x14ac:dyDescent="0.2">
      <c r="A137" s="868"/>
      <c r="B137" s="868"/>
      <c r="C137" s="868"/>
      <c r="D137" s="452"/>
      <c r="E137" s="452"/>
      <c r="F137" s="452"/>
      <c r="G137" s="452"/>
      <c r="H137" s="868"/>
      <c r="J137" s="804"/>
      <c r="K137" s="893"/>
      <c r="L137" s="866" t="s">
        <v>4</v>
      </c>
      <c r="M137" s="867"/>
      <c r="N137" s="866" t="s">
        <v>4</v>
      </c>
      <c r="O137" s="629"/>
      <c r="P137" s="93"/>
    </row>
    <row r="138" spans="1:39" x14ac:dyDescent="0.2">
      <c r="A138" s="868"/>
      <c r="B138" s="868"/>
      <c r="C138" s="868"/>
      <c r="D138" s="452"/>
      <c r="E138" s="452"/>
      <c r="F138" s="452"/>
      <c r="G138" s="452"/>
      <c r="H138" s="868"/>
      <c r="J138" s="804"/>
      <c r="K138" s="893"/>
      <c r="L138" s="866" t="s">
        <v>5</v>
      </c>
      <c r="M138" s="867"/>
      <c r="N138" s="866" t="s">
        <v>5</v>
      </c>
      <c r="O138" s="629"/>
      <c r="P138" s="93"/>
    </row>
    <row r="139" spans="1:39" x14ac:dyDescent="0.2">
      <c r="A139" s="868"/>
      <c r="B139" s="868"/>
      <c r="C139" s="868"/>
      <c r="D139" s="452"/>
      <c r="E139" s="452"/>
      <c r="F139" s="452"/>
      <c r="G139" s="452"/>
      <c r="H139" s="868"/>
      <c r="J139" s="804"/>
      <c r="K139" s="893"/>
      <c r="L139" s="866" t="s">
        <v>6</v>
      </c>
      <c r="M139" s="867" t="s">
        <v>583</v>
      </c>
      <c r="N139" s="866" t="s">
        <v>6</v>
      </c>
      <c r="O139" s="629"/>
      <c r="P139" s="93"/>
    </row>
    <row r="140" spans="1:39" x14ac:dyDescent="0.2">
      <c r="J140" s="804"/>
      <c r="K140" s="867" t="s">
        <v>583</v>
      </c>
      <c r="L140" s="866" t="s">
        <v>3</v>
      </c>
      <c r="M140" s="867" t="s">
        <v>610</v>
      </c>
      <c r="N140" s="866" t="s">
        <v>3</v>
      </c>
      <c r="O140" s="629"/>
    </row>
    <row r="141" spans="1:39" x14ac:dyDescent="0.2">
      <c r="J141" s="804"/>
      <c r="K141" s="893"/>
      <c r="L141" s="866" t="s">
        <v>4</v>
      </c>
      <c r="M141" s="629"/>
      <c r="N141" s="866" t="s">
        <v>4</v>
      </c>
      <c r="O141" s="629"/>
    </row>
    <row r="142" spans="1:39" x14ac:dyDescent="0.2">
      <c r="J142" s="804"/>
      <c r="K142" s="893"/>
      <c r="L142" s="866" t="s">
        <v>5</v>
      </c>
      <c r="M142" s="629"/>
      <c r="N142" s="866" t="s">
        <v>5</v>
      </c>
      <c r="O142" s="629"/>
    </row>
    <row r="143" spans="1:39" x14ac:dyDescent="0.2">
      <c r="J143" s="804"/>
      <c r="K143" s="893"/>
      <c r="L143" s="866" t="s">
        <v>6</v>
      </c>
      <c r="M143" s="629"/>
      <c r="N143" s="866" t="s">
        <v>6</v>
      </c>
      <c r="O143" s="629"/>
    </row>
    <row r="144" spans="1:39" x14ac:dyDescent="0.2">
      <c r="J144" s="804"/>
      <c r="K144" s="893" t="s">
        <v>610</v>
      </c>
      <c r="L144" s="894" t="s">
        <v>3</v>
      </c>
      <c r="M144" s="629"/>
      <c r="N144" s="629"/>
      <c r="O144" s="629"/>
    </row>
    <row r="145" spans="1:15" x14ac:dyDescent="0.2">
      <c r="J145" s="804"/>
      <c r="K145" s="804"/>
      <c r="L145" s="895" t="s">
        <v>4</v>
      </c>
      <c r="M145" s="629"/>
      <c r="N145" s="629"/>
      <c r="O145" s="629"/>
    </row>
    <row r="146" spans="1:15" s="640" customFormat="1" x14ac:dyDescent="0.2">
      <c r="A146" s="93"/>
      <c r="C146" s="93"/>
      <c r="D146" s="7"/>
      <c r="E146" s="7"/>
      <c r="F146" s="7"/>
      <c r="G146" s="7"/>
      <c r="H146" s="93"/>
      <c r="J146" s="804"/>
      <c r="K146" s="804"/>
      <c r="L146" s="895" t="s">
        <v>5</v>
      </c>
      <c r="M146" s="629"/>
      <c r="N146" s="629"/>
      <c r="O146" s="629"/>
    </row>
    <row r="147" spans="1:15" s="640" customFormat="1" x14ac:dyDescent="0.2">
      <c r="A147" s="93"/>
      <c r="C147" s="93"/>
      <c r="D147" s="7"/>
      <c r="E147" s="7"/>
      <c r="F147" s="7"/>
      <c r="G147" s="7"/>
      <c r="H147" s="93"/>
      <c r="J147" s="804"/>
      <c r="K147" s="804"/>
      <c r="L147" s="895" t="s">
        <v>6</v>
      </c>
      <c r="M147" s="629"/>
      <c r="N147" s="629"/>
      <c r="O147" s="629"/>
    </row>
    <row r="148" spans="1:15" s="640" customFormat="1" x14ac:dyDescent="0.2">
      <c r="A148" s="93"/>
      <c r="C148" s="93"/>
      <c r="D148" s="7"/>
      <c r="E148" s="7"/>
      <c r="F148" s="7"/>
      <c r="G148" s="7"/>
      <c r="H148" s="93"/>
      <c r="J148" s="804"/>
      <c r="K148" s="941"/>
      <c r="L148" s="941"/>
    </row>
    <row r="149" spans="1:15" s="640" customFormat="1" x14ac:dyDescent="0.2">
      <c r="A149" s="93"/>
      <c r="C149" s="93"/>
      <c r="D149" s="7"/>
      <c r="E149" s="7"/>
      <c r="F149" s="7"/>
      <c r="G149" s="7"/>
      <c r="H149" s="93"/>
      <c r="J149" s="804"/>
      <c r="K149" s="941"/>
      <c r="L149" s="941"/>
    </row>
    <row r="150" spans="1:15" s="640" customFormat="1" x14ac:dyDescent="0.2">
      <c r="A150" s="93"/>
      <c r="C150" s="93"/>
      <c r="D150" s="7"/>
      <c r="E150" s="7"/>
      <c r="F150" s="7"/>
      <c r="G150" s="7"/>
      <c r="H150" s="93"/>
      <c r="J150" s="804"/>
      <c r="K150" s="941"/>
      <c r="L150" s="941"/>
    </row>
    <row r="151" spans="1:15" s="629" customFormat="1" x14ac:dyDescent="0.2">
      <c r="C151" s="865" t="s">
        <v>332</v>
      </c>
      <c r="D151" s="865" t="s">
        <v>333</v>
      </c>
      <c r="F151" s="152"/>
      <c r="G151" s="152"/>
      <c r="J151" s="804"/>
      <c r="K151" s="941"/>
      <c r="L151" s="941"/>
      <c r="M151" s="640"/>
      <c r="N151" s="640"/>
      <c r="O151" s="640"/>
    </row>
    <row r="152" spans="1:15" s="629" customFormat="1" x14ac:dyDescent="0.2">
      <c r="B152" s="629" t="s">
        <v>21</v>
      </c>
      <c r="C152" s="807">
        <v>145</v>
      </c>
      <c r="D152" s="807">
        <v>281</v>
      </c>
      <c r="F152" s="152"/>
      <c r="G152" s="152"/>
      <c r="J152" s="804"/>
      <c r="K152" s="804"/>
      <c r="L152" s="804"/>
    </row>
    <row r="153" spans="1:15" s="629" customFormat="1" x14ac:dyDescent="0.2">
      <c r="B153" s="629" t="s">
        <v>141</v>
      </c>
      <c r="C153" s="807">
        <v>142</v>
      </c>
      <c r="D153" s="807">
        <v>192</v>
      </c>
      <c r="F153" s="152"/>
      <c r="G153" s="152"/>
      <c r="J153" s="804"/>
      <c r="K153" s="804"/>
      <c r="L153" s="804"/>
    </row>
    <row r="154" spans="1:15" s="629" customFormat="1" x14ac:dyDescent="0.2">
      <c r="B154" s="629" t="s">
        <v>157</v>
      </c>
      <c r="C154" s="807">
        <v>161</v>
      </c>
      <c r="D154" s="807">
        <v>176</v>
      </c>
      <c r="F154" s="152"/>
      <c r="G154" s="152"/>
      <c r="J154" s="804"/>
      <c r="K154" s="804"/>
      <c r="L154" s="804"/>
    </row>
    <row r="155" spans="1:15" s="629" customFormat="1" x14ac:dyDescent="0.2">
      <c r="B155" s="629" t="s">
        <v>158</v>
      </c>
      <c r="C155" s="807">
        <v>137</v>
      </c>
      <c r="D155" s="807">
        <v>137</v>
      </c>
      <c r="F155" s="152"/>
      <c r="G155" s="152"/>
    </row>
    <row r="156" spans="1:15" s="629" customFormat="1" x14ac:dyDescent="0.2">
      <c r="B156" s="629" t="s">
        <v>159</v>
      </c>
      <c r="C156" s="807">
        <v>149</v>
      </c>
      <c r="D156" s="807">
        <v>129</v>
      </c>
      <c r="F156" s="152"/>
      <c r="G156" s="152"/>
    </row>
    <row r="157" spans="1:15" s="629" customFormat="1" x14ac:dyDescent="0.2">
      <c r="B157" s="629" t="s">
        <v>160</v>
      </c>
      <c r="C157" s="807">
        <v>123</v>
      </c>
      <c r="D157" s="807">
        <v>123</v>
      </c>
      <c r="F157" s="152"/>
      <c r="G157" s="152"/>
    </row>
    <row r="158" spans="1:15" s="629" customFormat="1" x14ac:dyDescent="0.2">
      <c r="B158" s="629" t="s">
        <v>372</v>
      </c>
      <c r="C158" s="807">
        <v>145</v>
      </c>
      <c r="D158" s="807">
        <v>127</v>
      </c>
      <c r="F158" s="152"/>
      <c r="G158" s="152"/>
    </row>
    <row r="159" spans="1:15" s="629" customFormat="1" x14ac:dyDescent="0.2">
      <c r="B159" s="629" t="s">
        <v>561</v>
      </c>
      <c r="C159" s="629">
        <v>144</v>
      </c>
      <c r="D159" s="629">
        <v>150</v>
      </c>
      <c r="F159" s="152"/>
      <c r="G159" s="152"/>
    </row>
    <row r="160" spans="1:15" s="629" customFormat="1" x14ac:dyDescent="0.2">
      <c r="B160" s="629" t="s">
        <v>570</v>
      </c>
      <c r="C160" s="629">
        <v>154</v>
      </c>
      <c r="D160" s="152">
        <v>139</v>
      </c>
      <c r="E160" s="152"/>
      <c r="F160" s="152"/>
      <c r="G160" s="152"/>
    </row>
    <row r="161" spans="2:16" s="629" customFormat="1" x14ac:dyDescent="0.2">
      <c r="B161" s="629" t="s">
        <v>583</v>
      </c>
      <c r="C161" s="807">
        <f>C54</f>
        <v>161</v>
      </c>
      <c r="D161" s="153">
        <f>D54</f>
        <v>172</v>
      </c>
      <c r="E161" s="152"/>
      <c r="F161" s="152"/>
      <c r="G161" s="152"/>
    </row>
    <row r="162" spans="2:16" s="629" customFormat="1" x14ac:dyDescent="0.2">
      <c r="B162" s="629" t="s">
        <v>610</v>
      </c>
      <c r="C162" s="807">
        <f>C59</f>
        <v>165</v>
      </c>
      <c r="D162" s="153">
        <f>D59</f>
        <v>116</v>
      </c>
      <c r="E162" s="152"/>
      <c r="F162" s="152"/>
      <c r="G162" s="152"/>
    </row>
    <row r="163" spans="2:16" s="629" customFormat="1" x14ac:dyDescent="0.2">
      <c r="D163" s="152"/>
      <c r="E163" s="152"/>
      <c r="F163" s="152"/>
      <c r="G163" s="152"/>
    </row>
    <row r="164" spans="2:16" x14ac:dyDescent="0.2">
      <c r="B164" s="93"/>
      <c r="J164" s="93"/>
      <c r="K164" s="93"/>
      <c r="L164" s="93"/>
      <c r="P164" s="93"/>
    </row>
    <row r="165" spans="2:16" s="640" customFormat="1" x14ac:dyDescent="0.2">
      <c r="D165" s="218"/>
      <c r="E165" s="218"/>
      <c r="F165" s="218"/>
      <c r="G165" s="218"/>
      <c r="J165" s="629"/>
      <c r="K165" s="629"/>
      <c r="L165" s="629"/>
    </row>
    <row r="166" spans="2:16" s="640" customFormat="1" x14ac:dyDescent="0.2">
      <c r="D166" s="218"/>
      <c r="E166" s="218"/>
      <c r="F166" s="218"/>
      <c r="G166" s="218"/>
      <c r="J166" s="629"/>
      <c r="K166" s="629"/>
      <c r="L166" s="629"/>
    </row>
    <row r="167" spans="2:16" s="640" customFormat="1" x14ac:dyDescent="0.2">
      <c r="D167" s="218"/>
      <c r="E167" s="218"/>
      <c r="F167" s="218"/>
      <c r="G167" s="218"/>
      <c r="J167" s="629"/>
      <c r="K167" s="629"/>
      <c r="L167" s="629"/>
    </row>
    <row r="168" spans="2:16" s="640" customFormat="1" x14ac:dyDescent="0.2">
      <c r="D168" s="218"/>
      <c r="E168" s="218"/>
      <c r="F168" s="218"/>
      <c r="G168" s="218"/>
      <c r="J168" s="629"/>
      <c r="K168" s="629"/>
      <c r="L168" s="629"/>
    </row>
    <row r="169" spans="2:16" s="640" customFormat="1" x14ac:dyDescent="0.2">
      <c r="D169" s="218"/>
      <c r="E169" s="218"/>
      <c r="F169" s="218"/>
      <c r="G169" s="218"/>
      <c r="J169" s="629"/>
      <c r="K169" s="629"/>
      <c r="L169" s="629"/>
    </row>
    <row r="170" spans="2:16" s="640" customFormat="1" x14ac:dyDescent="0.2">
      <c r="D170" s="218"/>
      <c r="E170" s="218"/>
      <c r="F170" s="218"/>
      <c r="G170" s="218"/>
      <c r="J170" s="629"/>
      <c r="K170" s="629"/>
      <c r="L170" s="629"/>
    </row>
    <row r="171" spans="2:16" s="640" customFormat="1" x14ac:dyDescent="0.2">
      <c r="D171" s="218"/>
      <c r="E171" s="218"/>
      <c r="F171" s="218"/>
      <c r="G171" s="218"/>
      <c r="J171" s="629"/>
      <c r="K171" s="629"/>
      <c r="L171" s="629"/>
    </row>
    <row r="172" spans="2:16" s="640" customFormat="1" x14ac:dyDescent="0.2">
      <c r="D172" s="218"/>
      <c r="E172" s="218"/>
      <c r="F172" s="218"/>
      <c r="G172" s="218"/>
      <c r="J172" s="629"/>
      <c r="K172" s="629"/>
      <c r="L172" s="629"/>
    </row>
    <row r="173" spans="2:16" s="640" customFormat="1" x14ac:dyDescent="0.2">
      <c r="D173" s="218"/>
      <c r="E173" s="218"/>
      <c r="F173" s="218"/>
      <c r="G173" s="218"/>
      <c r="J173" s="629"/>
      <c r="K173" s="629"/>
      <c r="L173" s="629"/>
    </row>
    <row r="174" spans="2:16" s="640" customFormat="1" x14ac:dyDescent="0.2">
      <c r="D174" s="218"/>
      <c r="E174" s="218"/>
      <c r="F174" s="218"/>
      <c r="G174" s="218"/>
      <c r="J174" s="629"/>
      <c r="K174" s="629"/>
      <c r="L174" s="629"/>
    </row>
    <row r="175" spans="2:16" s="640" customFormat="1" x14ac:dyDescent="0.2">
      <c r="D175" s="218"/>
      <c r="E175" s="218"/>
      <c r="F175" s="218"/>
      <c r="G175" s="218"/>
      <c r="J175" s="629"/>
      <c r="K175" s="629"/>
      <c r="L175" s="629"/>
    </row>
    <row r="176" spans="2:16" s="640" customFormat="1" x14ac:dyDescent="0.2">
      <c r="D176" s="218"/>
      <c r="E176" s="218"/>
      <c r="F176" s="218"/>
      <c r="G176" s="218"/>
      <c r="J176" s="629"/>
      <c r="K176" s="629"/>
      <c r="L176" s="629"/>
    </row>
    <row r="177" spans="1:12" s="640" customFormat="1" x14ac:dyDescent="0.2">
      <c r="D177" s="218"/>
      <c r="E177" s="218"/>
      <c r="F177" s="218"/>
      <c r="G177" s="218"/>
      <c r="J177" s="629"/>
      <c r="K177" s="629"/>
      <c r="L177" s="629"/>
    </row>
    <row r="178" spans="1:12" s="640" customFormat="1" x14ac:dyDescent="0.2">
      <c r="D178" s="218"/>
      <c r="E178" s="218"/>
      <c r="F178" s="218"/>
      <c r="G178" s="218"/>
      <c r="J178" s="629"/>
      <c r="K178" s="629"/>
      <c r="L178" s="629"/>
    </row>
    <row r="179" spans="1:12" s="640" customFormat="1" x14ac:dyDescent="0.2">
      <c r="D179" s="218"/>
      <c r="E179" s="218"/>
      <c r="F179" s="218"/>
      <c r="G179" s="218"/>
      <c r="J179" s="629"/>
      <c r="K179" s="629"/>
      <c r="L179" s="629"/>
    </row>
    <row r="180" spans="1:12" s="640" customFormat="1" x14ac:dyDescent="0.2">
      <c r="D180" s="218"/>
      <c r="E180" s="218"/>
      <c r="F180" s="218"/>
      <c r="G180" s="218"/>
      <c r="J180" s="629"/>
      <c r="K180" s="629"/>
      <c r="L180" s="629"/>
    </row>
    <row r="181" spans="1:12" s="640" customFormat="1" x14ac:dyDescent="0.2">
      <c r="D181" s="218"/>
      <c r="E181" s="218"/>
      <c r="F181" s="218"/>
      <c r="G181" s="218"/>
      <c r="J181" s="629"/>
      <c r="K181" s="629"/>
      <c r="L181" s="629"/>
    </row>
    <row r="182" spans="1:12" s="640" customFormat="1" x14ac:dyDescent="0.2">
      <c r="D182" s="218"/>
      <c r="E182" s="218"/>
      <c r="F182" s="218"/>
      <c r="G182" s="218"/>
      <c r="J182" s="629"/>
      <c r="K182" s="629"/>
      <c r="L182" s="629"/>
    </row>
    <row r="183" spans="1:12" s="640" customFormat="1" x14ac:dyDescent="0.2">
      <c r="D183" s="218"/>
      <c r="E183" s="218"/>
      <c r="F183" s="218"/>
      <c r="G183" s="218"/>
      <c r="J183" s="629"/>
      <c r="K183" s="629"/>
      <c r="L183" s="629"/>
    </row>
    <row r="184" spans="1:12" s="640" customFormat="1" x14ac:dyDescent="0.2">
      <c r="D184" s="218"/>
      <c r="E184" s="218"/>
      <c r="F184" s="218"/>
      <c r="G184" s="218"/>
      <c r="J184" s="629"/>
      <c r="K184" s="629"/>
      <c r="L184" s="629"/>
    </row>
    <row r="185" spans="1:12" s="640" customFormat="1" x14ac:dyDescent="0.2">
      <c r="D185" s="218"/>
      <c r="E185" s="218"/>
      <c r="F185" s="218"/>
      <c r="G185" s="218"/>
      <c r="J185" s="629"/>
      <c r="K185" s="629"/>
      <c r="L185" s="629"/>
    </row>
    <row r="186" spans="1:12" s="640" customFormat="1" x14ac:dyDescent="0.2">
      <c r="D186" s="218"/>
      <c r="E186" s="218"/>
      <c r="F186" s="218"/>
      <c r="G186" s="218"/>
      <c r="J186" s="629"/>
      <c r="K186" s="629"/>
      <c r="L186" s="629"/>
    </row>
    <row r="187" spans="1:12" s="640" customFormat="1" x14ac:dyDescent="0.2">
      <c r="D187" s="218"/>
      <c r="E187" s="218"/>
      <c r="F187" s="218"/>
      <c r="G187" s="218"/>
      <c r="J187" s="629"/>
      <c r="K187" s="629"/>
      <c r="L187" s="629"/>
    </row>
    <row r="188" spans="1:12" s="640" customFormat="1" x14ac:dyDescent="0.2">
      <c r="D188" s="218"/>
      <c r="E188" s="218"/>
      <c r="F188" s="218"/>
      <c r="G188" s="218"/>
      <c r="J188" s="629"/>
      <c r="K188" s="629"/>
      <c r="L188" s="629"/>
    </row>
    <row r="189" spans="1:12" x14ac:dyDescent="0.2">
      <c r="A189" s="640"/>
      <c r="C189" s="640"/>
      <c r="D189" s="218"/>
      <c r="E189" s="218"/>
      <c r="F189" s="218"/>
      <c r="G189" s="218"/>
      <c r="H189" s="640"/>
    </row>
    <row r="190" spans="1:12" x14ac:dyDescent="0.2">
      <c r="A190" s="640"/>
      <c r="C190" s="640"/>
      <c r="D190" s="218"/>
      <c r="E190" s="218"/>
      <c r="F190" s="218"/>
      <c r="G190" s="218"/>
      <c r="H190" s="640"/>
    </row>
    <row r="191" spans="1:12" x14ac:dyDescent="0.2">
      <c r="A191" s="640"/>
      <c r="C191" s="640"/>
      <c r="D191" s="218"/>
      <c r="E191" s="218"/>
      <c r="F191" s="218"/>
      <c r="G191" s="218"/>
      <c r="H191" s="640"/>
    </row>
    <row r="192" spans="1:12" x14ac:dyDescent="0.2">
      <c r="A192" s="640"/>
      <c r="C192" s="640"/>
      <c r="D192" s="218"/>
      <c r="E192" s="218"/>
      <c r="F192" s="218"/>
      <c r="G192" s="218"/>
      <c r="H192" s="640"/>
    </row>
    <row r="193" spans="1:8" x14ac:dyDescent="0.2">
      <c r="A193" s="640"/>
      <c r="C193" s="640"/>
      <c r="D193" s="218"/>
      <c r="E193" s="218"/>
      <c r="F193" s="218"/>
      <c r="G193" s="218"/>
      <c r="H193" s="640"/>
    </row>
  </sheetData>
  <dataConsolidate/>
  <hyperlinks>
    <hyperlink ref="A1" location="Contents!A1" tooltip="Contents Page" display="Return to Contents Page" xr:uid="{BAD712E0-06AC-41A9-BE78-6C64E7F92357}"/>
    <hyperlink ref="I2" location="'3.1'!A63" display="(Go to quarterly charts)" xr:uid="{48D8C8FF-8E5F-4220-8F7B-F1C9F4E7B117}"/>
    <hyperlink ref="I3" location="'3.1'!A107" display="(Go to annual chart)" xr:uid="{2933C534-987C-4B10-8F45-18B95765AA45}"/>
  </hyperlinks>
  <pageMargins left="0.70866141732283472" right="0.70866141732283472" top="0.74803149606299213" bottom="0.74803149606299213" header="0.31496062992125984" footer="0.31496062992125984"/>
  <pageSetup paperSize="9" scale="6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U154"/>
  <sheetViews>
    <sheetView showGridLines="0" zoomScaleNormal="100" workbookViewId="0">
      <selection sqref="A1:XFD1"/>
    </sheetView>
  </sheetViews>
  <sheetFormatPr defaultColWidth="9.140625" defaultRowHeight="12.75" x14ac:dyDescent="0.2"/>
  <cols>
    <col min="1" max="1" width="54.5703125" style="90" customWidth="1"/>
    <col min="2" max="2" width="9" style="60" bestFit="1" customWidth="1"/>
    <col min="3" max="12" width="8.140625" style="61" customWidth="1"/>
    <col min="13" max="13" width="9.5703125" style="61" customWidth="1"/>
    <col min="14" max="14" width="0.140625" style="61" customWidth="1"/>
    <col min="15" max="15" width="11.85546875" customWidth="1"/>
  </cols>
  <sheetData>
    <row r="1" spans="1:16" ht="16.5" customHeight="1" x14ac:dyDescent="0.2">
      <c r="A1" s="47" t="s">
        <v>77</v>
      </c>
      <c r="O1" s="691"/>
    </row>
    <row r="2" spans="1:16" ht="16.350000000000001" customHeight="1" x14ac:dyDescent="0.25">
      <c r="A2" s="315" t="s">
        <v>692</v>
      </c>
      <c r="B2" s="317"/>
      <c r="O2" s="691"/>
    </row>
    <row r="3" spans="1:16" ht="16.350000000000001" customHeight="1" x14ac:dyDescent="0.25">
      <c r="A3" s="315" t="s">
        <v>691</v>
      </c>
    </row>
    <row r="4" spans="1:16" s="62" customFormat="1" ht="111" customHeight="1" x14ac:dyDescent="0.2">
      <c r="A4" s="83"/>
      <c r="B4" s="88" t="s">
        <v>25</v>
      </c>
      <c r="C4" s="88" t="s">
        <v>26</v>
      </c>
      <c r="D4" s="88" t="s">
        <v>27</v>
      </c>
      <c r="E4" s="88" t="s">
        <v>161</v>
      </c>
      <c r="F4" s="88" t="s">
        <v>28</v>
      </c>
      <c r="G4" s="88" t="s">
        <v>29</v>
      </c>
      <c r="H4" s="88" t="s">
        <v>30</v>
      </c>
      <c r="I4" s="88" t="s">
        <v>31</v>
      </c>
      <c r="J4" s="88" t="s">
        <v>32</v>
      </c>
      <c r="K4" s="88" t="s">
        <v>33</v>
      </c>
      <c r="L4" s="88" t="s">
        <v>34</v>
      </c>
      <c r="M4" s="88" t="s">
        <v>180</v>
      </c>
      <c r="N4" s="88"/>
    </row>
    <row r="5" spans="1:16" ht="21" customHeight="1" x14ac:dyDescent="0.2">
      <c r="A5" s="251" t="s">
        <v>611</v>
      </c>
      <c r="B5" s="252">
        <v>3</v>
      </c>
      <c r="C5" s="252">
        <v>0</v>
      </c>
      <c r="D5" s="252">
        <v>2</v>
      </c>
      <c r="E5" s="252">
        <v>1</v>
      </c>
      <c r="F5" s="252">
        <v>3</v>
      </c>
      <c r="G5" s="252">
        <v>5</v>
      </c>
      <c r="H5" s="252">
        <v>0</v>
      </c>
      <c r="I5" s="252">
        <v>5</v>
      </c>
      <c r="J5" s="252">
        <v>2</v>
      </c>
      <c r="K5" s="252">
        <v>4</v>
      </c>
      <c r="L5" s="252">
        <v>4</v>
      </c>
      <c r="M5" s="261">
        <v>29</v>
      </c>
      <c r="N5" s="261"/>
    </row>
    <row r="6" spans="1:16" ht="21" customHeight="1" x14ac:dyDescent="0.2">
      <c r="A6" s="162" t="s">
        <v>612</v>
      </c>
      <c r="B6" s="253">
        <v>3</v>
      </c>
      <c r="C6" s="253">
        <v>1</v>
      </c>
      <c r="D6" s="253">
        <v>4</v>
      </c>
      <c r="E6" s="253">
        <v>3</v>
      </c>
      <c r="F6" s="253">
        <v>2</v>
      </c>
      <c r="G6" s="253">
        <v>4</v>
      </c>
      <c r="H6" s="253">
        <v>4</v>
      </c>
      <c r="I6" s="253">
        <v>0</v>
      </c>
      <c r="J6" s="253">
        <v>3</v>
      </c>
      <c r="K6" s="253">
        <v>1</v>
      </c>
      <c r="L6" s="253">
        <v>1</v>
      </c>
      <c r="M6" s="262">
        <v>26</v>
      </c>
      <c r="N6" s="262"/>
    </row>
    <row r="7" spans="1:16" ht="21" customHeight="1" x14ac:dyDescent="0.2">
      <c r="A7" s="251" t="s">
        <v>613</v>
      </c>
      <c r="B7" s="252">
        <v>4</v>
      </c>
      <c r="C7" s="252">
        <v>2</v>
      </c>
      <c r="D7" s="252">
        <v>5</v>
      </c>
      <c r="E7" s="252">
        <v>13</v>
      </c>
      <c r="F7" s="252">
        <v>4</v>
      </c>
      <c r="G7" s="252">
        <v>6</v>
      </c>
      <c r="H7" s="252">
        <v>3</v>
      </c>
      <c r="I7" s="252">
        <v>2</v>
      </c>
      <c r="J7" s="252">
        <v>6</v>
      </c>
      <c r="K7" s="252">
        <v>4</v>
      </c>
      <c r="L7" s="252">
        <v>12</v>
      </c>
      <c r="M7" s="261">
        <v>61</v>
      </c>
      <c r="N7" s="261"/>
    </row>
    <row r="8" spans="1:16" ht="21" customHeight="1" x14ac:dyDescent="0.2">
      <c r="A8" s="162" t="s">
        <v>614</v>
      </c>
      <c r="B8" s="556">
        <v>4</v>
      </c>
      <c r="C8" s="253">
        <v>4</v>
      </c>
      <c r="D8" s="253">
        <v>6</v>
      </c>
      <c r="E8" s="253">
        <v>8</v>
      </c>
      <c r="F8" s="253">
        <v>5</v>
      </c>
      <c r="G8" s="253">
        <v>3</v>
      </c>
      <c r="H8" s="253">
        <v>7</v>
      </c>
      <c r="I8" s="253">
        <v>1</v>
      </c>
      <c r="J8" s="253">
        <v>4</v>
      </c>
      <c r="K8" s="253">
        <v>0</v>
      </c>
      <c r="L8" s="253">
        <v>7</v>
      </c>
      <c r="M8" s="262">
        <v>49</v>
      </c>
      <c r="N8" s="262"/>
    </row>
    <row r="9" spans="1:16" ht="21" customHeight="1" x14ac:dyDescent="0.2">
      <c r="A9" s="251" t="s">
        <v>610</v>
      </c>
      <c r="B9" s="252">
        <v>14</v>
      </c>
      <c r="C9" s="252">
        <v>7</v>
      </c>
      <c r="D9" s="252">
        <v>17</v>
      </c>
      <c r="E9" s="252">
        <v>25</v>
      </c>
      <c r="F9" s="252">
        <v>14</v>
      </c>
      <c r="G9" s="252">
        <v>18</v>
      </c>
      <c r="H9" s="252">
        <v>14</v>
      </c>
      <c r="I9" s="252">
        <v>8</v>
      </c>
      <c r="J9" s="252">
        <v>15</v>
      </c>
      <c r="K9" s="252">
        <v>9</v>
      </c>
      <c r="L9" s="252">
        <v>24</v>
      </c>
      <c r="M9" s="261">
        <v>165</v>
      </c>
      <c r="N9" s="261"/>
    </row>
    <row r="10" spans="1:16" ht="21" customHeight="1" x14ac:dyDescent="0.2">
      <c r="A10" s="162" t="s">
        <v>585</v>
      </c>
      <c r="B10" s="254">
        <v>2</v>
      </c>
      <c r="C10" s="254">
        <v>2</v>
      </c>
      <c r="D10" s="254">
        <v>2</v>
      </c>
      <c r="E10" s="254">
        <v>11</v>
      </c>
      <c r="F10" s="254">
        <v>3</v>
      </c>
      <c r="G10" s="254">
        <v>2</v>
      </c>
      <c r="H10" s="254">
        <v>1</v>
      </c>
      <c r="I10" s="254">
        <v>4</v>
      </c>
      <c r="J10" s="254">
        <v>3</v>
      </c>
      <c r="K10" s="254">
        <v>4</v>
      </c>
      <c r="L10" s="254">
        <v>7</v>
      </c>
      <c r="M10" s="255">
        <v>41</v>
      </c>
      <c r="N10" s="255"/>
    </row>
    <row r="11" spans="1:16" ht="21" customHeight="1" x14ac:dyDescent="0.2">
      <c r="A11" s="251" t="s">
        <v>586</v>
      </c>
      <c r="B11" s="252">
        <v>5</v>
      </c>
      <c r="C11" s="252">
        <v>1</v>
      </c>
      <c r="D11" s="252">
        <v>8</v>
      </c>
      <c r="E11" s="252">
        <v>3</v>
      </c>
      <c r="F11" s="252">
        <v>6</v>
      </c>
      <c r="G11" s="252">
        <v>5</v>
      </c>
      <c r="H11" s="252">
        <v>2</v>
      </c>
      <c r="I11" s="252">
        <v>3</v>
      </c>
      <c r="J11" s="252">
        <v>1</v>
      </c>
      <c r="K11" s="252">
        <v>3</v>
      </c>
      <c r="L11" s="252">
        <v>4</v>
      </c>
      <c r="M11" s="261">
        <v>41</v>
      </c>
      <c r="N11" s="261"/>
    </row>
    <row r="12" spans="1:16" ht="21" customHeight="1" x14ac:dyDescent="0.2">
      <c r="A12" s="162" t="s">
        <v>587</v>
      </c>
      <c r="B12" s="545">
        <v>2</v>
      </c>
      <c r="C12" s="254">
        <v>1</v>
      </c>
      <c r="D12" s="254">
        <v>7</v>
      </c>
      <c r="E12" s="254">
        <v>11</v>
      </c>
      <c r="F12" s="254">
        <v>5</v>
      </c>
      <c r="G12" s="254">
        <v>2</v>
      </c>
      <c r="H12" s="254">
        <v>8</v>
      </c>
      <c r="I12" s="254">
        <v>7</v>
      </c>
      <c r="J12" s="254">
        <v>1</v>
      </c>
      <c r="K12" s="254">
        <v>5</v>
      </c>
      <c r="L12" s="254">
        <v>0</v>
      </c>
      <c r="M12" s="255">
        <v>49</v>
      </c>
      <c r="N12" s="255"/>
    </row>
    <row r="13" spans="1:16" ht="21" customHeight="1" x14ac:dyDescent="0.2">
      <c r="A13" s="251" t="s">
        <v>588</v>
      </c>
      <c r="B13" s="586">
        <v>3</v>
      </c>
      <c r="C13" s="252">
        <v>0</v>
      </c>
      <c r="D13" s="252">
        <v>2</v>
      </c>
      <c r="E13" s="252">
        <v>5</v>
      </c>
      <c r="F13" s="252">
        <v>3</v>
      </c>
      <c r="G13" s="252">
        <v>5</v>
      </c>
      <c r="H13" s="252">
        <v>3</v>
      </c>
      <c r="I13" s="252">
        <v>1</v>
      </c>
      <c r="J13" s="252">
        <v>2</v>
      </c>
      <c r="K13" s="252">
        <v>3</v>
      </c>
      <c r="L13" s="252">
        <v>3</v>
      </c>
      <c r="M13" s="261">
        <v>30</v>
      </c>
      <c r="N13" s="261"/>
      <c r="P13" s="3"/>
    </row>
    <row r="14" spans="1:16" ht="21" customHeight="1" x14ac:dyDescent="0.2">
      <c r="A14" s="162" t="s">
        <v>583</v>
      </c>
      <c r="B14" s="546">
        <v>12</v>
      </c>
      <c r="C14" s="546">
        <v>4</v>
      </c>
      <c r="D14" s="546">
        <v>19</v>
      </c>
      <c r="E14" s="546">
        <v>30</v>
      </c>
      <c r="F14" s="546">
        <v>17</v>
      </c>
      <c r="G14" s="546">
        <v>14</v>
      </c>
      <c r="H14" s="546">
        <v>14</v>
      </c>
      <c r="I14" s="546">
        <v>15</v>
      </c>
      <c r="J14" s="546">
        <v>7</v>
      </c>
      <c r="K14" s="546">
        <v>15</v>
      </c>
      <c r="L14" s="546">
        <v>14</v>
      </c>
      <c r="M14" s="547">
        <v>161</v>
      </c>
      <c r="N14" s="547"/>
    </row>
    <row r="15" spans="1:16" ht="21" customHeight="1" x14ac:dyDescent="0.2">
      <c r="A15" s="251" t="s">
        <v>634</v>
      </c>
      <c r="B15" s="252">
        <v>2</v>
      </c>
      <c r="C15" s="252">
        <v>3</v>
      </c>
      <c r="D15" s="252">
        <v>-2</v>
      </c>
      <c r="E15" s="252">
        <v>-5</v>
      </c>
      <c r="F15" s="252">
        <v>-3</v>
      </c>
      <c r="G15" s="252">
        <v>4</v>
      </c>
      <c r="H15" s="252">
        <v>0</v>
      </c>
      <c r="I15" s="252">
        <v>-7</v>
      </c>
      <c r="J15" s="252">
        <v>8</v>
      </c>
      <c r="K15" s="252">
        <v>-6</v>
      </c>
      <c r="L15" s="252">
        <v>10</v>
      </c>
      <c r="M15" s="261">
        <v>4</v>
      </c>
      <c r="N15" s="261"/>
    </row>
    <row r="16" spans="1:16" ht="21" customHeight="1" x14ac:dyDescent="0.2">
      <c r="A16" s="162" t="s">
        <v>635</v>
      </c>
      <c r="B16" s="238">
        <v>0.16666666666666666</v>
      </c>
      <c r="C16" s="238" t="s">
        <v>582</v>
      </c>
      <c r="D16" s="238">
        <v>-0.10526315789473684</v>
      </c>
      <c r="E16" s="238">
        <v>-0.16666666666666666</v>
      </c>
      <c r="F16" s="238">
        <v>-0.17647058823529413</v>
      </c>
      <c r="G16" s="238">
        <v>0.2857142857142857</v>
      </c>
      <c r="H16" s="238">
        <v>0</v>
      </c>
      <c r="I16" s="238">
        <v>-0.46666666666666667</v>
      </c>
      <c r="J16" s="238" t="s">
        <v>582</v>
      </c>
      <c r="K16" s="238">
        <v>-0.4</v>
      </c>
      <c r="L16" s="238">
        <v>0.7142857142857143</v>
      </c>
      <c r="M16" s="237">
        <v>2.4844720496894408E-2</v>
      </c>
      <c r="N16" s="237"/>
    </row>
    <row r="17" spans="1:14" x14ac:dyDescent="0.2">
      <c r="A17" s="57" t="s">
        <v>76</v>
      </c>
      <c r="B17" s="715"/>
      <c r="C17" s="715"/>
      <c r="D17" s="715"/>
      <c r="E17" s="715"/>
      <c r="F17" s="715"/>
      <c r="G17" s="715"/>
      <c r="H17" s="715"/>
      <c r="I17" s="715"/>
      <c r="J17" s="715"/>
      <c r="K17" s="715"/>
      <c r="L17" s="715"/>
      <c r="M17" s="715"/>
      <c r="N17" s="715"/>
    </row>
    <row r="18" spans="1:14" ht="16.350000000000001" customHeight="1" x14ac:dyDescent="0.25">
      <c r="A18" s="315" t="s">
        <v>690</v>
      </c>
    </row>
    <row r="19" spans="1:14" ht="111" customHeight="1" x14ac:dyDescent="0.2">
      <c r="A19" s="83"/>
      <c r="B19" s="88" t="s">
        <v>25</v>
      </c>
      <c r="C19" s="88" t="s">
        <v>26</v>
      </c>
      <c r="D19" s="88" t="s">
        <v>27</v>
      </c>
      <c r="E19" s="88" t="s">
        <v>161</v>
      </c>
      <c r="F19" s="88" t="s">
        <v>28</v>
      </c>
      <c r="G19" s="88" t="s">
        <v>29</v>
      </c>
      <c r="H19" s="88" t="s">
        <v>30</v>
      </c>
      <c r="I19" s="88" t="s">
        <v>31</v>
      </c>
      <c r="J19" s="88" t="s">
        <v>32</v>
      </c>
      <c r="K19" s="88" t="s">
        <v>33</v>
      </c>
      <c r="L19" s="88" t="s">
        <v>34</v>
      </c>
      <c r="M19" s="88" t="s">
        <v>180</v>
      </c>
      <c r="N19" s="88"/>
    </row>
    <row r="20" spans="1:14" ht="21" customHeight="1" x14ac:dyDescent="0.2">
      <c r="A20" s="251" t="s">
        <v>611</v>
      </c>
      <c r="B20" s="252">
        <v>4</v>
      </c>
      <c r="C20" s="252">
        <v>0</v>
      </c>
      <c r="D20" s="252">
        <v>5</v>
      </c>
      <c r="E20" s="252">
        <v>7</v>
      </c>
      <c r="F20" s="252">
        <v>2</v>
      </c>
      <c r="G20" s="252">
        <v>1</v>
      </c>
      <c r="H20" s="252">
        <v>3</v>
      </c>
      <c r="I20" s="252">
        <v>5</v>
      </c>
      <c r="J20" s="252">
        <v>0</v>
      </c>
      <c r="K20" s="252">
        <v>0</v>
      </c>
      <c r="L20" s="252">
        <v>2</v>
      </c>
      <c r="M20" s="261">
        <v>29</v>
      </c>
      <c r="N20" s="261"/>
    </row>
    <row r="21" spans="1:14" ht="21" customHeight="1" x14ac:dyDescent="0.2">
      <c r="A21" s="162" t="s">
        <v>612</v>
      </c>
      <c r="B21" s="253">
        <v>3</v>
      </c>
      <c r="C21" s="253">
        <v>1</v>
      </c>
      <c r="D21" s="253">
        <v>6</v>
      </c>
      <c r="E21" s="253">
        <v>6</v>
      </c>
      <c r="F21" s="253">
        <v>1</v>
      </c>
      <c r="G21" s="253">
        <v>0</v>
      </c>
      <c r="H21" s="253">
        <v>1</v>
      </c>
      <c r="I21" s="253">
        <v>1</v>
      </c>
      <c r="J21" s="253">
        <v>2</v>
      </c>
      <c r="K21" s="253">
        <v>0</v>
      </c>
      <c r="L21" s="253">
        <v>4</v>
      </c>
      <c r="M21" s="262">
        <v>25</v>
      </c>
      <c r="N21" s="262"/>
    </row>
    <row r="22" spans="1:14" ht="21" customHeight="1" x14ac:dyDescent="0.2">
      <c r="A22" s="251" t="s">
        <v>613</v>
      </c>
      <c r="B22" s="252">
        <v>0</v>
      </c>
      <c r="C22" s="252">
        <v>2</v>
      </c>
      <c r="D22" s="252">
        <v>1</v>
      </c>
      <c r="E22" s="252">
        <v>6</v>
      </c>
      <c r="F22" s="252">
        <v>4</v>
      </c>
      <c r="G22" s="252">
        <v>5</v>
      </c>
      <c r="H22" s="252">
        <v>4</v>
      </c>
      <c r="I22" s="252">
        <v>0</v>
      </c>
      <c r="J22" s="252">
        <v>0</v>
      </c>
      <c r="K22" s="252">
        <v>4</v>
      </c>
      <c r="L22" s="252">
        <v>1</v>
      </c>
      <c r="M22" s="261">
        <v>27</v>
      </c>
      <c r="N22" s="261"/>
    </row>
    <row r="23" spans="1:14" ht="21" customHeight="1" x14ac:dyDescent="0.2">
      <c r="A23" s="162" t="s">
        <v>614</v>
      </c>
      <c r="B23" s="556">
        <v>3</v>
      </c>
      <c r="C23" s="253">
        <v>1</v>
      </c>
      <c r="D23" s="253">
        <v>2</v>
      </c>
      <c r="E23" s="253">
        <v>11</v>
      </c>
      <c r="F23" s="253">
        <v>3</v>
      </c>
      <c r="G23" s="253">
        <v>3</v>
      </c>
      <c r="H23" s="253">
        <v>2</v>
      </c>
      <c r="I23" s="253">
        <v>3</v>
      </c>
      <c r="J23" s="253">
        <v>3</v>
      </c>
      <c r="K23" s="253">
        <v>4</v>
      </c>
      <c r="L23" s="253">
        <v>0</v>
      </c>
      <c r="M23" s="262">
        <v>35</v>
      </c>
      <c r="N23" s="262"/>
    </row>
    <row r="24" spans="1:14" ht="21" customHeight="1" x14ac:dyDescent="0.2">
      <c r="A24" s="251" t="s">
        <v>610</v>
      </c>
      <c r="B24" s="252">
        <v>10</v>
      </c>
      <c r="C24" s="252">
        <v>4</v>
      </c>
      <c r="D24" s="252">
        <v>14</v>
      </c>
      <c r="E24" s="252">
        <v>30</v>
      </c>
      <c r="F24" s="252">
        <v>10</v>
      </c>
      <c r="G24" s="252">
        <v>9</v>
      </c>
      <c r="H24" s="252">
        <v>10</v>
      </c>
      <c r="I24" s="252">
        <v>9</v>
      </c>
      <c r="J24" s="252">
        <v>5</v>
      </c>
      <c r="K24" s="252">
        <v>8</v>
      </c>
      <c r="L24" s="252">
        <v>7</v>
      </c>
      <c r="M24" s="261">
        <v>116</v>
      </c>
      <c r="N24" s="261"/>
    </row>
    <row r="25" spans="1:14" ht="21" customHeight="1" x14ac:dyDescent="0.2">
      <c r="A25" s="162" t="s">
        <v>585</v>
      </c>
      <c r="B25" s="254">
        <v>7</v>
      </c>
      <c r="C25" s="254">
        <v>1</v>
      </c>
      <c r="D25" s="254">
        <v>2</v>
      </c>
      <c r="E25" s="254">
        <v>8</v>
      </c>
      <c r="F25" s="254">
        <v>6</v>
      </c>
      <c r="G25" s="254">
        <v>3</v>
      </c>
      <c r="H25" s="254">
        <v>7</v>
      </c>
      <c r="I25" s="254">
        <v>3</v>
      </c>
      <c r="J25" s="254">
        <v>4</v>
      </c>
      <c r="K25" s="254">
        <v>9</v>
      </c>
      <c r="L25" s="254">
        <v>4</v>
      </c>
      <c r="M25" s="255">
        <v>54</v>
      </c>
      <c r="N25" s="255"/>
    </row>
    <row r="26" spans="1:14" ht="21" customHeight="1" x14ac:dyDescent="0.2">
      <c r="A26" s="251" t="s">
        <v>586</v>
      </c>
      <c r="B26" s="252">
        <v>4</v>
      </c>
      <c r="C26" s="252">
        <v>1</v>
      </c>
      <c r="D26" s="252">
        <v>5</v>
      </c>
      <c r="E26" s="252">
        <v>8</v>
      </c>
      <c r="F26" s="252">
        <v>4</v>
      </c>
      <c r="G26" s="252">
        <v>4</v>
      </c>
      <c r="H26" s="252">
        <v>1</v>
      </c>
      <c r="I26" s="252">
        <v>4</v>
      </c>
      <c r="J26" s="252">
        <v>2</v>
      </c>
      <c r="K26" s="252">
        <v>3</v>
      </c>
      <c r="L26" s="252">
        <v>2</v>
      </c>
      <c r="M26" s="261">
        <v>38</v>
      </c>
      <c r="N26" s="261"/>
    </row>
    <row r="27" spans="1:14" ht="21" customHeight="1" x14ac:dyDescent="0.2">
      <c r="A27" s="162" t="s">
        <v>587</v>
      </c>
      <c r="B27" s="545">
        <v>4</v>
      </c>
      <c r="C27" s="254">
        <v>2</v>
      </c>
      <c r="D27" s="254">
        <v>3</v>
      </c>
      <c r="E27" s="254">
        <v>11</v>
      </c>
      <c r="F27" s="254">
        <v>2</v>
      </c>
      <c r="G27" s="254">
        <v>3</v>
      </c>
      <c r="H27" s="254">
        <v>5</v>
      </c>
      <c r="I27" s="254">
        <v>3</v>
      </c>
      <c r="J27" s="254">
        <v>2</v>
      </c>
      <c r="K27" s="254">
        <v>4</v>
      </c>
      <c r="L27" s="254">
        <v>2</v>
      </c>
      <c r="M27" s="255">
        <v>41</v>
      </c>
      <c r="N27" s="255"/>
    </row>
    <row r="28" spans="1:14" ht="21" customHeight="1" x14ac:dyDescent="0.2">
      <c r="A28" s="251" t="s">
        <v>588</v>
      </c>
      <c r="B28" s="586">
        <v>2</v>
      </c>
      <c r="C28" s="252">
        <v>1</v>
      </c>
      <c r="D28" s="252">
        <v>4</v>
      </c>
      <c r="E28" s="252">
        <v>9</v>
      </c>
      <c r="F28" s="252">
        <v>4</v>
      </c>
      <c r="G28" s="252">
        <v>1</v>
      </c>
      <c r="H28" s="252">
        <v>9</v>
      </c>
      <c r="I28" s="252">
        <v>1</v>
      </c>
      <c r="J28" s="252">
        <v>2</v>
      </c>
      <c r="K28" s="252">
        <v>2</v>
      </c>
      <c r="L28" s="252">
        <v>4</v>
      </c>
      <c r="M28" s="261">
        <v>39</v>
      </c>
      <c r="N28" s="261"/>
    </row>
    <row r="29" spans="1:14" ht="21" customHeight="1" x14ac:dyDescent="0.2">
      <c r="A29" s="162" t="s">
        <v>583</v>
      </c>
      <c r="B29" s="546">
        <v>17</v>
      </c>
      <c r="C29" s="546">
        <v>5</v>
      </c>
      <c r="D29" s="546">
        <v>14</v>
      </c>
      <c r="E29" s="546">
        <v>36</v>
      </c>
      <c r="F29" s="546">
        <v>16</v>
      </c>
      <c r="G29" s="546">
        <v>11</v>
      </c>
      <c r="H29" s="546">
        <v>22</v>
      </c>
      <c r="I29" s="546">
        <v>11</v>
      </c>
      <c r="J29" s="546">
        <v>10</v>
      </c>
      <c r="K29" s="546">
        <v>18</v>
      </c>
      <c r="L29" s="546">
        <v>12</v>
      </c>
      <c r="M29" s="547">
        <v>172</v>
      </c>
      <c r="N29" s="547"/>
    </row>
    <row r="30" spans="1:14" ht="21" customHeight="1" x14ac:dyDescent="0.2">
      <c r="A30" s="251" t="s">
        <v>634</v>
      </c>
      <c r="B30" s="252">
        <v>-7</v>
      </c>
      <c r="C30" s="252">
        <v>-1</v>
      </c>
      <c r="D30" s="252">
        <v>0</v>
      </c>
      <c r="E30" s="252">
        <v>-6</v>
      </c>
      <c r="F30" s="252">
        <v>-6</v>
      </c>
      <c r="G30" s="252">
        <v>-2</v>
      </c>
      <c r="H30" s="252">
        <v>-12</v>
      </c>
      <c r="I30" s="252">
        <v>-2</v>
      </c>
      <c r="J30" s="252">
        <v>-5</v>
      </c>
      <c r="K30" s="252">
        <v>-10</v>
      </c>
      <c r="L30" s="252">
        <v>-5</v>
      </c>
      <c r="M30" s="261">
        <v>-56</v>
      </c>
      <c r="N30" s="261"/>
    </row>
    <row r="31" spans="1:14" ht="21" customHeight="1" x14ac:dyDescent="0.2">
      <c r="A31" s="162" t="s">
        <v>635</v>
      </c>
      <c r="B31" s="238">
        <v>-0.41176470588235292</v>
      </c>
      <c r="C31" s="238" t="s">
        <v>582</v>
      </c>
      <c r="D31" s="238">
        <v>0</v>
      </c>
      <c r="E31" s="238">
        <v>-0.16666666666666666</v>
      </c>
      <c r="F31" s="238">
        <v>-0.375</v>
      </c>
      <c r="G31" s="238">
        <v>-0.18181818181818182</v>
      </c>
      <c r="H31" s="238">
        <v>-0.54545454545454541</v>
      </c>
      <c r="I31" s="238">
        <v>-0.18181818181818182</v>
      </c>
      <c r="J31" s="238">
        <v>-0.5</v>
      </c>
      <c r="K31" s="238">
        <v>-0.55555555555555558</v>
      </c>
      <c r="L31" s="238">
        <v>-0.41666666666666669</v>
      </c>
      <c r="M31" s="237">
        <v>-0.32558139534883723</v>
      </c>
      <c r="N31" s="237"/>
    </row>
    <row r="32" spans="1:14" x14ac:dyDescent="0.2">
      <c r="A32" s="57" t="s">
        <v>76</v>
      </c>
      <c r="B32" s="179"/>
      <c r="C32" s="181"/>
      <c r="D32" s="181"/>
      <c r="E32" s="181"/>
      <c r="F32" s="181"/>
      <c r="G32" s="181"/>
      <c r="H32" s="181"/>
      <c r="I32" s="181"/>
      <c r="J32" s="182"/>
      <c r="K32" s="183"/>
      <c r="L32" s="184"/>
      <c r="M32" s="184"/>
      <c r="N32" s="184"/>
    </row>
    <row r="33" spans="1:14" ht="16.350000000000001" customHeight="1" x14ac:dyDescent="0.25">
      <c r="A33" s="315" t="s">
        <v>693</v>
      </c>
    </row>
    <row r="34" spans="1:14" ht="111" customHeight="1" x14ac:dyDescent="0.2">
      <c r="A34" s="83"/>
      <c r="B34" s="88" t="s">
        <v>25</v>
      </c>
      <c r="C34" s="88" t="s">
        <v>26</v>
      </c>
      <c r="D34" s="88" t="s">
        <v>27</v>
      </c>
      <c r="E34" s="88" t="s">
        <v>161</v>
      </c>
      <c r="F34" s="88" t="s">
        <v>28</v>
      </c>
      <c r="G34" s="88" t="s">
        <v>29</v>
      </c>
      <c r="H34" s="88" t="s">
        <v>30</v>
      </c>
      <c r="I34" s="88" t="s">
        <v>31</v>
      </c>
      <c r="J34" s="88" t="s">
        <v>32</v>
      </c>
      <c r="K34" s="88" t="s">
        <v>33</v>
      </c>
      <c r="L34" s="88" t="s">
        <v>34</v>
      </c>
      <c r="M34" s="88" t="s">
        <v>180</v>
      </c>
      <c r="N34" s="88"/>
    </row>
    <row r="35" spans="1:14" ht="21" customHeight="1" x14ac:dyDescent="0.2">
      <c r="A35" s="251" t="s">
        <v>611</v>
      </c>
      <c r="B35" s="252">
        <v>4</v>
      </c>
      <c r="C35" s="252">
        <v>0</v>
      </c>
      <c r="D35" s="252">
        <v>5</v>
      </c>
      <c r="E35" s="252">
        <v>7</v>
      </c>
      <c r="F35" s="252">
        <v>2</v>
      </c>
      <c r="G35" s="252">
        <v>1</v>
      </c>
      <c r="H35" s="252">
        <v>3</v>
      </c>
      <c r="I35" s="252">
        <v>5</v>
      </c>
      <c r="J35" s="252">
        <v>0</v>
      </c>
      <c r="K35" s="252">
        <v>0</v>
      </c>
      <c r="L35" s="252">
        <v>2</v>
      </c>
      <c r="M35" s="261">
        <v>29</v>
      </c>
      <c r="N35" s="261"/>
    </row>
    <row r="36" spans="1:14" ht="21" customHeight="1" x14ac:dyDescent="0.2">
      <c r="A36" s="162" t="s">
        <v>612</v>
      </c>
      <c r="B36" s="253">
        <v>3</v>
      </c>
      <c r="C36" s="253">
        <v>1</v>
      </c>
      <c r="D36" s="253">
        <v>6</v>
      </c>
      <c r="E36" s="253">
        <v>6</v>
      </c>
      <c r="F36" s="253">
        <v>1</v>
      </c>
      <c r="G36" s="253">
        <v>0</v>
      </c>
      <c r="H36" s="253">
        <v>1</v>
      </c>
      <c r="I36" s="253">
        <v>1</v>
      </c>
      <c r="J36" s="253">
        <v>2</v>
      </c>
      <c r="K36" s="253">
        <v>0</v>
      </c>
      <c r="L36" s="253">
        <v>4</v>
      </c>
      <c r="M36" s="262">
        <v>25</v>
      </c>
      <c r="N36" s="262"/>
    </row>
    <row r="37" spans="1:14" ht="21" customHeight="1" x14ac:dyDescent="0.2">
      <c r="A37" s="251" t="s">
        <v>613</v>
      </c>
      <c r="B37" s="252">
        <v>0</v>
      </c>
      <c r="C37" s="252">
        <v>2</v>
      </c>
      <c r="D37" s="252">
        <v>1</v>
      </c>
      <c r="E37" s="252">
        <v>6</v>
      </c>
      <c r="F37" s="252">
        <v>4</v>
      </c>
      <c r="G37" s="252">
        <v>5</v>
      </c>
      <c r="H37" s="252">
        <v>4</v>
      </c>
      <c r="I37" s="252">
        <v>0</v>
      </c>
      <c r="J37" s="252">
        <v>0</v>
      </c>
      <c r="K37" s="252">
        <v>3</v>
      </c>
      <c r="L37" s="252">
        <v>1</v>
      </c>
      <c r="M37" s="261">
        <v>26</v>
      </c>
      <c r="N37" s="261"/>
    </row>
    <row r="38" spans="1:14" ht="21" customHeight="1" x14ac:dyDescent="0.2">
      <c r="A38" s="162" t="s">
        <v>614</v>
      </c>
      <c r="B38" s="556">
        <v>3</v>
      </c>
      <c r="C38" s="253">
        <v>1</v>
      </c>
      <c r="D38" s="253">
        <v>2</v>
      </c>
      <c r="E38" s="253">
        <v>11</v>
      </c>
      <c r="F38" s="253">
        <v>3</v>
      </c>
      <c r="G38" s="253">
        <v>3</v>
      </c>
      <c r="H38" s="253">
        <v>2</v>
      </c>
      <c r="I38" s="253">
        <v>3</v>
      </c>
      <c r="J38" s="253">
        <v>3</v>
      </c>
      <c r="K38" s="253">
        <v>4</v>
      </c>
      <c r="L38" s="253">
        <v>0</v>
      </c>
      <c r="M38" s="262">
        <v>35</v>
      </c>
      <c r="N38" s="262"/>
    </row>
    <row r="39" spans="1:14" ht="21" customHeight="1" x14ac:dyDescent="0.2">
      <c r="A39" s="251" t="s">
        <v>610</v>
      </c>
      <c r="B39" s="252">
        <v>10</v>
      </c>
      <c r="C39" s="252">
        <v>4</v>
      </c>
      <c r="D39" s="252">
        <v>14</v>
      </c>
      <c r="E39" s="252">
        <v>30</v>
      </c>
      <c r="F39" s="252">
        <v>10</v>
      </c>
      <c r="G39" s="252">
        <v>9</v>
      </c>
      <c r="H39" s="252">
        <v>10</v>
      </c>
      <c r="I39" s="252">
        <v>9</v>
      </c>
      <c r="J39" s="252">
        <v>5</v>
      </c>
      <c r="K39" s="252">
        <v>7</v>
      </c>
      <c r="L39" s="252">
        <v>7</v>
      </c>
      <c r="M39" s="261">
        <v>115</v>
      </c>
      <c r="N39" s="261"/>
    </row>
    <row r="40" spans="1:14" ht="21" customHeight="1" x14ac:dyDescent="0.2">
      <c r="A40" s="162" t="s">
        <v>585</v>
      </c>
      <c r="B40" s="254">
        <v>7</v>
      </c>
      <c r="C40" s="254">
        <v>1</v>
      </c>
      <c r="D40" s="254">
        <v>2</v>
      </c>
      <c r="E40" s="254">
        <v>8</v>
      </c>
      <c r="F40" s="254">
        <v>5</v>
      </c>
      <c r="G40" s="254">
        <v>3</v>
      </c>
      <c r="H40" s="254">
        <v>7</v>
      </c>
      <c r="I40" s="254">
        <v>3</v>
      </c>
      <c r="J40" s="254">
        <v>4</v>
      </c>
      <c r="K40" s="254">
        <v>9</v>
      </c>
      <c r="L40" s="254">
        <v>3</v>
      </c>
      <c r="M40" s="255">
        <v>52</v>
      </c>
      <c r="N40" s="255"/>
    </row>
    <row r="41" spans="1:14" ht="21" customHeight="1" x14ac:dyDescent="0.2">
      <c r="A41" s="251" t="s">
        <v>586</v>
      </c>
      <c r="B41" s="252">
        <v>4</v>
      </c>
      <c r="C41" s="252">
        <v>1</v>
      </c>
      <c r="D41" s="252">
        <v>5</v>
      </c>
      <c r="E41" s="252">
        <v>8</v>
      </c>
      <c r="F41" s="252">
        <v>4</v>
      </c>
      <c r="G41" s="252">
        <v>4</v>
      </c>
      <c r="H41" s="252">
        <v>1</v>
      </c>
      <c r="I41" s="252">
        <v>4</v>
      </c>
      <c r="J41" s="252">
        <v>2</v>
      </c>
      <c r="K41" s="252">
        <v>3</v>
      </c>
      <c r="L41" s="252">
        <v>2</v>
      </c>
      <c r="M41" s="261">
        <v>38</v>
      </c>
      <c r="N41" s="261"/>
    </row>
    <row r="42" spans="1:14" ht="21" customHeight="1" x14ac:dyDescent="0.2">
      <c r="A42" s="162" t="s">
        <v>587</v>
      </c>
      <c r="B42" s="545">
        <v>3</v>
      </c>
      <c r="C42" s="254">
        <v>2</v>
      </c>
      <c r="D42" s="254">
        <v>3</v>
      </c>
      <c r="E42" s="254">
        <v>11</v>
      </c>
      <c r="F42" s="254">
        <v>2</v>
      </c>
      <c r="G42" s="254">
        <v>3</v>
      </c>
      <c r="H42" s="254">
        <v>5</v>
      </c>
      <c r="I42" s="254">
        <v>3</v>
      </c>
      <c r="J42" s="254">
        <v>2</v>
      </c>
      <c r="K42" s="254">
        <v>4</v>
      </c>
      <c r="L42" s="254">
        <v>2</v>
      </c>
      <c r="M42" s="255">
        <v>40</v>
      </c>
      <c r="N42" s="255"/>
    </row>
    <row r="43" spans="1:14" ht="21" customHeight="1" x14ac:dyDescent="0.2">
      <c r="A43" s="251" t="s">
        <v>588</v>
      </c>
      <c r="B43" s="586">
        <v>2</v>
      </c>
      <c r="C43" s="252">
        <v>1</v>
      </c>
      <c r="D43" s="252">
        <v>4</v>
      </c>
      <c r="E43" s="252">
        <v>9</v>
      </c>
      <c r="F43" s="252">
        <v>3</v>
      </c>
      <c r="G43" s="252">
        <v>1</v>
      </c>
      <c r="H43" s="252">
        <v>9</v>
      </c>
      <c r="I43" s="252">
        <v>1</v>
      </c>
      <c r="J43" s="252">
        <v>2</v>
      </c>
      <c r="K43" s="252">
        <v>2</v>
      </c>
      <c r="L43" s="252">
        <v>4</v>
      </c>
      <c r="M43" s="261">
        <v>38</v>
      </c>
      <c r="N43" s="261"/>
    </row>
    <row r="44" spans="1:14" ht="21" customHeight="1" x14ac:dyDescent="0.2">
      <c r="A44" s="162" t="s">
        <v>583</v>
      </c>
      <c r="B44" s="546">
        <v>16</v>
      </c>
      <c r="C44" s="546">
        <v>5</v>
      </c>
      <c r="D44" s="546">
        <v>14</v>
      </c>
      <c r="E44" s="546">
        <v>36</v>
      </c>
      <c r="F44" s="546">
        <v>14</v>
      </c>
      <c r="G44" s="546">
        <v>11</v>
      </c>
      <c r="H44" s="546">
        <v>22</v>
      </c>
      <c r="I44" s="546">
        <v>11</v>
      </c>
      <c r="J44" s="546">
        <v>10</v>
      </c>
      <c r="K44" s="546">
        <v>18</v>
      </c>
      <c r="L44" s="546">
        <v>11</v>
      </c>
      <c r="M44" s="547">
        <v>168</v>
      </c>
      <c r="N44" s="547"/>
    </row>
    <row r="45" spans="1:14" ht="21" customHeight="1" x14ac:dyDescent="0.2">
      <c r="A45" s="251" t="s">
        <v>634</v>
      </c>
      <c r="B45" s="252">
        <v>-6</v>
      </c>
      <c r="C45" s="252">
        <v>-1</v>
      </c>
      <c r="D45" s="252">
        <v>0</v>
      </c>
      <c r="E45" s="252">
        <v>-6</v>
      </c>
      <c r="F45" s="252">
        <v>-4</v>
      </c>
      <c r="G45" s="252">
        <v>-2</v>
      </c>
      <c r="H45" s="252">
        <v>-12</v>
      </c>
      <c r="I45" s="252">
        <v>-2</v>
      </c>
      <c r="J45" s="252">
        <v>-5</v>
      </c>
      <c r="K45" s="252">
        <v>-11</v>
      </c>
      <c r="L45" s="252">
        <v>-4</v>
      </c>
      <c r="M45" s="261">
        <v>-53</v>
      </c>
      <c r="N45" s="261"/>
    </row>
    <row r="46" spans="1:14" ht="21" customHeight="1" x14ac:dyDescent="0.2">
      <c r="A46" s="162" t="s">
        <v>635</v>
      </c>
      <c r="B46" s="238">
        <v>-0.375</v>
      </c>
      <c r="C46" s="238" t="s">
        <v>582</v>
      </c>
      <c r="D46" s="238">
        <v>0</v>
      </c>
      <c r="E46" s="238">
        <v>-0.16666666666666666</v>
      </c>
      <c r="F46" s="238">
        <v>-0.2857142857142857</v>
      </c>
      <c r="G46" s="238">
        <v>-0.18181818181818182</v>
      </c>
      <c r="H46" s="238">
        <v>-0.54545454545454541</v>
      </c>
      <c r="I46" s="238">
        <v>-0.18181818181818182</v>
      </c>
      <c r="J46" s="238">
        <v>-0.5</v>
      </c>
      <c r="K46" s="238">
        <v>-0.61111111111111116</v>
      </c>
      <c r="L46" s="238">
        <v>-0.36363636363636365</v>
      </c>
      <c r="M46" s="237">
        <v>-0.31547619047619047</v>
      </c>
      <c r="N46" s="237"/>
    </row>
    <row r="47" spans="1:14" x14ac:dyDescent="0.2">
      <c r="A47" s="57" t="s">
        <v>76</v>
      </c>
      <c r="B47" s="179"/>
      <c r="C47" s="181"/>
      <c r="D47" s="181"/>
      <c r="E47" s="181"/>
      <c r="F47" s="181"/>
      <c r="G47" s="181"/>
      <c r="H47" s="181"/>
      <c r="I47" s="181"/>
      <c r="J47" s="182"/>
      <c r="K47" s="183"/>
      <c r="L47" s="184"/>
      <c r="M47" s="184"/>
      <c r="N47" s="184"/>
    </row>
    <row r="48" spans="1:14" ht="16.350000000000001" customHeight="1" x14ac:dyDescent="0.25">
      <c r="A48" s="315" t="s">
        <v>687</v>
      </c>
    </row>
    <row r="49" spans="1:14" ht="111" customHeight="1" x14ac:dyDescent="0.2">
      <c r="A49" s="83"/>
      <c r="B49" s="88" t="s">
        <v>25</v>
      </c>
      <c r="C49" s="88" t="s">
        <v>26</v>
      </c>
      <c r="D49" s="88" t="s">
        <v>27</v>
      </c>
      <c r="E49" s="88" t="s">
        <v>161</v>
      </c>
      <c r="F49" s="88" t="s">
        <v>28</v>
      </c>
      <c r="G49" s="88" t="s">
        <v>29</v>
      </c>
      <c r="H49" s="88" t="s">
        <v>30</v>
      </c>
      <c r="I49" s="88" t="s">
        <v>31</v>
      </c>
      <c r="J49" s="88" t="s">
        <v>32</v>
      </c>
      <c r="K49" s="88" t="s">
        <v>33</v>
      </c>
      <c r="L49" s="88" t="s">
        <v>34</v>
      </c>
      <c r="M49" s="88" t="s">
        <v>180</v>
      </c>
      <c r="N49" s="88"/>
    </row>
    <row r="50" spans="1:14" ht="21" customHeight="1" x14ac:dyDescent="0.2">
      <c r="A50" s="251" t="s">
        <v>611</v>
      </c>
      <c r="B50" s="727">
        <v>1</v>
      </c>
      <c r="C50" s="727" t="s">
        <v>360</v>
      </c>
      <c r="D50" s="727">
        <v>1</v>
      </c>
      <c r="E50" s="727">
        <v>1</v>
      </c>
      <c r="F50" s="727">
        <v>1</v>
      </c>
      <c r="G50" s="727">
        <v>1</v>
      </c>
      <c r="H50" s="727">
        <v>1</v>
      </c>
      <c r="I50" s="727">
        <v>1</v>
      </c>
      <c r="J50" s="727" t="s">
        <v>360</v>
      </c>
      <c r="K50" s="727" t="s">
        <v>360</v>
      </c>
      <c r="L50" s="727">
        <v>1</v>
      </c>
      <c r="M50" s="728">
        <v>1</v>
      </c>
      <c r="N50" s="728"/>
    </row>
    <row r="51" spans="1:14" ht="21" customHeight="1" x14ac:dyDescent="0.2">
      <c r="A51" s="162" t="s">
        <v>612</v>
      </c>
      <c r="B51" s="729">
        <v>1</v>
      </c>
      <c r="C51" s="729">
        <v>1</v>
      </c>
      <c r="D51" s="729">
        <v>1</v>
      </c>
      <c r="E51" s="729">
        <v>1</v>
      </c>
      <c r="F51" s="729">
        <v>1</v>
      </c>
      <c r="G51" s="729" t="s">
        <v>360</v>
      </c>
      <c r="H51" s="729">
        <v>1</v>
      </c>
      <c r="I51" s="729">
        <v>1</v>
      </c>
      <c r="J51" s="729">
        <v>1</v>
      </c>
      <c r="K51" s="729" t="s">
        <v>360</v>
      </c>
      <c r="L51" s="729">
        <v>1</v>
      </c>
      <c r="M51" s="730">
        <v>1</v>
      </c>
      <c r="N51" s="730"/>
    </row>
    <row r="52" spans="1:14" ht="21" customHeight="1" x14ac:dyDescent="0.2">
      <c r="A52" s="251" t="s">
        <v>613</v>
      </c>
      <c r="B52" s="727" t="s">
        <v>360</v>
      </c>
      <c r="C52" s="727">
        <v>1</v>
      </c>
      <c r="D52" s="727">
        <v>1</v>
      </c>
      <c r="E52" s="727">
        <v>1</v>
      </c>
      <c r="F52" s="727">
        <v>1</v>
      </c>
      <c r="G52" s="727">
        <v>1</v>
      </c>
      <c r="H52" s="727">
        <v>1</v>
      </c>
      <c r="I52" s="727" t="s">
        <v>360</v>
      </c>
      <c r="J52" s="727" t="s">
        <v>360</v>
      </c>
      <c r="K52" s="727">
        <v>0.75</v>
      </c>
      <c r="L52" s="727">
        <v>1</v>
      </c>
      <c r="M52" s="728">
        <v>0.96296296296296291</v>
      </c>
      <c r="N52" s="728"/>
    </row>
    <row r="53" spans="1:14" ht="21" customHeight="1" x14ac:dyDescent="0.2">
      <c r="A53" s="162" t="s">
        <v>614</v>
      </c>
      <c r="B53" s="729">
        <v>1</v>
      </c>
      <c r="C53" s="729">
        <v>1</v>
      </c>
      <c r="D53" s="729">
        <v>1</v>
      </c>
      <c r="E53" s="729">
        <v>1</v>
      </c>
      <c r="F53" s="729">
        <v>1</v>
      </c>
      <c r="G53" s="729">
        <v>1</v>
      </c>
      <c r="H53" s="729">
        <v>1</v>
      </c>
      <c r="I53" s="729">
        <v>1</v>
      </c>
      <c r="J53" s="729">
        <v>1</v>
      </c>
      <c r="K53" s="729">
        <v>1</v>
      </c>
      <c r="L53" s="729" t="s">
        <v>360</v>
      </c>
      <c r="M53" s="730">
        <v>1</v>
      </c>
      <c r="N53" s="730"/>
    </row>
    <row r="54" spans="1:14" ht="21" customHeight="1" x14ac:dyDescent="0.2">
      <c r="A54" s="251" t="s">
        <v>610</v>
      </c>
      <c r="B54" s="727">
        <v>1</v>
      </c>
      <c r="C54" s="727">
        <v>1</v>
      </c>
      <c r="D54" s="727">
        <v>1</v>
      </c>
      <c r="E54" s="727">
        <v>1</v>
      </c>
      <c r="F54" s="727">
        <v>1</v>
      </c>
      <c r="G54" s="727">
        <v>1</v>
      </c>
      <c r="H54" s="727">
        <v>1</v>
      </c>
      <c r="I54" s="727">
        <v>1</v>
      </c>
      <c r="J54" s="727">
        <v>1</v>
      </c>
      <c r="K54" s="727">
        <v>0.875</v>
      </c>
      <c r="L54" s="727">
        <v>1</v>
      </c>
      <c r="M54" s="728">
        <v>0.99137931034482762</v>
      </c>
      <c r="N54" s="728"/>
    </row>
    <row r="55" spans="1:14" ht="21" customHeight="1" x14ac:dyDescent="0.2">
      <c r="A55" s="162" t="s">
        <v>585</v>
      </c>
      <c r="B55" s="729">
        <v>1</v>
      </c>
      <c r="C55" s="729">
        <v>1</v>
      </c>
      <c r="D55" s="729">
        <v>1</v>
      </c>
      <c r="E55" s="729">
        <v>1</v>
      </c>
      <c r="F55" s="729">
        <v>0.83333333333333337</v>
      </c>
      <c r="G55" s="729">
        <v>1</v>
      </c>
      <c r="H55" s="729">
        <v>1</v>
      </c>
      <c r="I55" s="729">
        <v>1</v>
      </c>
      <c r="J55" s="729">
        <v>1</v>
      </c>
      <c r="K55" s="729">
        <v>1</v>
      </c>
      <c r="L55" s="729">
        <v>0.75</v>
      </c>
      <c r="M55" s="730">
        <v>0.96296296296296291</v>
      </c>
      <c r="N55" s="730"/>
    </row>
    <row r="56" spans="1:14" ht="21" customHeight="1" x14ac:dyDescent="0.2">
      <c r="A56" s="251" t="s">
        <v>586</v>
      </c>
      <c r="B56" s="727">
        <v>1</v>
      </c>
      <c r="C56" s="727">
        <v>1</v>
      </c>
      <c r="D56" s="727">
        <v>1</v>
      </c>
      <c r="E56" s="727">
        <v>1</v>
      </c>
      <c r="F56" s="727">
        <v>1</v>
      </c>
      <c r="G56" s="727">
        <v>1</v>
      </c>
      <c r="H56" s="727">
        <v>1</v>
      </c>
      <c r="I56" s="727">
        <v>1</v>
      </c>
      <c r="J56" s="727">
        <v>1</v>
      </c>
      <c r="K56" s="727">
        <v>1</v>
      </c>
      <c r="L56" s="727">
        <v>1</v>
      </c>
      <c r="M56" s="728">
        <v>1</v>
      </c>
      <c r="N56" s="728"/>
    </row>
    <row r="57" spans="1:14" ht="21" customHeight="1" x14ac:dyDescent="0.2">
      <c r="A57" s="162" t="s">
        <v>587</v>
      </c>
      <c r="B57" s="735">
        <v>0.75</v>
      </c>
      <c r="C57" s="729">
        <v>1</v>
      </c>
      <c r="D57" s="729">
        <v>1</v>
      </c>
      <c r="E57" s="729">
        <v>1</v>
      </c>
      <c r="F57" s="729">
        <v>1</v>
      </c>
      <c r="G57" s="729">
        <v>1</v>
      </c>
      <c r="H57" s="729">
        <v>1</v>
      </c>
      <c r="I57" s="729">
        <v>1</v>
      </c>
      <c r="J57" s="729">
        <v>1</v>
      </c>
      <c r="K57" s="729">
        <v>1</v>
      </c>
      <c r="L57" s="729">
        <v>1</v>
      </c>
      <c r="M57" s="730">
        <v>0.97560975609756095</v>
      </c>
      <c r="N57" s="730"/>
    </row>
    <row r="58" spans="1:14" ht="21" customHeight="1" x14ac:dyDescent="0.2">
      <c r="A58" s="251" t="s">
        <v>588</v>
      </c>
      <c r="B58" s="731">
        <v>1</v>
      </c>
      <c r="C58" s="727">
        <v>1</v>
      </c>
      <c r="D58" s="727">
        <v>1</v>
      </c>
      <c r="E58" s="727">
        <v>1</v>
      </c>
      <c r="F58" s="727">
        <v>0.75</v>
      </c>
      <c r="G58" s="727">
        <v>1</v>
      </c>
      <c r="H58" s="727">
        <v>1</v>
      </c>
      <c r="I58" s="727">
        <v>1</v>
      </c>
      <c r="J58" s="727">
        <v>1</v>
      </c>
      <c r="K58" s="727">
        <v>1</v>
      </c>
      <c r="L58" s="727">
        <v>1</v>
      </c>
      <c r="M58" s="728">
        <v>0.97435897435897434</v>
      </c>
      <c r="N58" s="728"/>
    </row>
    <row r="59" spans="1:14" ht="21" customHeight="1" x14ac:dyDescent="0.2">
      <c r="A59" s="162" t="s">
        <v>583</v>
      </c>
      <c r="B59" s="735">
        <v>0.94117647058823528</v>
      </c>
      <c r="C59" s="735">
        <v>1</v>
      </c>
      <c r="D59" s="735">
        <v>1</v>
      </c>
      <c r="E59" s="735">
        <v>1</v>
      </c>
      <c r="F59" s="735">
        <v>0.875</v>
      </c>
      <c r="G59" s="735">
        <v>1</v>
      </c>
      <c r="H59" s="735">
        <v>1</v>
      </c>
      <c r="I59" s="735">
        <v>1</v>
      </c>
      <c r="J59" s="735">
        <v>1</v>
      </c>
      <c r="K59" s="735">
        <v>1</v>
      </c>
      <c r="L59" s="735">
        <v>0.91666666666666663</v>
      </c>
      <c r="M59" s="736">
        <v>0.97674418604651159</v>
      </c>
      <c r="N59" s="736"/>
    </row>
    <row r="60" spans="1:14" ht="21.75" customHeight="1" x14ac:dyDescent="0.2">
      <c r="A60" s="251" t="s">
        <v>637</v>
      </c>
      <c r="B60" s="259">
        <v>5.8823529411764719</v>
      </c>
      <c r="C60" s="259" t="s">
        <v>582</v>
      </c>
      <c r="D60" s="259">
        <v>0</v>
      </c>
      <c r="E60" s="259">
        <v>0</v>
      </c>
      <c r="F60" s="259">
        <v>12.5</v>
      </c>
      <c r="G60" s="259">
        <v>0</v>
      </c>
      <c r="H60" s="259">
        <v>0</v>
      </c>
      <c r="I60" s="259">
        <v>0</v>
      </c>
      <c r="J60" s="259">
        <v>0</v>
      </c>
      <c r="K60" s="259">
        <v>-12.5</v>
      </c>
      <c r="L60" s="259">
        <v>8.3333333333333375</v>
      </c>
      <c r="M60" s="264">
        <v>1.4635124298316038</v>
      </c>
      <c r="N60" s="264"/>
    </row>
    <row r="61" spans="1:14" x14ac:dyDescent="0.2">
      <c r="A61" s="57" t="s">
        <v>76</v>
      </c>
      <c r="B61" s="179"/>
      <c r="C61" s="181"/>
      <c r="D61" s="181"/>
      <c r="E61" s="181"/>
      <c r="F61" s="181"/>
      <c r="G61" s="181"/>
      <c r="H61" s="181"/>
      <c r="I61" s="181"/>
      <c r="J61" s="182"/>
      <c r="K61" s="183"/>
      <c r="L61" s="184"/>
      <c r="M61" s="184"/>
      <c r="N61" s="184"/>
    </row>
    <row r="62" spans="1:14" ht="16.350000000000001" customHeight="1" x14ac:dyDescent="0.25">
      <c r="A62" s="315" t="s">
        <v>688</v>
      </c>
    </row>
    <row r="63" spans="1:14" ht="111" customHeight="1" x14ac:dyDescent="0.2">
      <c r="A63" s="83"/>
      <c r="B63" s="88" t="s">
        <v>25</v>
      </c>
      <c r="C63" s="88" t="s">
        <v>26</v>
      </c>
      <c r="D63" s="88" t="s">
        <v>27</v>
      </c>
      <c r="E63" s="88" t="s">
        <v>161</v>
      </c>
      <c r="F63" s="88" t="s">
        <v>28</v>
      </c>
      <c r="G63" s="88" t="s">
        <v>29</v>
      </c>
      <c r="H63" s="88" t="s">
        <v>30</v>
      </c>
      <c r="I63" s="88" t="s">
        <v>31</v>
      </c>
      <c r="J63" s="88" t="s">
        <v>32</v>
      </c>
      <c r="K63" s="88" t="s">
        <v>33</v>
      </c>
      <c r="L63" s="88" t="s">
        <v>34</v>
      </c>
      <c r="M63" s="88" t="s">
        <v>180</v>
      </c>
      <c r="N63" s="88"/>
    </row>
    <row r="64" spans="1:14" ht="21" customHeight="1" x14ac:dyDescent="0.2">
      <c r="A64" s="251" t="s">
        <v>611</v>
      </c>
      <c r="B64" s="252">
        <v>0</v>
      </c>
      <c r="C64" s="252">
        <v>0</v>
      </c>
      <c r="D64" s="252">
        <v>1</v>
      </c>
      <c r="E64" s="252">
        <v>0</v>
      </c>
      <c r="F64" s="252">
        <v>0</v>
      </c>
      <c r="G64" s="252">
        <v>2</v>
      </c>
      <c r="H64" s="252">
        <v>0</v>
      </c>
      <c r="I64" s="252">
        <v>0</v>
      </c>
      <c r="J64" s="252">
        <v>1</v>
      </c>
      <c r="K64" s="252">
        <v>0</v>
      </c>
      <c r="L64" s="252">
        <v>0</v>
      </c>
      <c r="M64" s="261">
        <v>4</v>
      </c>
      <c r="N64" s="261"/>
    </row>
    <row r="65" spans="1:14" ht="21" customHeight="1" x14ac:dyDescent="0.2">
      <c r="A65" s="162" t="s">
        <v>612</v>
      </c>
      <c r="B65" s="556">
        <v>1</v>
      </c>
      <c r="C65" s="253">
        <v>0</v>
      </c>
      <c r="D65" s="253">
        <v>1</v>
      </c>
      <c r="E65" s="253">
        <v>0</v>
      </c>
      <c r="F65" s="253">
        <v>0</v>
      </c>
      <c r="G65" s="253">
        <v>0</v>
      </c>
      <c r="H65" s="253">
        <v>1</v>
      </c>
      <c r="I65" s="253">
        <v>0</v>
      </c>
      <c r="J65" s="253">
        <v>0</v>
      </c>
      <c r="K65" s="253">
        <v>0</v>
      </c>
      <c r="L65" s="253">
        <v>0</v>
      </c>
      <c r="M65" s="262">
        <v>3</v>
      </c>
      <c r="N65" s="262"/>
    </row>
    <row r="66" spans="1:14" ht="21" customHeight="1" x14ac:dyDescent="0.2">
      <c r="A66" s="251" t="s">
        <v>613</v>
      </c>
      <c r="B66" s="252">
        <v>0</v>
      </c>
      <c r="C66" s="252">
        <v>0</v>
      </c>
      <c r="D66" s="252">
        <v>0</v>
      </c>
      <c r="E66" s="252">
        <v>0</v>
      </c>
      <c r="F66" s="252">
        <v>0</v>
      </c>
      <c r="G66" s="252">
        <v>1</v>
      </c>
      <c r="H66" s="252">
        <v>0</v>
      </c>
      <c r="I66" s="252">
        <v>0</v>
      </c>
      <c r="J66" s="252">
        <v>0</v>
      </c>
      <c r="K66" s="252">
        <v>0</v>
      </c>
      <c r="L66" s="252">
        <v>0</v>
      </c>
      <c r="M66" s="261">
        <v>1</v>
      </c>
      <c r="N66" s="261"/>
    </row>
    <row r="67" spans="1:14" ht="21" customHeight="1" x14ac:dyDescent="0.2">
      <c r="A67" s="162" t="s">
        <v>614</v>
      </c>
      <c r="B67" s="556">
        <v>0</v>
      </c>
      <c r="C67" s="253">
        <v>0</v>
      </c>
      <c r="D67" s="253">
        <v>0</v>
      </c>
      <c r="E67" s="253">
        <v>0</v>
      </c>
      <c r="F67" s="253">
        <v>0</v>
      </c>
      <c r="G67" s="253">
        <v>0</v>
      </c>
      <c r="H67" s="253">
        <v>0</v>
      </c>
      <c r="I67" s="253">
        <v>0</v>
      </c>
      <c r="J67" s="253">
        <v>0</v>
      </c>
      <c r="K67" s="253">
        <v>0</v>
      </c>
      <c r="L67" s="253">
        <v>0</v>
      </c>
      <c r="M67" s="262">
        <v>0</v>
      </c>
      <c r="N67" s="262"/>
    </row>
    <row r="68" spans="1:14" ht="21" customHeight="1" x14ac:dyDescent="0.2">
      <c r="A68" s="251" t="s">
        <v>610</v>
      </c>
      <c r="B68" s="252">
        <v>1</v>
      </c>
      <c r="C68" s="252">
        <v>0</v>
      </c>
      <c r="D68" s="252">
        <v>2</v>
      </c>
      <c r="E68" s="252">
        <v>0</v>
      </c>
      <c r="F68" s="252">
        <v>0</v>
      </c>
      <c r="G68" s="252">
        <v>3</v>
      </c>
      <c r="H68" s="252">
        <v>1</v>
      </c>
      <c r="I68" s="252">
        <v>0</v>
      </c>
      <c r="J68" s="252">
        <v>1</v>
      </c>
      <c r="K68" s="252">
        <v>0</v>
      </c>
      <c r="L68" s="252">
        <v>0</v>
      </c>
      <c r="M68" s="261">
        <v>8</v>
      </c>
      <c r="N68" s="261"/>
    </row>
    <row r="69" spans="1:14" ht="21" customHeight="1" x14ac:dyDescent="0.2">
      <c r="A69" s="162" t="s">
        <v>585</v>
      </c>
      <c r="B69" s="254">
        <v>0</v>
      </c>
      <c r="C69" s="254">
        <v>0</v>
      </c>
      <c r="D69" s="254">
        <v>2</v>
      </c>
      <c r="E69" s="254">
        <v>0</v>
      </c>
      <c r="F69" s="254">
        <v>0</v>
      </c>
      <c r="G69" s="254">
        <v>1</v>
      </c>
      <c r="H69" s="254">
        <v>0</v>
      </c>
      <c r="I69" s="254">
        <v>0</v>
      </c>
      <c r="J69" s="254">
        <v>0</v>
      </c>
      <c r="K69" s="254">
        <v>0</v>
      </c>
      <c r="L69" s="254">
        <v>0</v>
      </c>
      <c r="M69" s="255">
        <v>3</v>
      </c>
      <c r="N69" s="255"/>
    </row>
    <row r="70" spans="1:14" ht="21" customHeight="1" x14ac:dyDescent="0.2">
      <c r="A70" s="251" t="s">
        <v>586</v>
      </c>
      <c r="B70" s="252">
        <v>0</v>
      </c>
      <c r="C70" s="252">
        <v>0</v>
      </c>
      <c r="D70" s="252">
        <v>2</v>
      </c>
      <c r="E70" s="252">
        <v>0</v>
      </c>
      <c r="F70" s="252">
        <v>1</v>
      </c>
      <c r="G70" s="252">
        <v>0</v>
      </c>
      <c r="H70" s="252">
        <v>0</v>
      </c>
      <c r="I70" s="252">
        <v>0</v>
      </c>
      <c r="J70" s="252">
        <v>0</v>
      </c>
      <c r="K70" s="252">
        <v>0</v>
      </c>
      <c r="L70" s="252">
        <v>0</v>
      </c>
      <c r="M70" s="261">
        <v>3</v>
      </c>
      <c r="N70" s="261"/>
    </row>
    <row r="71" spans="1:14" ht="21" customHeight="1" x14ac:dyDescent="0.2">
      <c r="A71" s="162" t="s">
        <v>587</v>
      </c>
      <c r="B71" s="545">
        <v>0</v>
      </c>
      <c r="C71" s="254">
        <v>0</v>
      </c>
      <c r="D71" s="254">
        <v>0</v>
      </c>
      <c r="E71" s="254">
        <v>0</v>
      </c>
      <c r="F71" s="254">
        <v>0</v>
      </c>
      <c r="G71" s="254">
        <v>0</v>
      </c>
      <c r="H71" s="254">
        <v>0</v>
      </c>
      <c r="I71" s="254">
        <v>0</v>
      </c>
      <c r="J71" s="254">
        <v>0</v>
      </c>
      <c r="K71" s="254">
        <v>0</v>
      </c>
      <c r="L71" s="254">
        <v>0</v>
      </c>
      <c r="M71" s="255">
        <v>0</v>
      </c>
      <c r="N71" s="255"/>
    </row>
    <row r="72" spans="1:14" ht="21" customHeight="1" x14ac:dyDescent="0.2">
      <c r="A72" s="251" t="s">
        <v>588</v>
      </c>
      <c r="B72" s="586">
        <v>0</v>
      </c>
      <c r="C72" s="252">
        <v>0</v>
      </c>
      <c r="D72" s="252">
        <v>1</v>
      </c>
      <c r="E72" s="252">
        <v>2</v>
      </c>
      <c r="F72" s="252">
        <v>0</v>
      </c>
      <c r="G72" s="252">
        <v>1</v>
      </c>
      <c r="H72" s="252">
        <v>0</v>
      </c>
      <c r="I72" s="252">
        <v>0</v>
      </c>
      <c r="J72" s="252">
        <v>0</v>
      </c>
      <c r="K72" s="252">
        <v>0</v>
      </c>
      <c r="L72" s="252">
        <v>1</v>
      </c>
      <c r="M72" s="261">
        <v>5</v>
      </c>
      <c r="N72" s="261"/>
    </row>
    <row r="73" spans="1:14" ht="21" customHeight="1" x14ac:dyDescent="0.2">
      <c r="A73" s="162" t="s">
        <v>583</v>
      </c>
      <c r="B73" s="546">
        <v>0</v>
      </c>
      <c r="C73" s="546">
        <v>0</v>
      </c>
      <c r="D73" s="546">
        <v>5</v>
      </c>
      <c r="E73" s="546">
        <v>2</v>
      </c>
      <c r="F73" s="546">
        <v>1</v>
      </c>
      <c r="G73" s="546">
        <v>2</v>
      </c>
      <c r="H73" s="546">
        <v>0</v>
      </c>
      <c r="I73" s="546">
        <v>0</v>
      </c>
      <c r="J73" s="546">
        <v>0</v>
      </c>
      <c r="K73" s="546">
        <v>0</v>
      </c>
      <c r="L73" s="546">
        <v>1</v>
      </c>
      <c r="M73" s="547">
        <v>11</v>
      </c>
      <c r="N73" s="547"/>
    </row>
    <row r="74" spans="1:14" ht="21" customHeight="1" x14ac:dyDescent="0.2">
      <c r="A74" s="251" t="s">
        <v>634</v>
      </c>
      <c r="B74" s="252">
        <v>1</v>
      </c>
      <c r="C74" s="252">
        <v>0</v>
      </c>
      <c r="D74" s="252">
        <v>-3</v>
      </c>
      <c r="E74" s="252">
        <v>-2</v>
      </c>
      <c r="F74" s="252">
        <v>-1</v>
      </c>
      <c r="G74" s="252">
        <v>1</v>
      </c>
      <c r="H74" s="252">
        <v>1</v>
      </c>
      <c r="I74" s="252">
        <v>0</v>
      </c>
      <c r="J74" s="252">
        <v>1</v>
      </c>
      <c r="K74" s="252">
        <v>0</v>
      </c>
      <c r="L74" s="252">
        <v>-1</v>
      </c>
      <c r="M74" s="261">
        <v>-3</v>
      </c>
      <c r="N74" s="261"/>
    </row>
    <row r="75" spans="1:14" ht="21" customHeight="1" x14ac:dyDescent="0.2">
      <c r="A75" s="162" t="s">
        <v>635</v>
      </c>
      <c r="B75" s="238" t="s">
        <v>582</v>
      </c>
      <c r="C75" s="238" t="s">
        <v>582</v>
      </c>
      <c r="D75" s="238" t="s">
        <v>582</v>
      </c>
      <c r="E75" s="238" t="s">
        <v>582</v>
      </c>
      <c r="F75" s="238" t="s">
        <v>582</v>
      </c>
      <c r="G75" s="238" t="s">
        <v>582</v>
      </c>
      <c r="H75" s="238" t="s">
        <v>582</v>
      </c>
      <c r="I75" s="238" t="s">
        <v>582</v>
      </c>
      <c r="J75" s="238" t="s">
        <v>582</v>
      </c>
      <c r="K75" s="238" t="s">
        <v>582</v>
      </c>
      <c r="L75" s="238" t="s">
        <v>582</v>
      </c>
      <c r="M75" s="237">
        <v>-0.27272727272727271</v>
      </c>
      <c r="N75" s="237"/>
    </row>
    <row r="76" spans="1:14" x14ac:dyDescent="0.2">
      <c r="A76" s="57" t="s">
        <v>76</v>
      </c>
      <c r="B76" s="179"/>
      <c r="C76" s="181"/>
      <c r="D76" s="181"/>
      <c r="E76" s="181"/>
      <c r="F76" s="181"/>
      <c r="G76" s="181"/>
      <c r="H76" s="181"/>
      <c r="I76" s="181"/>
      <c r="J76" s="182"/>
      <c r="K76" s="183"/>
      <c r="L76" s="184"/>
      <c r="M76" s="184"/>
      <c r="N76" s="184"/>
    </row>
    <row r="77" spans="1:14" ht="16.350000000000001" customHeight="1" x14ac:dyDescent="0.25">
      <c r="A77" s="315" t="s">
        <v>689</v>
      </c>
    </row>
    <row r="78" spans="1:14" ht="111" customHeight="1" x14ac:dyDescent="0.2">
      <c r="A78" s="83"/>
      <c r="B78" s="88" t="s">
        <v>25</v>
      </c>
      <c r="C78" s="88" t="s">
        <v>26</v>
      </c>
      <c r="D78" s="88" t="s">
        <v>27</v>
      </c>
      <c r="E78" s="88" t="s">
        <v>161</v>
      </c>
      <c r="F78" s="88" t="s">
        <v>28</v>
      </c>
      <c r="G78" s="88" t="s">
        <v>29</v>
      </c>
      <c r="H78" s="88" t="s">
        <v>30</v>
      </c>
      <c r="I78" s="88" t="s">
        <v>31</v>
      </c>
      <c r="J78" s="88" t="s">
        <v>32</v>
      </c>
      <c r="K78" s="88" t="s">
        <v>33</v>
      </c>
      <c r="L78" s="88" t="s">
        <v>34</v>
      </c>
      <c r="M78" s="88" t="s">
        <v>180</v>
      </c>
      <c r="N78" s="88"/>
    </row>
    <row r="79" spans="1:14" ht="21" customHeight="1" x14ac:dyDescent="0.2">
      <c r="A79" s="176" t="s">
        <v>410</v>
      </c>
      <c r="B79" s="177"/>
      <c r="C79" s="177"/>
      <c r="D79" s="177"/>
      <c r="E79" s="177"/>
      <c r="F79" s="177"/>
      <c r="G79" s="177"/>
      <c r="H79" s="177"/>
      <c r="I79" s="177"/>
      <c r="J79" s="177"/>
      <c r="K79" s="177"/>
      <c r="L79" s="177"/>
      <c r="M79" s="177"/>
      <c r="N79" s="177"/>
    </row>
    <row r="80" spans="1:14" ht="21" customHeight="1" x14ac:dyDescent="0.2">
      <c r="A80" s="251" t="s">
        <v>611</v>
      </c>
      <c r="B80" s="259">
        <v>24.7</v>
      </c>
      <c r="C80" s="259" t="s">
        <v>360</v>
      </c>
      <c r="D80" s="259">
        <v>31.8</v>
      </c>
      <c r="E80" s="259">
        <v>30.6</v>
      </c>
      <c r="F80" s="259">
        <v>77.099999999999994</v>
      </c>
      <c r="G80" s="259">
        <v>15.6</v>
      </c>
      <c r="H80" s="259">
        <v>10</v>
      </c>
      <c r="I80" s="259">
        <v>30</v>
      </c>
      <c r="J80" s="259">
        <v>115.8</v>
      </c>
      <c r="K80" s="259" t="s">
        <v>360</v>
      </c>
      <c r="L80" s="259">
        <v>54.4</v>
      </c>
      <c r="M80" s="264">
        <v>30</v>
      </c>
      <c r="N80" s="264"/>
    </row>
    <row r="81" spans="1:15" ht="21" customHeight="1" x14ac:dyDescent="0.2">
      <c r="A81" s="162" t="s">
        <v>612</v>
      </c>
      <c r="B81" s="557">
        <v>20</v>
      </c>
      <c r="C81" s="108">
        <v>89.4</v>
      </c>
      <c r="D81" s="108">
        <v>40.799999999999997</v>
      </c>
      <c r="E81" s="108">
        <v>63.599999999999994</v>
      </c>
      <c r="F81" s="108">
        <v>27.2</v>
      </c>
      <c r="G81" s="108" t="s">
        <v>360</v>
      </c>
      <c r="H81" s="108">
        <v>79</v>
      </c>
      <c r="I81" s="108">
        <v>62.4</v>
      </c>
      <c r="J81" s="108">
        <v>20.700000000000003</v>
      </c>
      <c r="K81" s="108" t="s">
        <v>360</v>
      </c>
      <c r="L81" s="108">
        <v>84.3</v>
      </c>
      <c r="M81" s="305">
        <v>41.599999999999994</v>
      </c>
      <c r="N81" s="305"/>
    </row>
    <row r="82" spans="1:15" ht="21" customHeight="1" x14ac:dyDescent="0.2">
      <c r="A82" s="251" t="s">
        <v>613</v>
      </c>
      <c r="B82" s="259" t="s">
        <v>360</v>
      </c>
      <c r="C82" s="259">
        <v>209.8</v>
      </c>
      <c r="D82" s="259">
        <v>90</v>
      </c>
      <c r="E82" s="259">
        <v>50.8</v>
      </c>
      <c r="F82" s="259">
        <v>22.9</v>
      </c>
      <c r="G82" s="259">
        <v>35.5</v>
      </c>
      <c r="H82" s="259">
        <v>37.700000000000003</v>
      </c>
      <c r="I82" s="259" t="s">
        <v>360</v>
      </c>
      <c r="J82" s="259" t="s">
        <v>360</v>
      </c>
      <c r="K82" s="259">
        <v>45.9</v>
      </c>
      <c r="L82" s="259">
        <v>156</v>
      </c>
      <c r="M82" s="264">
        <v>42.8</v>
      </c>
      <c r="N82" s="264"/>
    </row>
    <row r="83" spans="1:15" ht="21" customHeight="1" x14ac:dyDescent="0.2">
      <c r="A83" s="162" t="s">
        <v>614</v>
      </c>
      <c r="B83" s="557">
        <v>29.4</v>
      </c>
      <c r="C83" s="108">
        <v>316</v>
      </c>
      <c r="D83" s="108">
        <v>69.900000000000006</v>
      </c>
      <c r="E83" s="108">
        <v>59.6</v>
      </c>
      <c r="F83" s="108">
        <v>17.2</v>
      </c>
      <c r="G83" s="108">
        <v>87</v>
      </c>
      <c r="H83" s="108">
        <v>20.100000000000001</v>
      </c>
      <c r="I83" s="108">
        <v>63.2</v>
      </c>
      <c r="J83" s="108">
        <v>68.8</v>
      </c>
      <c r="K83" s="108">
        <v>50.9</v>
      </c>
      <c r="L83" s="108" t="s">
        <v>360</v>
      </c>
      <c r="M83" s="305">
        <v>59.6</v>
      </c>
      <c r="N83" s="305"/>
    </row>
    <row r="84" spans="1:15" ht="21" customHeight="1" x14ac:dyDescent="0.2">
      <c r="A84" s="251" t="s">
        <v>610</v>
      </c>
      <c r="B84" s="259">
        <v>26</v>
      </c>
      <c r="C84" s="259">
        <v>202.7</v>
      </c>
      <c r="D84" s="259">
        <v>37.4</v>
      </c>
      <c r="E84" s="259">
        <v>53</v>
      </c>
      <c r="F84" s="259">
        <v>26.1</v>
      </c>
      <c r="G84" s="259">
        <v>39.700000000000003</v>
      </c>
      <c r="H84" s="259">
        <v>37.4</v>
      </c>
      <c r="I84" s="259">
        <v>62.4</v>
      </c>
      <c r="J84" s="259">
        <v>47.7</v>
      </c>
      <c r="K84" s="259">
        <v>45.9</v>
      </c>
      <c r="L84" s="259">
        <v>58.8</v>
      </c>
      <c r="M84" s="264">
        <v>41.4</v>
      </c>
      <c r="N84" s="264"/>
      <c r="O84" s="263"/>
    </row>
    <row r="85" spans="1:15" ht="21" customHeight="1" x14ac:dyDescent="0.2">
      <c r="A85" s="162" t="s">
        <v>585</v>
      </c>
      <c r="B85" s="263">
        <v>19</v>
      </c>
      <c r="C85" s="263">
        <v>76.599999999999994</v>
      </c>
      <c r="D85" s="263">
        <v>7.8</v>
      </c>
      <c r="E85" s="263">
        <v>31.4</v>
      </c>
      <c r="F85" s="263">
        <v>74.3</v>
      </c>
      <c r="G85" s="263">
        <v>16.399999999999999</v>
      </c>
      <c r="H85" s="263">
        <v>18</v>
      </c>
      <c r="I85" s="263">
        <v>49.4</v>
      </c>
      <c r="J85" s="263">
        <v>63.1</v>
      </c>
      <c r="K85" s="263">
        <v>89.6</v>
      </c>
      <c r="L85" s="263">
        <v>118.5</v>
      </c>
      <c r="M85" s="359">
        <v>36</v>
      </c>
      <c r="N85" s="359"/>
    </row>
    <row r="86" spans="1:15" ht="21" customHeight="1" x14ac:dyDescent="0.2">
      <c r="A86" s="251" t="s">
        <v>586</v>
      </c>
      <c r="B86" s="259">
        <v>36.4</v>
      </c>
      <c r="C86" s="259">
        <v>85.8</v>
      </c>
      <c r="D86" s="259">
        <v>21.4</v>
      </c>
      <c r="E86" s="259">
        <v>55.7</v>
      </c>
      <c r="F86" s="259">
        <v>43.6</v>
      </c>
      <c r="G86" s="259">
        <v>46.7</v>
      </c>
      <c r="H86" s="259">
        <v>13.2</v>
      </c>
      <c r="I86" s="259">
        <v>110.9</v>
      </c>
      <c r="J86" s="259">
        <v>58</v>
      </c>
      <c r="K86" s="259">
        <v>33.799999999999997</v>
      </c>
      <c r="L86" s="259">
        <v>34.200000000000003</v>
      </c>
      <c r="M86" s="264">
        <v>42</v>
      </c>
      <c r="N86" s="264"/>
    </row>
    <row r="87" spans="1:15" ht="21" customHeight="1" x14ac:dyDescent="0.2">
      <c r="A87" s="162" t="s">
        <v>587</v>
      </c>
      <c r="B87" s="549">
        <v>24.1</v>
      </c>
      <c r="C87" s="263">
        <v>29.3</v>
      </c>
      <c r="D87" s="263">
        <v>14.4</v>
      </c>
      <c r="E87" s="263">
        <v>63.2</v>
      </c>
      <c r="F87" s="263">
        <v>14.7</v>
      </c>
      <c r="G87" s="263">
        <v>65.599999999999994</v>
      </c>
      <c r="H87" s="263">
        <v>33.6</v>
      </c>
      <c r="I87" s="263">
        <v>63.2</v>
      </c>
      <c r="J87" s="263">
        <v>44.1</v>
      </c>
      <c r="K87" s="263">
        <v>62.900000000000006</v>
      </c>
      <c r="L87" s="263">
        <v>21.700000000000003</v>
      </c>
      <c r="M87" s="359">
        <v>38</v>
      </c>
      <c r="N87" s="359"/>
    </row>
    <row r="88" spans="1:15" ht="21" customHeight="1" x14ac:dyDescent="0.2">
      <c r="A88" s="251" t="s">
        <v>588</v>
      </c>
      <c r="B88" s="548">
        <v>23.4</v>
      </c>
      <c r="C88" s="259">
        <v>289.60000000000002</v>
      </c>
      <c r="D88" s="259">
        <v>17.399999999999999</v>
      </c>
      <c r="E88" s="259">
        <v>53.4</v>
      </c>
      <c r="F88" s="259">
        <v>18.600000000000001</v>
      </c>
      <c r="G88" s="259">
        <v>76.3</v>
      </c>
      <c r="H88" s="259">
        <v>67.2</v>
      </c>
      <c r="I88" s="259">
        <v>20.2</v>
      </c>
      <c r="J88" s="259">
        <v>24.3</v>
      </c>
      <c r="K88" s="259">
        <v>75.199999999999989</v>
      </c>
      <c r="L88" s="259">
        <v>19.600000000000001</v>
      </c>
      <c r="M88" s="264">
        <v>36.299999999999997</v>
      </c>
      <c r="N88" s="264"/>
    </row>
    <row r="89" spans="1:15" ht="21" customHeight="1" x14ac:dyDescent="0.2">
      <c r="A89" s="162" t="s">
        <v>583</v>
      </c>
      <c r="B89" s="549">
        <v>21.8</v>
      </c>
      <c r="C89" s="549">
        <v>76.599999999999994</v>
      </c>
      <c r="D89" s="549">
        <v>17.8</v>
      </c>
      <c r="E89" s="549">
        <v>53.2</v>
      </c>
      <c r="F89" s="549">
        <v>25.2</v>
      </c>
      <c r="G89" s="549">
        <v>55</v>
      </c>
      <c r="H89" s="549">
        <v>24.5</v>
      </c>
      <c r="I89" s="549">
        <v>59.2</v>
      </c>
      <c r="J89" s="549">
        <v>45.2</v>
      </c>
      <c r="K89" s="549">
        <v>71.400000000000006</v>
      </c>
      <c r="L89" s="549">
        <v>29.6</v>
      </c>
      <c r="M89" s="558">
        <v>39.6</v>
      </c>
      <c r="N89" s="558"/>
    </row>
    <row r="90" spans="1:15" ht="21" customHeight="1" x14ac:dyDescent="0.2">
      <c r="A90" s="251" t="s">
        <v>650</v>
      </c>
      <c r="B90" s="259">
        <v>4.1999999999999993</v>
      </c>
      <c r="C90" s="259">
        <v>126.1</v>
      </c>
      <c r="D90" s="259">
        <v>19.599999999999998</v>
      </c>
      <c r="E90" s="259">
        <v>-0.20000000000000284</v>
      </c>
      <c r="F90" s="259">
        <v>0.90000000000000213</v>
      </c>
      <c r="G90" s="259">
        <v>-15.299999999999997</v>
      </c>
      <c r="H90" s="259">
        <v>12.899999999999999</v>
      </c>
      <c r="I90" s="259">
        <v>3.1999999999999957</v>
      </c>
      <c r="J90" s="259">
        <v>2.5</v>
      </c>
      <c r="K90" s="259">
        <v>-25.500000000000007</v>
      </c>
      <c r="L90" s="259">
        <v>29.2</v>
      </c>
      <c r="M90" s="264">
        <v>1.8</v>
      </c>
      <c r="N90" s="264"/>
    </row>
    <row r="91" spans="1:15" ht="21" customHeight="1" x14ac:dyDescent="0.2">
      <c r="A91" s="65" t="s">
        <v>651</v>
      </c>
      <c r="B91" s="99">
        <v>0.19266055045871555</v>
      </c>
      <c r="C91" s="99" t="s">
        <v>582</v>
      </c>
      <c r="D91" s="99">
        <v>1.1011235955056178</v>
      </c>
      <c r="E91" s="99">
        <v>-3.7593984962406546E-3</v>
      </c>
      <c r="F91" s="99">
        <v>3.5714285714285803E-2</v>
      </c>
      <c r="G91" s="99">
        <v>-0.27818181818181814</v>
      </c>
      <c r="H91" s="99">
        <v>0.52653061224489794</v>
      </c>
      <c r="I91" s="99">
        <v>5.4054054054053981E-2</v>
      </c>
      <c r="J91" s="99">
        <v>5.5309734513274332E-2</v>
      </c>
      <c r="K91" s="99">
        <v>-0.35714285714285721</v>
      </c>
      <c r="L91" s="99">
        <v>0.98648648648648629</v>
      </c>
      <c r="M91" s="303">
        <v>4.5454545454545379E-2</v>
      </c>
      <c r="N91" s="303"/>
    </row>
    <row r="92" spans="1:15" ht="21" customHeight="1" x14ac:dyDescent="0.2">
      <c r="A92" s="176" t="s">
        <v>70</v>
      </c>
      <c r="B92" s="177"/>
      <c r="C92" s="177"/>
      <c r="D92" s="177"/>
      <c r="E92" s="177"/>
      <c r="F92" s="177"/>
      <c r="G92" s="177"/>
      <c r="H92" s="177"/>
      <c r="I92" s="177"/>
      <c r="J92" s="177"/>
      <c r="K92" s="177"/>
      <c r="L92" s="177"/>
      <c r="M92" s="177"/>
      <c r="N92" s="177"/>
    </row>
    <row r="93" spans="1:15" ht="21" customHeight="1" x14ac:dyDescent="0.2">
      <c r="A93" s="251" t="s">
        <v>611</v>
      </c>
      <c r="B93" s="234">
        <v>1</v>
      </c>
      <c r="C93" s="234">
        <v>0</v>
      </c>
      <c r="D93" s="234">
        <v>0.5</v>
      </c>
      <c r="E93" s="234">
        <v>0.42857142857142855</v>
      </c>
      <c r="F93" s="234">
        <v>0</v>
      </c>
      <c r="G93" s="234">
        <v>0.66666666666666674</v>
      </c>
      <c r="H93" s="234">
        <v>0.66666666666666674</v>
      </c>
      <c r="I93" s="234">
        <v>0.6</v>
      </c>
      <c r="J93" s="234">
        <v>0</v>
      </c>
      <c r="K93" s="234">
        <v>0</v>
      </c>
      <c r="L93" s="234">
        <v>0</v>
      </c>
      <c r="M93" s="235">
        <v>0.51515151515151514</v>
      </c>
      <c r="N93" s="235"/>
    </row>
    <row r="94" spans="1:15" ht="21" customHeight="1" x14ac:dyDescent="0.2">
      <c r="A94" s="162" t="s">
        <v>612</v>
      </c>
      <c r="B94" s="684">
        <v>1</v>
      </c>
      <c r="C94" s="99">
        <v>0</v>
      </c>
      <c r="D94" s="99">
        <v>0.42857142857142855</v>
      </c>
      <c r="E94" s="99">
        <v>0.16666666666666669</v>
      </c>
      <c r="F94" s="99">
        <v>1</v>
      </c>
      <c r="G94" s="99">
        <v>0</v>
      </c>
      <c r="H94" s="99">
        <v>0</v>
      </c>
      <c r="I94" s="99">
        <v>0</v>
      </c>
      <c r="J94" s="99">
        <v>1</v>
      </c>
      <c r="K94" s="99">
        <v>0</v>
      </c>
      <c r="L94" s="99">
        <v>0.25</v>
      </c>
      <c r="M94" s="303">
        <v>0.42857142857142855</v>
      </c>
      <c r="N94" s="303"/>
    </row>
    <row r="95" spans="1:15" ht="21" customHeight="1" x14ac:dyDescent="0.2">
      <c r="A95" s="251" t="s">
        <v>613</v>
      </c>
      <c r="B95" s="234">
        <v>0</v>
      </c>
      <c r="C95" s="234">
        <v>0</v>
      </c>
      <c r="D95" s="234">
        <v>0</v>
      </c>
      <c r="E95" s="234">
        <v>0.16666666666666669</v>
      </c>
      <c r="F95" s="234">
        <v>0.75</v>
      </c>
      <c r="G95" s="234">
        <v>0.33333333333333337</v>
      </c>
      <c r="H95" s="234">
        <v>0.25</v>
      </c>
      <c r="I95" s="234">
        <v>0</v>
      </c>
      <c r="J95" s="234">
        <v>0</v>
      </c>
      <c r="K95" s="234">
        <v>0</v>
      </c>
      <c r="L95" s="234">
        <v>0</v>
      </c>
      <c r="M95" s="235">
        <v>0.25</v>
      </c>
      <c r="N95" s="235"/>
    </row>
    <row r="96" spans="1:15" ht="21" customHeight="1" x14ac:dyDescent="0.2">
      <c r="A96" s="162" t="s">
        <v>614</v>
      </c>
      <c r="B96" s="684">
        <v>0.66666666666666674</v>
      </c>
      <c r="C96" s="99">
        <v>0</v>
      </c>
      <c r="D96" s="99">
        <v>0.5</v>
      </c>
      <c r="E96" s="99">
        <v>0.36363636363636365</v>
      </c>
      <c r="F96" s="99">
        <v>0.66666666666666674</v>
      </c>
      <c r="G96" s="99">
        <v>0</v>
      </c>
      <c r="H96" s="99">
        <v>1</v>
      </c>
      <c r="I96" s="99">
        <v>0</v>
      </c>
      <c r="J96" s="99">
        <v>0.33333333333333337</v>
      </c>
      <c r="K96" s="99">
        <v>0.5</v>
      </c>
      <c r="L96" s="99">
        <v>0</v>
      </c>
      <c r="M96" s="303">
        <v>0.4</v>
      </c>
      <c r="N96" s="303"/>
    </row>
    <row r="97" spans="1:14" ht="21" customHeight="1" x14ac:dyDescent="0.2">
      <c r="A97" s="251" t="s">
        <v>610</v>
      </c>
      <c r="B97" s="234">
        <v>0.90909090909090906</v>
      </c>
      <c r="C97" s="234">
        <v>0</v>
      </c>
      <c r="D97" s="234">
        <v>0.4375</v>
      </c>
      <c r="E97" s="234">
        <v>0.3</v>
      </c>
      <c r="F97" s="234">
        <v>0.6</v>
      </c>
      <c r="G97" s="234">
        <v>0.33333333333333337</v>
      </c>
      <c r="H97" s="234">
        <v>0.45454545454545453</v>
      </c>
      <c r="I97" s="234">
        <v>0.33333333333333337</v>
      </c>
      <c r="J97" s="234">
        <v>0.5</v>
      </c>
      <c r="K97" s="234">
        <v>0.25</v>
      </c>
      <c r="L97" s="234">
        <v>0.14285714285714288</v>
      </c>
      <c r="M97" s="235">
        <v>0.40322580645161288</v>
      </c>
      <c r="N97" s="235"/>
    </row>
    <row r="98" spans="1:14" ht="21" customHeight="1" x14ac:dyDescent="0.2">
      <c r="A98" s="162" t="s">
        <v>585</v>
      </c>
      <c r="B98" s="238">
        <v>0.7142857142857143</v>
      </c>
      <c r="C98" s="238">
        <v>0</v>
      </c>
      <c r="D98" s="238">
        <v>1</v>
      </c>
      <c r="E98" s="238">
        <v>0.5</v>
      </c>
      <c r="F98" s="238">
        <v>0.33333333333333337</v>
      </c>
      <c r="G98" s="238">
        <v>0.75</v>
      </c>
      <c r="H98" s="238">
        <v>0.8571428571428571</v>
      </c>
      <c r="I98" s="238">
        <v>0.33333333333333337</v>
      </c>
      <c r="J98" s="238">
        <v>0</v>
      </c>
      <c r="K98" s="238">
        <v>0</v>
      </c>
      <c r="L98" s="238">
        <v>0.25</v>
      </c>
      <c r="M98" s="237">
        <v>0.45614035087719301</v>
      </c>
      <c r="N98" s="237"/>
    </row>
    <row r="99" spans="1:14" ht="21" customHeight="1" x14ac:dyDescent="0.2">
      <c r="A99" s="251" t="s">
        <v>586</v>
      </c>
      <c r="B99" s="234">
        <v>0.5</v>
      </c>
      <c r="C99" s="234">
        <v>0</v>
      </c>
      <c r="D99" s="234">
        <v>0.7142857142857143</v>
      </c>
      <c r="E99" s="234">
        <v>0.375</v>
      </c>
      <c r="F99" s="234">
        <v>0.2</v>
      </c>
      <c r="G99" s="234">
        <v>0.25</v>
      </c>
      <c r="H99" s="234">
        <v>1</v>
      </c>
      <c r="I99" s="234">
        <v>0</v>
      </c>
      <c r="J99" s="234">
        <v>0</v>
      </c>
      <c r="K99" s="234">
        <v>0.33333333333333337</v>
      </c>
      <c r="L99" s="234">
        <v>0.5</v>
      </c>
      <c r="M99" s="235">
        <v>0.36585365853658536</v>
      </c>
      <c r="N99" s="235"/>
    </row>
    <row r="100" spans="1:14" ht="21" customHeight="1" x14ac:dyDescent="0.2">
      <c r="A100" s="162" t="s">
        <v>587</v>
      </c>
      <c r="B100" s="552">
        <v>0.75</v>
      </c>
      <c r="C100" s="238">
        <v>0.5</v>
      </c>
      <c r="D100" s="238">
        <v>1</v>
      </c>
      <c r="E100" s="238">
        <v>9.0909090909090912E-2</v>
      </c>
      <c r="F100" s="238">
        <v>1</v>
      </c>
      <c r="G100" s="238">
        <v>0</v>
      </c>
      <c r="H100" s="238">
        <v>0.4</v>
      </c>
      <c r="I100" s="238">
        <v>0</v>
      </c>
      <c r="J100" s="238">
        <v>0.5</v>
      </c>
      <c r="K100" s="238">
        <v>0.25</v>
      </c>
      <c r="L100" s="238">
        <v>1</v>
      </c>
      <c r="M100" s="237">
        <v>0.3902439024390244</v>
      </c>
      <c r="N100" s="237"/>
    </row>
    <row r="101" spans="1:14" ht="21" customHeight="1" x14ac:dyDescent="0.2">
      <c r="A101" s="251" t="s">
        <v>588</v>
      </c>
      <c r="B101" s="589">
        <v>1</v>
      </c>
      <c r="C101" s="234">
        <v>0</v>
      </c>
      <c r="D101" s="234">
        <v>0.8</v>
      </c>
      <c r="E101" s="234">
        <v>0.18181818181818182</v>
      </c>
      <c r="F101" s="234">
        <v>1</v>
      </c>
      <c r="G101" s="234">
        <v>0</v>
      </c>
      <c r="H101" s="234">
        <v>0.44444444444444442</v>
      </c>
      <c r="I101" s="234">
        <v>1</v>
      </c>
      <c r="J101" s="234">
        <v>0.5</v>
      </c>
      <c r="K101" s="234">
        <v>0</v>
      </c>
      <c r="L101" s="234">
        <v>0.6</v>
      </c>
      <c r="M101" s="235">
        <v>0.47727272727272729</v>
      </c>
      <c r="N101" s="235"/>
    </row>
    <row r="102" spans="1:14" ht="21" customHeight="1" x14ac:dyDescent="0.2">
      <c r="A102" s="162" t="s">
        <v>583</v>
      </c>
      <c r="B102" s="552">
        <v>0.70588235294117652</v>
      </c>
      <c r="C102" s="552">
        <v>0.2</v>
      </c>
      <c r="D102" s="552">
        <v>0.8421052631578948</v>
      </c>
      <c r="E102" s="552">
        <v>0.26315789473684209</v>
      </c>
      <c r="F102" s="552">
        <v>0.52941176470588236</v>
      </c>
      <c r="G102" s="552">
        <v>0.30769230769230771</v>
      </c>
      <c r="H102" s="552">
        <v>0.59090909090909094</v>
      </c>
      <c r="I102" s="552">
        <v>0.18181818181818182</v>
      </c>
      <c r="J102" s="552">
        <v>0.2</v>
      </c>
      <c r="K102" s="552">
        <v>0.1111111111111111</v>
      </c>
      <c r="L102" s="552">
        <v>0.53846153846153844</v>
      </c>
      <c r="M102" s="553">
        <v>0.42622950819672134</v>
      </c>
      <c r="N102" s="553"/>
    </row>
    <row r="103" spans="1:14" ht="21" customHeight="1" x14ac:dyDescent="0.2">
      <c r="A103" s="251" t="s">
        <v>616</v>
      </c>
      <c r="B103" s="259">
        <v>20.320855614973254</v>
      </c>
      <c r="C103" s="259" t="s">
        <v>582</v>
      </c>
      <c r="D103" s="259">
        <v>-40.46052631578948</v>
      </c>
      <c r="E103" s="259">
        <v>3.6842105263157898</v>
      </c>
      <c r="F103" s="259">
        <v>7.0588235294117618</v>
      </c>
      <c r="G103" s="259">
        <v>2.5641025641025661</v>
      </c>
      <c r="H103" s="259">
        <v>-13.63636363636364</v>
      </c>
      <c r="I103" s="259">
        <v>15.151515151515154</v>
      </c>
      <c r="J103" s="259">
        <v>30</v>
      </c>
      <c r="K103" s="259">
        <v>13.888888888888889</v>
      </c>
      <c r="L103" s="259">
        <v>-39.560439560439555</v>
      </c>
      <c r="M103" s="264">
        <v>-2.3003701745108462</v>
      </c>
      <c r="N103" s="264"/>
    </row>
    <row r="104" spans="1:14" x14ac:dyDescent="0.2">
      <c r="A104" s="57" t="s">
        <v>76</v>
      </c>
      <c r="B104" s="179"/>
      <c r="C104" s="181"/>
      <c r="D104" s="181"/>
      <c r="E104" s="181"/>
      <c r="F104" s="181"/>
      <c r="G104" s="181"/>
      <c r="H104" s="181"/>
      <c r="I104" s="181"/>
      <c r="J104" s="182"/>
      <c r="K104" s="183"/>
      <c r="L104" s="184"/>
      <c r="M104" s="184"/>
      <c r="N104" s="184"/>
    </row>
    <row r="105" spans="1:14" ht="13.35" customHeight="1" x14ac:dyDescent="0.2">
      <c r="A105" s="25" t="s">
        <v>56</v>
      </c>
      <c r="B105" s="3"/>
      <c r="C105" s="3"/>
      <c r="D105" s="16"/>
      <c r="E105" s="16"/>
      <c r="F105" s="16"/>
      <c r="G105" s="16"/>
      <c r="H105" s="9"/>
      <c r="I105" s="9"/>
      <c r="J105" s="9"/>
      <c r="K105" s="9"/>
      <c r="L105" s="9"/>
    </row>
    <row r="106" spans="1:14" ht="13.35" customHeight="1" x14ac:dyDescent="0.2">
      <c r="A106" s="399" t="s">
        <v>369</v>
      </c>
      <c r="B106" s="399"/>
      <c r="C106" s="399"/>
      <c r="D106" s="399"/>
      <c r="E106" s="399"/>
      <c r="F106" s="399"/>
      <c r="G106" s="399"/>
      <c r="H106" s="399"/>
      <c r="I106" s="399"/>
      <c r="J106" s="399"/>
      <c r="K106" s="399"/>
      <c r="L106" s="399"/>
      <c r="M106" s="400"/>
      <c r="N106" s="400"/>
    </row>
    <row r="107" spans="1:14" ht="13.35" customHeight="1" x14ac:dyDescent="0.2">
      <c r="A107" s="399" t="s">
        <v>251</v>
      </c>
      <c r="B107" s="399"/>
      <c r="C107" s="399"/>
      <c r="D107" s="399"/>
      <c r="E107" s="399"/>
      <c r="F107" s="399"/>
      <c r="G107" s="399"/>
      <c r="H107" s="399"/>
      <c r="I107" s="399"/>
      <c r="J107" s="399"/>
      <c r="K107" s="399"/>
      <c r="L107" s="399"/>
      <c r="M107" s="400"/>
      <c r="N107" s="400"/>
    </row>
    <row r="108" spans="1:14" ht="13.35" customHeight="1" x14ac:dyDescent="0.2">
      <c r="A108" s="400" t="s">
        <v>252</v>
      </c>
      <c r="B108" s="400"/>
      <c r="C108" s="400"/>
      <c r="D108" s="400"/>
      <c r="E108" s="400"/>
      <c r="F108" s="400"/>
      <c r="G108" s="400"/>
      <c r="H108" s="400"/>
      <c r="I108" s="400"/>
      <c r="J108" s="400"/>
      <c r="K108" s="400"/>
      <c r="L108" s="400"/>
      <c r="M108" s="400"/>
      <c r="N108" s="400"/>
    </row>
    <row r="109" spans="1:14" ht="13.35" customHeight="1" x14ac:dyDescent="0.2">
      <c r="A109" s="400" t="s">
        <v>253</v>
      </c>
      <c r="B109" s="400"/>
      <c r="C109" s="400"/>
      <c r="D109" s="400"/>
      <c r="E109" s="400"/>
      <c r="F109" s="400"/>
      <c r="G109" s="400"/>
      <c r="H109" s="400"/>
      <c r="I109" s="400"/>
      <c r="J109" s="400"/>
      <c r="K109" s="400"/>
      <c r="L109" s="400"/>
      <c r="M109" s="400"/>
      <c r="N109" s="400"/>
    </row>
    <row r="110" spans="1:14" ht="13.35" customHeight="1" x14ac:dyDescent="0.2">
      <c r="A110" s="400" t="s">
        <v>476</v>
      </c>
      <c r="B110" s="400"/>
      <c r="C110" s="400"/>
      <c r="D110" s="400"/>
      <c r="E110" s="400"/>
      <c r="F110" s="400"/>
      <c r="G110" s="400"/>
      <c r="H110" s="400"/>
      <c r="I110" s="400"/>
      <c r="J110" s="400"/>
      <c r="K110" s="400"/>
      <c r="L110" s="400"/>
      <c r="M110" s="400"/>
      <c r="N110" s="400"/>
    </row>
    <row r="111" spans="1:14" ht="13.35" customHeight="1" x14ac:dyDescent="0.2">
      <c r="A111" s="37" t="s">
        <v>662</v>
      </c>
      <c r="B111" s="400"/>
      <c r="C111" s="400"/>
      <c r="D111" s="400"/>
      <c r="E111" s="400"/>
      <c r="F111" s="400"/>
      <c r="G111" s="400"/>
      <c r="H111" s="400"/>
      <c r="I111" s="400"/>
      <c r="J111" s="400"/>
      <c r="K111" s="400"/>
      <c r="L111" s="400"/>
      <c r="M111" s="400"/>
      <c r="N111" s="400"/>
    </row>
    <row r="112" spans="1:14" ht="13.35" customHeight="1" x14ac:dyDescent="0.2">
      <c r="A112" s="399" t="s">
        <v>405</v>
      </c>
      <c r="B112" s="399"/>
      <c r="C112" s="399"/>
      <c r="D112" s="399"/>
      <c r="E112" s="399"/>
      <c r="F112" s="399"/>
      <c r="G112" s="399"/>
      <c r="H112" s="399"/>
      <c r="I112" s="399"/>
      <c r="J112" s="399"/>
      <c r="K112" s="399"/>
      <c r="L112" s="399"/>
      <c r="M112" s="400"/>
      <c r="N112" s="400"/>
    </row>
    <row r="113" spans="1:21" ht="13.35" customHeight="1" x14ac:dyDescent="0.2">
      <c r="A113" s="399" t="s">
        <v>214</v>
      </c>
      <c r="B113" s="399"/>
      <c r="C113" s="399"/>
      <c r="D113" s="399"/>
      <c r="E113" s="399"/>
      <c r="F113" s="399"/>
      <c r="G113" s="399"/>
      <c r="H113" s="399"/>
      <c r="I113" s="399"/>
      <c r="J113" s="399"/>
      <c r="K113" s="399"/>
      <c r="L113" s="399"/>
      <c r="M113" s="400"/>
      <c r="N113" s="400"/>
    </row>
    <row r="114" spans="1:21" ht="13.35" customHeight="1" x14ac:dyDescent="0.2">
      <c r="A114" s="383" t="s">
        <v>406</v>
      </c>
      <c r="B114" s="383"/>
      <c r="C114" s="383"/>
      <c r="D114" s="383"/>
      <c r="E114" s="383"/>
      <c r="F114" s="383"/>
      <c r="G114" s="383"/>
      <c r="H114" s="383"/>
      <c r="I114" s="383"/>
      <c r="J114" s="383"/>
      <c r="K114" s="383"/>
      <c r="L114" s="383"/>
      <c r="M114" s="574"/>
      <c r="N114" s="574"/>
    </row>
    <row r="115" spans="1:21" ht="13.35" customHeight="1" x14ac:dyDescent="0.2">
      <c r="A115" s="383" t="s">
        <v>407</v>
      </c>
      <c r="B115" s="383"/>
      <c r="C115" s="383"/>
      <c r="D115" s="383"/>
      <c r="E115" s="383"/>
      <c r="F115" s="383"/>
      <c r="G115" s="383"/>
      <c r="H115" s="383"/>
      <c r="I115" s="383"/>
      <c r="J115" s="383"/>
      <c r="K115" s="383"/>
      <c r="L115" s="383"/>
      <c r="M115" s="574"/>
      <c r="N115" s="574"/>
    </row>
    <row r="116" spans="1:21" ht="13.35" customHeight="1" x14ac:dyDescent="0.2">
      <c r="A116" s="399" t="s">
        <v>408</v>
      </c>
      <c r="B116" s="399"/>
      <c r="C116" s="399"/>
      <c r="D116" s="399"/>
      <c r="E116" s="399"/>
      <c r="F116" s="399"/>
      <c r="G116" s="399"/>
      <c r="H116" s="399"/>
      <c r="I116" s="399"/>
      <c r="J116" s="399"/>
      <c r="K116" s="399"/>
      <c r="L116" s="399"/>
      <c r="M116" s="400"/>
      <c r="N116" s="400"/>
    </row>
    <row r="117" spans="1:21" ht="13.35" customHeight="1" x14ac:dyDescent="0.2">
      <c r="A117" s="399" t="s">
        <v>409</v>
      </c>
      <c r="B117" s="399"/>
      <c r="C117" s="399"/>
      <c r="D117" s="399"/>
      <c r="E117" s="399"/>
      <c r="F117" s="399"/>
      <c r="G117" s="399"/>
      <c r="H117" s="399"/>
      <c r="I117" s="399"/>
      <c r="J117" s="399"/>
      <c r="K117" s="399"/>
      <c r="L117" s="399"/>
      <c r="M117" s="400"/>
      <c r="N117" s="400"/>
      <c r="Q117" s="90"/>
      <c r="R117" s="90"/>
      <c r="S117" s="90"/>
    </row>
    <row r="118" spans="1:21" ht="13.35" customHeight="1" x14ac:dyDescent="0.2">
      <c r="A118" s="399" t="s">
        <v>254</v>
      </c>
      <c r="B118" s="399"/>
      <c r="C118" s="399"/>
      <c r="D118" s="399"/>
      <c r="E118" s="399"/>
      <c r="F118" s="399"/>
      <c r="G118" s="399"/>
      <c r="H118" s="399"/>
      <c r="I118" s="399"/>
      <c r="J118" s="399"/>
      <c r="K118" s="399"/>
      <c r="L118" s="399"/>
      <c r="M118" s="400"/>
      <c r="N118" s="400"/>
      <c r="O118" s="143"/>
      <c r="P118" s="143"/>
      <c r="Q118" s="90"/>
      <c r="R118" s="90"/>
      <c r="S118" s="90"/>
      <c r="T118" s="143"/>
      <c r="U118" s="143"/>
    </row>
    <row r="119" spans="1:21" x14ac:dyDescent="0.2">
      <c r="O119" s="143"/>
      <c r="P119" s="143"/>
      <c r="Q119" s="90"/>
      <c r="R119" s="90"/>
      <c r="S119" s="90"/>
      <c r="T119" s="143"/>
      <c r="U119" s="143"/>
    </row>
    <row r="120" spans="1:21" ht="15" x14ac:dyDescent="0.25">
      <c r="A120" s="315" t="s">
        <v>694</v>
      </c>
      <c r="O120" s="143"/>
      <c r="P120" s="143"/>
      <c r="Q120" s="90"/>
      <c r="R120" s="90"/>
      <c r="S120" s="90"/>
      <c r="T120" s="143"/>
      <c r="U120" s="143"/>
    </row>
    <row r="121" spans="1:21" x14ac:dyDescent="0.2">
      <c r="O121" s="143"/>
      <c r="P121" s="143"/>
      <c r="Q121" s="90"/>
      <c r="R121" s="90"/>
      <c r="S121" s="90"/>
      <c r="T121" s="143"/>
      <c r="U121" s="143"/>
    </row>
    <row r="122" spans="1:21" x14ac:dyDescent="0.2">
      <c r="O122" s="143"/>
      <c r="P122" s="143"/>
      <c r="Q122" s="143"/>
      <c r="R122" s="143"/>
      <c r="S122" s="143"/>
      <c r="T122" s="143"/>
      <c r="U122" s="143"/>
    </row>
    <row r="123" spans="1:21" x14ac:dyDescent="0.2">
      <c r="O123" s="143"/>
      <c r="P123" s="143"/>
      <c r="Q123" s="143"/>
      <c r="R123" s="143" t="s">
        <v>25</v>
      </c>
      <c r="S123" s="143"/>
      <c r="T123" s="143"/>
      <c r="U123" s="143"/>
    </row>
    <row r="124" spans="1:21" x14ac:dyDescent="0.2">
      <c r="O124" s="143"/>
      <c r="P124" s="143"/>
      <c r="Q124" s="143"/>
      <c r="R124" s="143" t="s">
        <v>26</v>
      </c>
      <c r="S124" s="143"/>
      <c r="T124" s="143"/>
      <c r="U124" s="143"/>
    </row>
    <row r="125" spans="1:21" x14ac:dyDescent="0.2">
      <c r="O125" s="143"/>
      <c r="P125" s="143"/>
      <c r="Q125" s="143"/>
      <c r="R125" s="143" t="s">
        <v>27</v>
      </c>
      <c r="S125" s="143"/>
      <c r="T125" s="143"/>
      <c r="U125" s="143"/>
    </row>
    <row r="126" spans="1:21" x14ac:dyDescent="0.2">
      <c r="O126" s="143"/>
      <c r="P126" s="143"/>
      <c r="Q126" s="143"/>
      <c r="R126" s="143" t="s">
        <v>161</v>
      </c>
      <c r="S126" s="143"/>
      <c r="T126" s="143"/>
      <c r="U126" s="143"/>
    </row>
    <row r="127" spans="1:21" x14ac:dyDescent="0.2">
      <c r="O127" s="143"/>
      <c r="P127" s="143"/>
      <c r="Q127" s="143"/>
      <c r="R127" s="143" t="s">
        <v>28</v>
      </c>
      <c r="S127" s="143"/>
      <c r="T127" s="143"/>
      <c r="U127" s="143"/>
    </row>
    <row r="128" spans="1:21" x14ac:dyDescent="0.2">
      <c r="O128" s="143"/>
      <c r="P128" s="143"/>
      <c r="Q128" s="143"/>
      <c r="R128" s="143" t="s">
        <v>29</v>
      </c>
      <c r="S128" s="143"/>
      <c r="T128" s="143"/>
      <c r="U128" s="143"/>
    </row>
    <row r="129" spans="15:21" x14ac:dyDescent="0.2">
      <c r="O129" s="143"/>
      <c r="P129" s="143"/>
      <c r="Q129" s="143"/>
      <c r="R129" s="143" t="s">
        <v>30</v>
      </c>
      <c r="S129" s="143"/>
      <c r="T129" s="143"/>
      <c r="U129" s="143"/>
    </row>
    <row r="130" spans="15:21" x14ac:dyDescent="0.2">
      <c r="O130" s="143"/>
      <c r="P130" s="143"/>
      <c r="Q130" s="143"/>
      <c r="R130" s="143" t="s">
        <v>31</v>
      </c>
      <c r="S130" s="143"/>
      <c r="T130" s="143"/>
      <c r="U130" s="143"/>
    </row>
    <row r="131" spans="15:21" x14ac:dyDescent="0.2">
      <c r="O131" s="143"/>
      <c r="P131" s="143"/>
      <c r="Q131" s="143"/>
      <c r="R131" s="143" t="s">
        <v>32</v>
      </c>
      <c r="S131" s="143"/>
      <c r="T131" s="143"/>
      <c r="U131" s="143"/>
    </row>
    <row r="132" spans="15:21" x14ac:dyDescent="0.2">
      <c r="O132" s="143"/>
      <c r="P132" s="143"/>
      <c r="Q132" s="143"/>
      <c r="R132" s="143" t="s">
        <v>33</v>
      </c>
      <c r="S132" s="143"/>
      <c r="T132" s="143"/>
      <c r="U132" s="143"/>
    </row>
    <row r="133" spans="15:21" x14ac:dyDescent="0.2">
      <c r="O133" s="143"/>
      <c r="P133" s="143"/>
      <c r="Q133" s="143"/>
      <c r="R133" s="143" t="s">
        <v>34</v>
      </c>
      <c r="S133" s="143"/>
      <c r="T133" s="143"/>
      <c r="U133" s="143"/>
    </row>
    <row r="134" spans="15:21" x14ac:dyDescent="0.2">
      <c r="O134" s="143"/>
      <c r="P134" s="143"/>
      <c r="Q134" s="143"/>
      <c r="R134" s="143" t="s">
        <v>71</v>
      </c>
      <c r="S134" s="143"/>
      <c r="T134" s="143"/>
      <c r="U134" s="143"/>
    </row>
    <row r="135" spans="15:21" x14ac:dyDescent="0.2">
      <c r="O135" s="143"/>
      <c r="P135" s="143"/>
      <c r="Q135" s="143"/>
      <c r="R135" s="143"/>
      <c r="S135" s="143"/>
      <c r="T135" s="143"/>
      <c r="U135" s="143"/>
    </row>
    <row r="136" spans="15:21" x14ac:dyDescent="0.2">
      <c r="O136" s="143"/>
      <c r="P136" s="143"/>
      <c r="Q136" s="143"/>
      <c r="R136" s="143"/>
      <c r="S136" s="143"/>
      <c r="T136" s="143"/>
      <c r="U136" s="143"/>
    </row>
    <row r="137" spans="15:21" x14ac:dyDescent="0.2">
      <c r="O137" s="143"/>
      <c r="P137" s="143"/>
      <c r="Q137" s="90"/>
      <c r="R137" s="90"/>
      <c r="S137" s="90"/>
      <c r="T137" s="143"/>
      <c r="U137" s="143"/>
    </row>
    <row r="138" spans="15:21" x14ac:dyDescent="0.2">
      <c r="O138" s="143"/>
      <c r="P138" s="143"/>
      <c r="Q138" s="90"/>
      <c r="R138" s="90"/>
      <c r="S138" s="90"/>
      <c r="T138" s="143"/>
      <c r="U138" s="143"/>
    </row>
    <row r="139" spans="15:21" x14ac:dyDescent="0.2">
      <c r="O139" s="143"/>
      <c r="P139" s="143"/>
      <c r="Q139" s="90"/>
      <c r="R139" s="90"/>
      <c r="S139" s="90"/>
      <c r="T139" s="143"/>
      <c r="U139" s="143"/>
    </row>
    <row r="140" spans="15:21" x14ac:dyDescent="0.2">
      <c r="Q140" s="90"/>
      <c r="R140" s="90"/>
      <c r="S140" s="90"/>
    </row>
    <row r="141" spans="15:21" x14ac:dyDescent="0.2">
      <c r="Q141" s="90"/>
      <c r="R141" s="90"/>
      <c r="S141" s="90"/>
    </row>
    <row r="142" spans="15:21" x14ac:dyDescent="0.2">
      <c r="Q142" s="90"/>
      <c r="R142" s="90"/>
      <c r="S142" s="90"/>
    </row>
    <row r="143" spans="15:21" x14ac:dyDescent="0.2">
      <c r="Q143" s="90"/>
      <c r="R143" s="90"/>
      <c r="S143" s="90"/>
    </row>
    <row r="144" spans="15:21" x14ac:dyDescent="0.2">
      <c r="Q144" s="90"/>
      <c r="R144" s="90"/>
      <c r="S144" s="90"/>
    </row>
    <row r="145" spans="2:19" x14ac:dyDescent="0.2">
      <c r="Q145" s="90"/>
      <c r="R145" s="90"/>
      <c r="S145" s="90"/>
    </row>
    <row r="146" spans="2:19" x14ac:dyDescent="0.2">
      <c r="Q146" s="90"/>
      <c r="R146" s="90"/>
      <c r="S146" s="90"/>
    </row>
    <row r="147" spans="2:19" x14ac:dyDescent="0.2">
      <c r="Q147" s="90"/>
      <c r="R147" s="90"/>
      <c r="S147" s="90"/>
    </row>
    <row r="148" spans="2:19" x14ac:dyDescent="0.2">
      <c r="B148" s="187"/>
      <c r="C148" s="343"/>
      <c r="D148" s="343"/>
      <c r="E148" s="343"/>
      <c r="F148" s="343"/>
      <c r="G148" s="343"/>
      <c r="H148" s="343"/>
      <c r="I148" s="343"/>
      <c r="J148" s="343"/>
      <c r="K148" s="343"/>
      <c r="L148" s="343"/>
      <c r="M148" s="343"/>
      <c r="N148" s="343"/>
      <c r="O148" s="143"/>
      <c r="Q148" s="90"/>
      <c r="R148" s="90"/>
      <c r="S148" s="90"/>
    </row>
    <row r="149" spans="2:19" ht="44.25" customHeight="1" x14ac:dyDescent="0.2">
      <c r="B149" s="187"/>
      <c r="C149" s="110" t="s">
        <v>25</v>
      </c>
      <c r="D149" s="110" t="s">
        <v>26</v>
      </c>
      <c r="E149" s="110" t="s">
        <v>27</v>
      </c>
      <c r="F149" s="110" t="s">
        <v>161</v>
      </c>
      <c r="G149" s="110" t="s">
        <v>28</v>
      </c>
      <c r="H149" s="110" t="s">
        <v>29</v>
      </c>
      <c r="I149" s="110" t="s">
        <v>30</v>
      </c>
      <c r="J149" s="110" t="s">
        <v>31</v>
      </c>
      <c r="K149" s="110" t="s">
        <v>32</v>
      </c>
      <c r="L149" s="110" t="s">
        <v>33</v>
      </c>
      <c r="M149" s="271" t="s">
        <v>34</v>
      </c>
      <c r="N149" s="271"/>
      <c r="O149" s="271"/>
      <c r="Q149" s="90"/>
      <c r="R149" s="90"/>
      <c r="S149" s="90"/>
    </row>
    <row r="150" spans="2:19" x14ac:dyDescent="0.2">
      <c r="B150" s="187"/>
      <c r="C150" s="343"/>
      <c r="D150" s="343"/>
      <c r="E150" s="343"/>
      <c r="F150" s="343"/>
      <c r="G150" s="343"/>
      <c r="H150" s="343"/>
      <c r="I150" s="343"/>
      <c r="J150" s="343"/>
      <c r="K150" s="343"/>
      <c r="L150" s="343"/>
      <c r="M150" s="343"/>
      <c r="N150" s="343"/>
      <c r="O150" s="143"/>
      <c r="Q150" s="90"/>
      <c r="R150" s="90"/>
      <c r="S150" s="90"/>
    </row>
    <row r="151" spans="2:19" x14ac:dyDescent="0.2">
      <c r="B151" s="187"/>
      <c r="C151" s="343" t="s">
        <v>169</v>
      </c>
      <c r="D151" s="343" t="s">
        <v>170</v>
      </c>
      <c r="E151" s="343"/>
      <c r="F151" s="343"/>
      <c r="G151" s="343"/>
      <c r="H151" s="343"/>
      <c r="I151" s="343"/>
      <c r="J151" s="343"/>
      <c r="K151" s="343"/>
      <c r="L151" s="343"/>
      <c r="M151" s="343"/>
      <c r="N151" s="343"/>
      <c r="O151" s="143"/>
    </row>
    <row r="152" spans="2:19" x14ac:dyDescent="0.2">
      <c r="B152" s="187"/>
      <c r="C152" s="343">
        <v>30</v>
      </c>
      <c r="D152" s="343">
        <v>0</v>
      </c>
      <c r="E152" s="343"/>
      <c r="F152" s="343"/>
      <c r="G152" s="343"/>
      <c r="H152" s="343"/>
      <c r="I152" s="343"/>
      <c r="J152" s="343"/>
      <c r="K152" s="343"/>
      <c r="L152" s="343"/>
      <c r="M152" s="343"/>
      <c r="N152" s="343"/>
      <c r="O152" s="143"/>
    </row>
    <row r="153" spans="2:19" x14ac:dyDescent="0.2">
      <c r="B153" s="187"/>
      <c r="C153" s="343">
        <v>30</v>
      </c>
      <c r="D153" s="343">
        <v>1</v>
      </c>
      <c r="E153" s="343"/>
      <c r="F153" s="343"/>
      <c r="G153" s="343"/>
      <c r="H153" s="343"/>
      <c r="I153" s="343"/>
      <c r="J153" s="343"/>
      <c r="K153" s="343"/>
      <c r="L153" s="343"/>
      <c r="M153" s="343"/>
      <c r="N153" s="343"/>
      <c r="O153" s="143"/>
    </row>
    <row r="154" spans="2:19" x14ac:dyDescent="0.2">
      <c r="B154" s="187"/>
      <c r="C154" s="343"/>
      <c r="D154" s="343"/>
      <c r="E154" s="343"/>
      <c r="F154" s="343"/>
      <c r="G154" s="343"/>
      <c r="H154" s="343"/>
      <c r="I154" s="343"/>
      <c r="J154" s="343"/>
      <c r="K154" s="343"/>
      <c r="L154" s="343"/>
      <c r="M154" s="343"/>
      <c r="N154" s="343"/>
      <c r="O154" s="143"/>
    </row>
  </sheetData>
  <hyperlinks>
    <hyperlink ref="A1" location="Contents!A1" tooltip="Contents Page" display="Return to Contents Page" xr:uid="{00000000-0004-0000-0B00-000000000000}"/>
  </hyperlinks>
  <pageMargins left="0.70866141732283472" right="0.70866141732283472" top="0.74803149606299213" bottom="0.74803149606299213" header="0.31496062992125984" footer="0.31496062992125984"/>
  <pageSetup paperSize="9" scale="27" orientation="portrait" r:id="rId1"/>
  <rowBreaks count="1" manualBreakCount="1">
    <brk id="61" max="1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W165"/>
  <sheetViews>
    <sheetView showGridLines="0" zoomScaleNormal="100" workbookViewId="0">
      <pane ySplit="4" topLeftCell="A5" activePane="bottomLeft" state="frozen"/>
      <selection sqref="A1:XFD1"/>
      <selection pane="bottomLeft" sqref="A1:XFD1"/>
    </sheetView>
  </sheetViews>
  <sheetFormatPr defaultColWidth="9.140625" defaultRowHeight="12.75" x14ac:dyDescent="0.2"/>
  <cols>
    <col min="1" max="1" width="7.5703125" style="3" customWidth="1"/>
    <col min="2" max="2" width="8.140625" style="3" customWidth="1"/>
    <col min="3" max="3" width="11.5703125" style="3" customWidth="1"/>
    <col min="4" max="4" width="11.42578125" style="7" customWidth="1"/>
    <col min="5" max="5" width="11.140625" style="7" customWidth="1"/>
    <col min="6" max="6" width="9.140625" style="7" customWidth="1"/>
    <col min="7" max="7" width="12.42578125" style="7" customWidth="1"/>
    <col min="8" max="8" width="11" style="3" customWidth="1"/>
    <col min="9" max="9" width="22.85546875" style="113" customWidth="1"/>
    <col min="10" max="11" width="21.42578125" style="143" customWidth="1"/>
    <col min="12" max="13" width="21.42578125" style="90" customWidth="1"/>
    <col min="14" max="14" width="9.140625" style="113"/>
    <col min="15" max="16384" width="9.140625" style="3"/>
  </cols>
  <sheetData>
    <row r="1" spans="1:11" x14ac:dyDescent="0.2">
      <c r="A1" s="47" t="s">
        <v>77</v>
      </c>
    </row>
    <row r="2" spans="1:11" ht="17.25" x14ac:dyDescent="0.25">
      <c r="A2" s="315" t="s">
        <v>272</v>
      </c>
      <c r="B2" s="27"/>
      <c r="E2" s="218"/>
      <c r="I2" s="896" t="s">
        <v>336</v>
      </c>
    </row>
    <row r="3" spans="1:11" ht="17.25" x14ac:dyDescent="0.25">
      <c r="A3" s="315" t="s">
        <v>697</v>
      </c>
      <c r="B3" s="27"/>
      <c r="I3" s="896" t="s">
        <v>335</v>
      </c>
    </row>
    <row r="4" spans="1:11" ht="39.75" customHeight="1" x14ac:dyDescent="0.2">
      <c r="A4" s="55" t="s">
        <v>0</v>
      </c>
      <c r="B4" s="56" t="s">
        <v>606</v>
      </c>
      <c r="C4" s="51" t="s">
        <v>412</v>
      </c>
      <c r="D4" s="52" t="s">
        <v>143</v>
      </c>
      <c r="E4" s="52" t="s">
        <v>144</v>
      </c>
      <c r="F4" s="52" t="s">
        <v>145</v>
      </c>
      <c r="G4" s="52" t="s">
        <v>58</v>
      </c>
      <c r="H4" s="52" t="s">
        <v>411</v>
      </c>
      <c r="I4" s="143"/>
    </row>
    <row r="5" spans="1:11" x14ac:dyDescent="0.2">
      <c r="A5" s="396" t="s">
        <v>21</v>
      </c>
      <c r="B5" s="472" t="s">
        <v>3</v>
      </c>
      <c r="C5" s="476">
        <v>3053</v>
      </c>
      <c r="D5" s="476">
        <v>1963</v>
      </c>
      <c r="E5" s="476">
        <v>1855</v>
      </c>
      <c r="F5" s="477">
        <v>0.94498217014773311</v>
      </c>
      <c r="G5" s="476">
        <v>72</v>
      </c>
      <c r="H5" s="478">
        <v>18.2</v>
      </c>
      <c r="I5" s="897"/>
    </row>
    <row r="6" spans="1:11" x14ac:dyDescent="0.2">
      <c r="A6" s="397"/>
      <c r="B6" s="229" t="s">
        <v>4</v>
      </c>
      <c r="C6" s="226">
        <v>2910</v>
      </c>
      <c r="D6" s="226">
        <v>2726</v>
      </c>
      <c r="E6" s="226">
        <v>2593</v>
      </c>
      <c r="F6" s="32">
        <v>0.95121056493030076</v>
      </c>
      <c r="G6" s="226">
        <v>114</v>
      </c>
      <c r="H6" s="217">
        <v>19</v>
      </c>
      <c r="I6" s="897"/>
    </row>
    <row r="7" spans="1:11" x14ac:dyDescent="0.2">
      <c r="A7" s="397"/>
      <c r="B7" s="231" t="s">
        <v>5</v>
      </c>
      <c r="C7" s="228">
        <v>3029</v>
      </c>
      <c r="D7" s="228">
        <v>2910</v>
      </c>
      <c r="E7" s="228">
        <v>2720</v>
      </c>
      <c r="F7" s="204">
        <v>0.93470790378006874</v>
      </c>
      <c r="G7" s="228">
        <v>125</v>
      </c>
      <c r="H7" s="219">
        <v>20.6</v>
      </c>
      <c r="I7" s="897"/>
    </row>
    <row r="8" spans="1:11" x14ac:dyDescent="0.2">
      <c r="A8" s="397"/>
      <c r="B8" s="229" t="s">
        <v>6</v>
      </c>
      <c r="C8" s="226">
        <v>3077</v>
      </c>
      <c r="D8" s="226">
        <v>3154</v>
      </c>
      <c r="E8" s="226">
        <v>2929</v>
      </c>
      <c r="F8" s="32">
        <v>0.92866201648700064</v>
      </c>
      <c r="G8" s="226">
        <v>135</v>
      </c>
      <c r="H8" s="217">
        <v>19.600000000000001</v>
      </c>
      <c r="I8" s="897"/>
      <c r="K8" s="541"/>
    </row>
    <row r="9" spans="1:11" x14ac:dyDescent="0.2">
      <c r="A9" s="479"/>
      <c r="B9" s="405" t="s">
        <v>51</v>
      </c>
      <c r="C9" s="388">
        <v>12069</v>
      </c>
      <c r="D9" s="388">
        <v>10753</v>
      </c>
      <c r="E9" s="388">
        <v>10097</v>
      </c>
      <c r="F9" s="480">
        <v>0.93899376918069377</v>
      </c>
      <c r="G9" s="388">
        <v>446</v>
      </c>
      <c r="H9" s="406">
        <v>19.399999999999999</v>
      </c>
      <c r="I9" s="897"/>
    </row>
    <row r="10" spans="1:11" x14ac:dyDescent="0.2">
      <c r="A10" s="396" t="s">
        <v>141</v>
      </c>
      <c r="B10" s="481" t="s">
        <v>3</v>
      </c>
      <c r="C10" s="482">
        <v>3414</v>
      </c>
      <c r="D10" s="482">
        <v>3456</v>
      </c>
      <c r="E10" s="482">
        <v>3266</v>
      </c>
      <c r="F10" s="483">
        <v>0.94502314814814814</v>
      </c>
      <c r="G10" s="482">
        <v>141</v>
      </c>
      <c r="H10" s="484">
        <v>17.2</v>
      </c>
      <c r="I10" s="897"/>
    </row>
    <row r="11" spans="1:11" x14ac:dyDescent="0.2">
      <c r="A11" s="397"/>
      <c r="B11" s="231" t="s">
        <v>4</v>
      </c>
      <c r="C11" s="228">
        <v>3013</v>
      </c>
      <c r="D11" s="228">
        <v>3278</v>
      </c>
      <c r="E11" s="228">
        <v>3067</v>
      </c>
      <c r="F11" s="204">
        <v>0.93563148261134843</v>
      </c>
      <c r="G11" s="228">
        <v>161</v>
      </c>
      <c r="H11" s="219">
        <v>15.6</v>
      </c>
      <c r="I11" s="897"/>
    </row>
    <row r="12" spans="1:11" x14ac:dyDescent="0.2">
      <c r="A12" s="397"/>
      <c r="B12" s="229" t="s">
        <v>5</v>
      </c>
      <c r="C12" s="226">
        <v>3155</v>
      </c>
      <c r="D12" s="226">
        <v>2822</v>
      </c>
      <c r="E12" s="226">
        <v>2614</v>
      </c>
      <c r="F12" s="32">
        <v>0.92629340892983703</v>
      </c>
      <c r="G12" s="226">
        <v>160</v>
      </c>
      <c r="H12" s="217">
        <v>16.399999999999999</v>
      </c>
      <c r="I12" s="897"/>
    </row>
    <row r="13" spans="1:11" x14ac:dyDescent="0.2">
      <c r="A13" s="397"/>
      <c r="B13" s="231" t="s">
        <v>6</v>
      </c>
      <c r="C13" s="228">
        <v>3311</v>
      </c>
      <c r="D13" s="228">
        <v>3208</v>
      </c>
      <c r="E13" s="228">
        <v>3057</v>
      </c>
      <c r="F13" s="204">
        <v>0.95293017456359097</v>
      </c>
      <c r="G13" s="228">
        <v>175</v>
      </c>
      <c r="H13" s="219">
        <v>15.6</v>
      </c>
      <c r="I13" s="897"/>
      <c r="K13" s="541"/>
    </row>
    <row r="14" spans="1:11" x14ac:dyDescent="0.2">
      <c r="A14" s="479"/>
      <c r="B14" s="474" t="s">
        <v>51</v>
      </c>
      <c r="C14" s="378">
        <v>12893</v>
      </c>
      <c r="D14" s="378">
        <v>12764</v>
      </c>
      <c r="E14" s="378">
        <v>12004</v>
      </c>
      <c r="F14" s="485">
        <v>0.9404575368223127</v>
      </c>
      <c r="G14" s="378">
        <v>637</v>
      </c>
      <c r="H14" s="486">
        <v>16.2</v>
      </c>
      <c r="I14" s="897"/>
    </row>
    <row r="15" spans="1:11" x14ac:dyDescent="0.2">
      <c r="A15" s="396" t="s">
        <v>157</v>
      </c>
      <c r="B15" s="472" t="s">
        <v>3</v>
      </c>
      <c r="C15" s="476">
        <v>3268</v>
      </c>
      <c r="D15" s="476">
        <v>3251</v>
      </c>
      <c r="E15" s="476">
        <v>3062</v>
      </c>
      <c r="F15" s="477">
        <v>0.9418640418332821</v>
      </c>
      <c r="G15" s="476">
        <v>152</v>
      </c>
      <c r="H15" s="478">
        <v>15</v>
      </c>
      <c r="I15" s="897"/>
    </row>
    <row r="16" spans="1:11" x14ac:dyDescent="0.2">
      <c r="A16" s="397"/>
      <c r="B16" s="229" t="s">
        <v>4</v>
      </c>
      <c r="C16" s="226">
        <v>3186</v>
      </c>
      <c r="D16" s="226">
        <v>3076</v>
      </c>
      <c r="E16" s="226">
        <v>2883</v>
      </c>
      <c r="F16" s="32">
        <v>0.93725617685305596</v>
      </c>
      <c r="G16" s="226">
        <v>153</v>
      </c>
      <c r="H16" s="217">
        <v>15</v>
      </c>
      <c r="I16" s="897"/>
    </row>
    <row r="17" spans="1:9" x14ac:dyDescent="0.2">
      <c r="A17" s="397"/>
      <c r="B17" s="231" t="s">
        <v>5</v>
      </c>
      <c r="C17" s="228">
        <v>3222</v>
      </c>
      <c r="D17" s="228">
        <v>3024</v>
      </c>
      <c r="E17" s="228">
        <v>2814</v>
      </c>
      <c r="F17" s="204">
        <v>0.93055555555555558</v>
      </c>
      <c r="G17" s="228">
        <v>157</v>
      </c>
      <c r="H17" s="219">
        <v>15.2</v>
      </c>
      <c r="I17" s="897"/>
    </row>
    <row r="18" spans="1:9" x14ac:dyDescent="0.2">
      <c r="A18" s="397"/>
      <c r="B18" s="229" t="s">
        <v>6</v>
      </c>
      <c r="C18" s="226">
        <v>3094</v>
      </c>
      <c r="D18" s="226">
        <v>2786</v>
      </c>
      <c r="E18" s="226">
        <v>2625</v>
      </c>
      <c r="F18" s="32">
        <v>0.94221105527638194</v>
      </c>
      <c r="G18" s="226">
        <v>150</v>
      </c>
      <c r="H18" s="217">
        <v>15.4</v>
      </c>
      <c r="I18" s="897"/>
    </row>
    <row r="19" spans="1:9" x14ac:dyDescent="0.2">
      <c r="A19" s="479"/>
      <c r="B19" s="405" t="s">
        <v>51</v>
      </c>
      <c r="C19" s="388">
        <v>12770</v>
      </c>
      <c r="D19" s="388">
        <v>12137</v>
      </c>
      <c r="E19" s="388">
        <v>11384</v>
      </c>
      <c r="F19" s="480">
        <v>0.93795830930213397</v>
      </c>
      <c r="G19" s="388">
        <v>612</v>
      </c>
      <c r="H19" s="406">
        <v>15.2</v>
      </c>
      <c r="I19" s="897"/>
    </row>
    <row r="20" spans="1:9" ht="13.5" customHeight="1" x14ac:dyDescent="0.2">
      <c r="A20" s="396" t="s">
        <v>158</v>
      </c>
      <c r="B20" s="481" t="s">
        <v>3</v>
      </c>
      <c r="C20" s="482">
        <v>3206</v>
      </c>
      <c r="D20" s="482">
        <v>2978</v>
      </c>
      <c r="E20" s="482">
        <v>2804</v>
      </c>
      <c r="F20" s="483">
        <v>0.941571524513096</v>
      </c>
      <c r="G20" s="482">
        <v>178</v>
      </c>
      <c r="H20" s="484">
        <v>15.2</v>
      </c>
      <c r="I20" s="897"/>
    </row>
    <row r="21" spans="1:9" x14ac:dyDescent="0.2">
      <c r="A21" s="397"/>
      <c r="B21" s="231" t="s">
        <v>4</v>
      </c>
      <c r="C21" s="228">
        <v>2909</v>
      </c>
      <c r="D21" s="228">
        <v>3037</v>
      </c>
      <c r="E21" s="228">
        <v>2855</v>
      </c>
      <c r="F21" s="204">
        <v>0.94007243990780376</v>
      </c>
      <c r="G21" s="228">
        <v>147</v>
      </c>
      <c r="H21" s="219">
        <v>14.6</v>
      </c>
      <c r="I21" s="897"/>
    </row>
    <row r="22" spans="1:9" x14ac:dyDescent="0.2">
      <c r="A22" s="397"/>
      <c r="B22" s="229" t="s">
        <v>5</v>
      </c>
      <c r="C22" s="226">
        <v>3148</v>
      </c>
      <c r="D22" s="226">
        <v>2969</v>
      </c>
      <c r="E22" s="226">
        <v>2768</v>
      </c>
      <c r="F22" s="32">
        <v>0.93230043785786465</v>
      </c>
      <c r="G22" s="226">
        <v>145</v>
      </c>
      <c r="H22" s="217">
        <v>15.4</v>
      </c>
      <c r="I22" s="897"/>
    </row>
    <row r="23" spans="1:9" x14ac:dyDescent="0.2">
      <c r="A23" s="397"/>
      <c r="B23" s="231" t="s">
        <v>6</v>
      </c>
      <c r="C23" s="228">
        <v>3141</v>
      </c>
      <c r="D23" s="228">
        <v>3035</v>
      </c>
      <c r="E23" s="228">
        <v>2776</v>
      </c>
      <c r="F23" s="204">
        <v>0.91466227347611206</v>
      </c>
      <c r="G23" s="228">
        <v>148</v>
      </c>
      <c r="H23" s="219">
        <v>14.2</v>
      </c>
      <c r="I23" s="897"/>
    </row>
    <row r="24" spans="1:9" x14ac:dyDescent="0.2">
      <c r="A24" s="479"/>
      <c r="B24" s="474" t="s">
        <v>51</v>
      </c>
      <c r="C24" s="378">
        <v>12404</v>
      </c>
      <c r="D24" s="378">
        <v>12019</v>
      </c>
      <c r="E24" s="378">
        <v>11203</v>
      </c>
      <c r="F24" s="485">
        <v>0.93210749646393209</v>
      </c>
      <c r="G24" s="378">
        <v>618</v>
      </c>
      <c r="H24" s="486">
        <v>14.8</v>
      </c>
      <c r="I24" s="897"/>
    </row>
    <row r="25" spans="1:9" x14ac:dyDescent="0.2">
      <c r="A25" s="396" t="s">
        <v>159</v>
      </c>
      <c r="B25" s="472" t="s">
        <v>3</v>
      </c>
      <c r="C25" s="476">
        <v>3367</v>
      </c>
      <c r="D25" s="476">
        <v>2973</v>
      </c>
      <c r="E25" s="476">
        <v>2769</v>
      </c>
      <c r="F25" s="477">
        <v>0.93138244197780018</v>
      </c>
      <c r="G25" s="476">
        <v>144</v>
      </c>
      <c r="H25" s="478">
        <v>13.8</v>
      </c>
      <c r="I25" s="897"/>
    </row>
    <row r="26" spans="1:9" x14ac:dyDescent="0.2">
      <c r="A26" s="397"/>
      <c r="B26" s="229" t="s">
        <v>4</v>
      </c>
      <c r="C26" s="226">
        <v>2892</v>
      </c>
      <c r="D26" s="226">
        <v>3134</v>
      </c>
      <c r="E26" s="226">
        <v>2948</v>
      </c>
      <c r="F26" s="32">
        <v>0.94065092533503514</v>
      </c>
      <c r="G26" s="226">
        <v>135</v>
      </c>
      <c r="H26" s="217">
        <v>14</v>
      </c>
      <c r="I26" s="897"/>
    </row>
    <row r="27" spans="1:9" x14ac:dyDescent="0.2">
      <c r="A27" s="397"/>
      <c r="B27" s="231" t="s">
        <v>5</v>
      </c>
      <c r="C27" s="228">
        <v>2947</v>
      </c>
      <c r="D27" s="228">
        <v>3031</v>
      </c>
      <c r="E27" s="228">
        <v>2858</v>
      </c>
      <c r="F27" s="204">
        <v>0.94292312768063347</v>
      </c>
      <c r="G27" s="228">
        <v>125</v>
      </c>
      <c r="H27" s="219">
        <v>14</v>
      </c>
      <c r="I27" s="897"/>
    </row>
    <row r="28" spans="1:9" x14ac:dyDescent="0.2">
      <c r="A28" s="397"/>
      <c r="B28" s="229" t="s">
        <v>6</v>
      </c>
      <c r="C28" s="226">
        <v>2852</v>
      </c>
      <c r="D28" s="226">
        <v>2478</v>
      </c>
      <c r="E28" s="226">
        <v>2349</v>
      </c>
      <c r="F28" s="32">
        <v>0.94794188861985473</v>
      </c>
      <c r="G28" s="226">
        <v>138</v>
      </c>
      <c r="H28" s="217">
        <v>14</v>
      </c>
      <c r="I28" s="897"/>
    </row>
    <row r="29" spans="1:9" x14ac:dyDescent="0.2">
      <c r="A29" s="479"/>
      <c r="B29" s="405" t="s">
        <v>51</v>
      </c>
      <c r="C29" s="388">
        <v>12058</v>
      </c>
      <c r="D29" s="388">
        <v>11616</v>
      </c>
      <c r="E29" s="388">
        <v>10924</v>
      </c>
      <c r="F29" s="480">
        <v>0.94042699724517909</v>
      </c>
      <c r="G29" s="388">
        <v>542</v>
      </c>
      <c r="H29" s="406">
        <v>14</v>
      </c>
      <c r="I29" s="897"/>
    </row>
    <row r="30" spans="1:9" x14ac:dyDescent="0.2">
      <c r="A30" s="396" t="s">
        <v>160</v>
      </c>
      <c r="B30" s="481" t="s">
        <v>3</v>
      </c>
      <c r="C30" s="482">
        <v>2284</v>
      </c>
      <c r="D30" s="482">
        <v>1790</v>
      </c>
      <c r="E30" s="482">
        <v>1714</v>
      </c>
      <c r="F30" s="483">
        <v>0.95754189944134083</v>
      </c>
      <c r="G30" s="482">
        <v>70</v>
      </c>
      <c r="H30" s="484">
        <v>17.399999999999999</v>
      </c>
      <c r="I30" s="897"/>
    </row>
    <row r="31" spans="1:9" x14ac:dyDescent="0.2">
      <c r="A31" s="397"/>
      <c r="B31" s="231" t="s">
        <v>4</v>
      </c>
      <c r="C31" s="228">
        <v>3231</v>
      </c>
      <c r="D31" s="228">
        <v>2391</v>
      </c>
      <c r="E31" s="228">
        <v>2294</v>
      </c>
      <c r="F31" s="204">
        <v>0.95943120033458806</v>
      </c>
      <c r="G31" s="228">
        <v>105</v>
      </c>
      <c r="H31" s="219">
        <v>19</v>
      </c>
      <c r="I31" s="897"/>
    </row>
    <row r="32" spans="1:9" x14ac:dyDescent="0.2">
      <c r="A32" s="397"/>
      <c r="B32" s="229" t="s">
        <v>5</v>
      </c>
      <c r="C32" s="226">
        <v>3557</v>
      </c>
      <c r="D32" s="226">
        <v>2961</v>
      </c>
      <c r="E32" s="226">
        <v>2821</v>
      </c>
      <c r="F32" s="32">
        <v>0.95271867612293148</v>
      </c>
      <c r="G32" s="226">
        <v>146</v>
      </c>
      <c r="H32" s="217">
        <v>17</v>
      </c>
      <c r="I32" s="897"/>
    </row>
    <row r="33" spans="1:9" x14ac:dyDescent="0.2">
      <c r="A33" s="397"/>
      <c r="B33" s="231" t="s">
        <v>6</v>
      </c>
      <c r="C33" s="228">
        <v>3637</v>
      </c>
      <c r="D33" s="228">
        <v>3215</v>
      </c>
      <c r="E33" s="228">
        <v>3082</v>
      </c>
      <c r="F33" s="204">
        <v>0.95863141524105755</v>
      </c>
      <c r="G33" s="228">
        <v>176</v>
      </c>
      <c r="H33" s="219">
        <v>17.399999999999999</v>
      </c>
      <c r="I33" s="897"/>
    </row>
    <row r="34" spans="1:9" x14ac:dyDescent="0.2">
      <c r="A34" s="479"/>
      <c r="B34" s="474" t="s">
        <v>51</v>
      </c>
      <c r="C34" s="378">
        <v>12709</v>
      </c>
      <c r="D34" s="378">
        <v>10357</v>
      </c>
      <c r="E34" s="378">
        <v>9911</v>
      </c>
      <c r="F34" s="485">
        <v>0.95693733706671813</v>
      </c>
      <c r="G34" s="378">
        <v>497</v>
      </c>
      <c r="H34" s="486">
        <v>17.8</v>
      </c>
      <c r="I34" s="898"/>
    </row>
    <row r="35" spans="1:9" x14ac:dyDescent="0.2">
      <c r="A35" s="396" t="s">
        <v>372</v>
      </c>
      <c r="B35" s="472" t="s">
        <v>3</v>
      </c>
      <c r="C35" s="476">
        <v>3928</v>
      </c>
      <c r="D35" s="476">
        <v>3427</v>
      </c>
      <c r="E35" s="476">
        <v>3248</v>
      </c>
      <c r="F35" s="477">
        <v>0.94776772687481758</v>
      </c>
      <c r="G35" s="476">
        <v>156</v>
      </c>
      <c r="H35" s="478">
        <v>15.8</v>
      </c>
      <c r="I35" s="898"/>
    </row>
    <row r="36" spans="1:9" x14ac:dyDescent="0.2">
      <c r="A36" s="397"/>
      <c r="B36" s="508" t="s">
        <v>4</v>
      </c>
      <c r="C36" s="509">
        <v>3282</v>
      </c>
      <c r="D36" s="509">
        <v>3233</v>
      </c>
      <c r="E36" s="509">
        <v>3087</v>
      </c>
      <c r="F36" s="510">
        <v>0.95484070522734299</v>
      </c>
      <c r="G36" s="509">
        <v>147</v>
      </c>
      <c r="H36" s="511">
        <v>16.2</v>
      </c>
      <c r="I36" s="898"/>
    </row>
    <row r="37" spans="1:9" x14ac:dyDescent="0.2">
      <c r="A37" s="397"/>
      <c r="B37" s="231" t="s">
        <v>5</v>
      </c>
      <c r="C37" s="228">
        <v>3116</v>
      </c>
      <c r="D37" s="228">
        <v>3212</v>
      </c>
      <c r="E37" s="228">
        <v>3024</v>
      </c>
      <c r="F37" s="204">
        <v>0.94146948941469488</v>
      </c>
      <c r="G37" s="228">
        <v>173</v>
      </c>
      <c r="H37" s="219">
        <v>18.399999999999999</v>
      </c>
      <c r="I37" s="898"/>
    </row>
    <row r="38" spans="1:9" x14ac:dyDescent="0.2">
      <c r="A38" s="397"/>
      <c r="B38" s="508" t="s">
        <v>6</v>
      </c>
      <c r="C38" s="509">
        <v>3128</v>
      </c>
      <c r="D38" s="509">
        <v>2915</v>
      </c>
      <c r="E38" s="509">
        <v>2774</v>
      </c>
      <c r="F38" s="510">
        <v>0.9516295025728988</v>
      </c>
      <c r="G38" s="509">
        <v>143</v>
      </c>
      <c r="H38" s="511">
        <v>19.2</v>
      </c>
      <c r="I38" s="898"/>
    </row>
    <row r="39" spans="1:9" x14ac:dyDescent="0.2">
      <c r="A39" s="479"/>
      <c r="B39" s="535" t="s">
        <v>51</v>
      </c>
      <c r="C39" s="536">
        <v>13454</v>
      </c>
      <c r="D39" s="536">
        <v>12787</v>
      </c>
      <c r="E39" s="536">
        <v>12133</v>
      </c>
      <c r="F39" s="480">
        <v>0.94885430515367175</v>
      </c>
      <c r="G39" s="536">
        <v>619</v>
      </c>
      <c r="H39" s="537">
        <v>17.2</v>
      </c>
      <c r="I39" s="898"/>
    </row>
    <row r="40" spans="1:9" x14ac:dyDescent="0.2">
      <c r="A40" s="396" t="s">
        <v>561</v>
      </c>
      <c r="B40" s="481" t="s">
        <v>3</v>
      </c>
      <c r="C40" s="482">
        <v>3015</v>
      </c>
      <c r="D40" s="482">
        <v>3131</v>
      </c>
      <c r="E40" s="482">
        <v>2971</v>
      </c>
      <c r="F40" s="483">
        <v>0.9488981156180134</v>
      </c>
      <c r="G40" s="482">
        <v>146</v>
      </c>
      <c r="H40" s="484">
        <v>16.600000000000001</v>
      </c>
      <c r="I40" s="897"/>
    </row>
    <row r="41" spans="1:9" x14ac:dyDescent="0.2">
      <c r="A41" s="397"/>
      <c r="B41" s="231" t="s">
        <v>4</v>
      </c>
      <c r="C41" s="228">
        <v>2636</v>
      </c>
      <c r="D41" s="228">
        <v>2802</v>
      </c>
      <c r="E41" s="228">
        <v>2667</v>
      </c>
      <c r="F41" s="204">
        <v>0.95182012847965736</v>
      </c>
      <c r="G41" s="228">
        <v>146</v>
      </c>
      <c r="H41" s="219">
        <v>17.600000000000001</v>
      </c>
      <c r="I41" s="897"/>
    </row>
    <row r="42" spans="1:9" x14ac:dyDescent="0.2">
      <c r="A42" s="397"/>
      <c r="B42" s="229" t="s">
        <v>5</v>
      </c>
      <c r="C42" s="226">
        <v>2623</v>
      </c>
      <c r="D42" s="226">
        <v>2305</v>
      </c>
      <c r="E42" s="226">
        <v>2189</v>
      </c>
      <c r="F42" s="32">
        <v>0.94967462039045558</v>
      </c>
      <c r="G42" s="226">
        <v>137</v>
      </c>
      <c r="H42" s="217">
        <v>20.8</v>
      </c>
      <c r="I42" s="897"/>
    </row>
    <row r="43" spans="1:9" x14ac:dyDescent="0.2">
      <c r="A43" s="397"/>
      <c r="B43" s="231" t="s">
        <v>6</v>
      </c>
      <c r="C43" s="228">
        <v>2798</v>
      </c>
      <c r="D43" s="228">
        <v>2382</v>
      </c>
      <c r="E43" s="228">
        <v>2286</v>
      </c>
      <c r="F43" s="204">
        <v>0.95969773299748107</v>
      </c>
      <c r="G43" s="228">
        <v>129</v>
      </c>
      <c r="H43" s="219">
        <v>21</v>
      </c>
      <c r="I43" s="897"/>
    </row>
    <row r="44" spans="1:9" x14ac:dyDescent="0.2">
      <c r="A44" s="479"/>
      <c r="B44" s="474" t="s">
        <v>51</v>
      </c>
      <c r="C44" s="378">
        <v>11072</v>
      </c>
      <c r="D44" s="378">
        <v>10620</v>
      </c>
      <c r="E44" s="378">
        <v>10113</v>
      </c>
      <c r="F44" s="485">
        <v>0.95225988700564967</v>
      </c>
      <c r="G44" s="378">
        <v>558</v>
      </c>
      <c r="H44" s="486">
        <v>19</v>
      </c>
      <c r="I44" s="898"/>
    </row>
    <row r="45" spans="1:9" x14ac:dyDescent="0.2">
      <c r="A45" s="396" t="s">
        <v>570</v>
      </c>
      <c r="B45" s="472" t="s">
        <v>3</v>
      </c>
      <c r="C45" s="476">
        <v>2594</v>
      </c>
      <c r="D45" s="476">
        <v>2599</v>
      </c>
      <c r="E45" s="476">
        <v>2503</v>
      </c>
      <c r="F45" s="477">
        <v>0.96306271642939589</v>
      </c>
      <c r="G45" s="476">
        <v>132</v>
      </c>
      <c r="H45" s="478">
        <v>19</v>
      </c>
      <c r="I45" s="898"/>
    </row>
    <row r="46" spans="1:9" x14ac:dyDescent="0.2">
      <c r="A46" s="397"/>
      <c r="B46" s="508" t="s">
        <v>4</v>
      </c>
      <c r="C46" s="509">
        <v>2328</v>
      </c>
      <c r="D46" s="509">
        <v>2214</v>
      </c>
      <c r="E46" s="509">
        <v>2119</v>
      </c>
      <c r="F46" s="510">
        <v>0.95709123757904246</v>
      </c>
      <c r="G46" s="509">
        <v>122</v>
      </c>
      <c r="H46" s="511">
        <v>19.8</v>
      </c>
      <c r="I46" s="898"/>
    </row>
    <row r="47" spans="1:9" x14ac:dyDescent="0.2">
      <c r="A47" s="397"/>
      <c r="B47" s="231" t="s">
        <v>5</v>
      </c>
      <c r="C47" s="228">
        <v>2465</v>
      </c>
      <c r="D47" s="228">
        <v>2423</v>
      </c>
      <c r="E47" s="228">
        <v>2304</v>
      </c>
      <c r="F47" s="204">
        <v>0.95088732975650025</v>
      </c>
      <c r="G47" s="228">
        <v>151</v>
      </c>
      <c r="H47" s="219">
        <v>23</v>
      </c>
      <c r="I47" s="898"/>
    </row>
    <row r="48" spans="1:9" x14ac:dyDescent="0.2">
      <c r="A48" s="397"/>
      <c r="B48" s="508" t="s">
        <v>6</v>
      </c>
      <c r="C48" s="509">
        <v>2483</v>
      </c>
      <c r="D48" s="509">
        <v>2359</v>
      </c>
      <c r="E48" s="509">
        <v>2229</v>
      </c>
      <c r="F48" s="510">
        <v>0.94489190334887663</v>
      </c>
      <c r="G48" s="509">
        <v>156</v>
      </c>
      <c r="H48" s="511">
        <v>22</v>
      </c>
      <c r="I48" s="898"/>
    </row>
    <row r="49" spans="1:14" x14ac:dyDescent="0.2">
      <c r="A49" s="479"/>
      <c r="B49" s="535" t="s">
        <v>51</v>
      </c>
      <c r="C49" s="536">
        <v>9870</v>
      </c>
      <c r="D49" s="536">
        <v>9595</v>
      </c>
      <c r="E49" s="536">
        <v>9155</v>
      </c>
      <c r="F49" s="480">
        <v>0.95414278269932251</v>
      </c>
      <c r="G49" s="536">
        <v>561</v>
      </c>
      <c r="H49" s="537">
        <v>20.8</v>
      </c>
      <c r="I49" s="898"/>
    </row>
    <row r="50" spans="1:14" x14ac:dyDescent="0.2">
      <c r="A50" s="397" t="s">
        <v>583</v>
      </c>
      <c r="B50" s="508" t="s">
        <v>3</v>
      </c>
      <c r="C50" s="509">
        <v>2491</v>
      </c>
      <c r="D50" s="509">
        <v>2265</v>
      </c>
      <c r="E50" s="509">
        <v>2143</v>
      </c>
      <c r="F50" s="510">
        <v>0.94613686534216335</v>
      </c>
      <c r="G50" s="509">
        <v>140</v>
      </c>
      <c r="H50" s="511">
        <v>18.8</v>
      </c>
      <c r="I50" s="898"/>
    </row>
    <row r="51" spans="1:14" x14ac:dyDescent="0.2">
      <c r="A51" s="764"/>
      <c r="B51" s="231" t="s">
        <v>4</v>
      </c>
      <c r="C51" s="228">
        <v>2328</v>
      </c>
      <c r="D51" s="228">
        <v>2256</v>
      </c>
      <c r="E51" s="228">
        <v>2141</v>
      </c>
      <c r="F51" s="204">
        <v>0.94902482269503541</v>
      </c>
      <c r="G51" s="228">
        <v>158</v>
      </c>
      <c r="H51" s="219">
        <v>18.600000000000001</v>
      </c>
      <c r="I51" s="898"/>
    </row>
    <row r="52" spans="1:14" x14ac:dyDescent="0.2">
      <c r="A52" s="397"/>
      <c r="B52" s="508" t="s">
        <v>5</v>
      </c>
      <c r="C52" s="509">
        <v>2307</v>
      </c>
      <c r="D52" s="509">
        <v>2288</v>
      </c>
      <c r="E52" s="509">
        <v>2166</v>
      </c>
      <c r="F52" s="510">
        <v>0.94667832167832167</v>
      </c>
      <c r="G52" s="509">
        <v>181</v>
      </c>
      <c r="H52" s="511">
        <v>20</v>
      </c>
      <c r="I52" s="898"/>
    </row>
    <row r="53" spans="1:14" x14ac:dyDescent="0.2">
      <c r="A53" s="397"/>
      <c r="B53" s="231" t="s">
        <v>6</v>
      </c>
      <c r="C53" s="228">
        <v>2428</v>
      </c>
      <c r="D53" s="228">
        <v>2303</v>
      </c>
      <c r="E53" s="228">
        <v>2156</v>
      </c>
      <c r="F53" s="204">
        <v>0.93617021276595747</v>
      </c>
      <c r="G53" s="228">
        <v>139</v>
      </c>
      <c r="H53" s="219">
        <v>18.600000000000001</v>
      </c>
      <c r="I53" s="898"/>
      <c r="J53" s="272"/>
      <c r="K53" s="899"/>
    </row>
    <row r="54" spans="1:14" customFormat="1" x14ac:dyDescent="0.2">
      <c r="A54" s="719"/>
      <c r="B54" s="720" t="s">
        <v>51</v>
      </c>
      <c r="C54" s="721">
        <v>9554</v>
      </c>
      <c r="D54" s="721">
        <v>9112</v>
      </c>
      <c r="E54" s="721">
        <v>8606</v>
      </c>
      <c r="F54" s="539">
        <v>0.94446883230904299</v>
      </c>
      <c r="G54" s="721">
        <v>618</v>
      </c>
      <c r="H54" s="722">
        <v>19</v>
      </c>
      <c r="I54" s="897"/>
      <c r="J54" s="272"/>
      <c r="K54" s="899"/>
      <c r="L54" s="90"/>
      <c r="M54" s="90"/>
      <c r="N54" s="143"/>
    </row>
    <row r="55" spans="1:14" customFormat="1" x14ac:dyDescent="0.2">
      <c r="A55" s="701" t="s">
        <v>610</v>
      </c>
      <c r="B55" s="472" t="s">
        <v>3</v>
      </c>
      <c r="C55" s="476">
        <v>2369</v>
      </c>
      <c r="D55" s="476">
        <v>2243</v>
      </c>
      <c r="E55" s="476">
        <v>2123</v>
      </c>
      <c r="F55" s="477">
        <v>0.94650022291573788</v>
      </c>
      <c r="G55" s="476">
        <v>150</v>
      </c>
      <c r="H55" s="478">
        <v>19.8</v>
      </c>
      <c r="I55" s="897"/>
      <c r="J55" s="143"/>
      <c r="K55" s="143"/>
      <c r="L55" s="90"/>
      <c r="M55" s="90"/>
      <c r="N55" s="143"/>
    </row>
    <row r="56" spans="1:14" customFormat="1" x14ac:dyDescent="0.2">
      <c r="A56" s="765"/>
      <c r="B56" s="508" t="s">
        <v>4</v>
      </c>
      <c r="C56" s="509">
        <v>2317</v>
      </c>
      <c r="D56" s="509">
        <v>1928</v>
      </c>
      <c r="E56" s="509">
        <v>1842</v>
      </c>
      <c r="F56" s="510">
        <v>0.95539419087136934</v>
      </c>
      <c r="G56" s="509">
        <v>130</v>
      </c>
      <c r="H56" s="511">
        <v>19.2</v>
      </c>
      <c r="I56" s="897"/>
      <c r="J56" s="143"/>
      <c r="K56" s="143"/>
      <c r="L56" s="90"/>
      <c r="M56" s="90"/>
      <c r="N56" s="143"/>
    </row>
    <row r="57" spans="1:14" customFormat="1" x14ac:dyDescent="0.2">
      <c r="A57" s="765"/>
      <c r="B57" s="231" t="s">
        <v>5</v>
      </c>
      <c r="C57" s="228">
        <v>2418</v>
      </c>
      <c r="D57" s="228">
        <v>2284</v>
      </c>
      <c r="E57" s="228">
        <v>2130</v>
      </c>
      <c r="F57" s="204">
        <v>0.93257443082311731</v>
      </c>
      <c r="G57" s="228">
        <v>140</v>
      </c>
      <c r="H57" s="219">
        <v>19.8</v>
      </c>
      <c r="I57" s="897"/>
      <c r="J57" s="143"/>
      <c r="K57" s="143"/>
      <c r="L57" s="90"/>
      <c r="M57" s="90"/>
      <c r="N57" s="143"/>
    </row>
    <row r="58" spans="1:14" customFormat="1" x14ac:dyDescent="0.2">
      <c r="A58" s="765"/>
      <c r="B58" s="229" t="s">
        <v>6</v>
      </c>
      <c r="C58" s="226">
        <v>2369</v>
      </c>
      <c r="D58" s="226">
        <v>2203</v>
      </c>
      <c r="E58" s="226">
        <v>2092</v>
      </c>
      <c r="F58" s="32">
        <v>0.9496141625056741</v>
      </c>
      <c r="G58" s="226">
        <v>130</v>
      </c>
      <c r="H58" s="217">
        <v>19.600000000000001</v>
      </c>
      <c r="I58" s="897"/>
      <c r="J58" s="143"/>
      <c r="K58" s="143"/>
      <c r="L58" s="90"/>
      <c r="M58" s="90"/>
      <c r="N58" s="143"/>
    </row>
    <row r="59" spans="1:14" customFormat="1" x14ac:dyDescent="0.2">
      <c r="A59" s="701"/>
      <c r="B59" s="231" t="s">
        <v>51</v>
      </c>
      <c r="C59" s="228">
        <v>9473</v>
      </c>
      <c r="D59" s="228">
        <v>8658</v>
      </c>
      <c r="E59" s="228">
        <v>8187</v>
      </c>
      <c r="F59" s="204">
        <v>0.94559944559944564</v>
      </c>
      <c r="G59" s="228">
        <v>550</v>
      </c>
      <c r="H59" s="219">
        <v>19.600000000000001</v>
      </c>
      <c r="I59" s="897"/>
      <c r="J59" s="143"/>
      <c r="K59" s="143"/>
      <c r="L59" s="90"/>
      <c r="M59" s="90"/>
      <c r="N59" s="143"/>
    </row>
    <row r="60" spans="1:14" x14ac:dyDescent="0.2">
      <c r="A60" s="57" t="s">
        <v>76</v>
      </c>
      <c r="B60" s="352"/>
      <c r="C60" s="689"/>
      <c r="D60" s="689"/>
      <c r="E60" s="689"/>
      <c r="F60" s="689"/>
      <c r="G60" s="689"/>
      <c r="H60" s="689"/>
      <c r="I60" s="898"/>
    </row>
    <row r="61" spans="1:14" x14ac:dyDescent="0.2">
      <c r="A61" s="207" t="s">
        <v>56</v>
      </c>
      <c r="C61" s="688"/>
      <c r="D61" s="688"/>
      <c r="E61" s="688"/>
      <c r="F61" s="688"/>
      <c r="G61" s="688"/>
      <c r="H61" s="688"/>
    </row>
    <row r="62" spans="1:14" x14ac:dyDescent="0.2">
      <c r="A62" s="25" t="s">
        <v>255</v>
      </c>
      <c r="B62"/>
      <c r="C62"/>
      <c r="D62"/>
      <c r="E62"/>
      <c r="F62"/>
      <c r="G62"/>
      <c r="H62"/>
    </row>
    <row r="63" spans="1:14" x14ac:dyDescent="0.2">
      <c r="A63" s="13" t="s">
        <v>256</v>
      </c>
      <c r="B63"/>
      <c r="C63"/>
      <c r="D63"/>
      <c r="E63"/>
      <c r="F63"/>
      <c r="G63"/>
      <c r="H63"/>
    </row>
    <row r="64" spans="1:14" x14ac:dyDescent="0.2">
      <c r="A64" s="13" t="s">
        <v>257</v>
      </c>
      <c r="B64" s="90"/>
      <c r="C64" s="90"/>
      <c r="D64" s="90"/>
      <c r="E64" s="90"/>
      <c r="F64" s="90"/>
      <c r="G64" s="90"/>
      <c r="H64" s="90"/>
    </row>
    <row r="65" spans="1:9" x14ac:dyDescent="0.2">
      <c r="A65" s="13" t="s">
        <v>258</v>
      </c>
      <c r="B65" s="90"/>
      <c r="C65" s="90"/>
      <c r="D65" s="90"/>
      <c r="E65" s="90"/>
      <c r="F65" s="90"/>
      <c r="G65" s="90"/>
      <c r="H65" s="90"/>
    </row>
    <row r="66" spans="1:9" x14ac:dyDescent="0.2">
      <c r="A66" s="13" t="s">
        <v>259</v>
      </c>
      <c r="B66" s="90"/>
      <c r="C66" s="90"/>
      <c r="D66" s="90"/>
      <c r="E66" s="90"/>
      <c r="F66" s="90"/>
      <c r="G66" s="90"/>
      <c r="H66" s="90"/>
    </row>
    <row r="67" spans="1:9" x14ac:dyDescent="0.2">
      <c r="A67" s="13" t="s">
        <v>260</v>
      </c>
      <c r="B67" s="90"/>
      <c r="C67" s="90"/>
      <c r="D67" s="90"/>
      <c r="E67" s="90"/>
      <c r="F67" s="90"/>
      <c r="G67" s="90"/>
      <c r="H67" s="90"/>
    </row>
    <row r="68" spans="1:9" x14ac:dyDescent="0.2">
      <c r="A68" s="37" t="s">
        <v>663</v>
      </c>
      <c r="B68" s="90"/>
      <c r="C68" s="90"/>
      <c r="D68" s="90"/>
      <c r="E68" s="90"/>
      <c r="F68" s="90"/>
      <c r="G68" s="90"/>
      <c r="H68" s="90"/>
    </row>
    <row r="69" spans="1:9" ht="13.5" x14ac:dyDescent="0.2">
      <c r="A69" s="37" t="s">
        <v>413</v>
      </c>
      <c r="B69" s="403"/>
      <c r="C69" s="403"/>
      <c r="D69" s="403"/>
      <c r="E69" s="403"/>
      <c r="F69" s="403"/>
      <c r="G69" s="403"/>
      <c r="H69"/>
    </row>
    <row r="70" spans="1:9" ht="13.5" x14ac:dyDescent="0.2">
      <c r="A70" s="37" t="s">
        <v>261</v>
      </c>
      <c r="B70" s="403"/>
      <c r="C70" s="403"/>
      <c r="D70" s="403"/>
      <c r="E70" s="403"/>
      <c r="F70" s="403"/>
      <c r="G70" s="403"/>
      <c r="H70"/>
    </row>
    <row r="71" spans="1:9" ht="13.5" x14ac:dyDescent="0.2">
      <c r="A71" s="37" t="s">
        <v>214</v>
      </c>
      <c r="B71" s="403"/>
      <c r="C71" s="403"/>
      <c r="D71" s="403"/>
      <c r="E71" s="403"/>
      <c r="F71" s="403"/>
      <c r="G71" s="403"/>
      <c r="H71"/>
    </row>
    <row r="72" spans="1:9" ht="13.5" x14ac:dyDescent="0.2">
      <c r="A72" s="159" t="s">
        <v>142</v>
      </c>
      <c r="B72" s="33"/>
      <c r="C72" s="33"/>
      <c r="D72" s="33"/>
      <c r="E72" s="33"/>
      <c r="F72" s="33"/>
      <c r="G72" s="33"/>
    </row>
    <row r="73" spans="1:9" x14ac:dyDescent="0.2">
      <c r="A73" s="379" t="s">
        <v>414</v>
      </c>
      <c r="B73"/>
      <c r="C73"/>
      <c r="D73"/>
      <c r="E73"/>
      <c r="F73"/>
      <c r="G73"/>
    </row>
    <row r="74" spans="1:9" x14ac:dyDescent="0.2">
      <c r="A74" s="379" t="s">
        <v>262</v>
      </c>
      <c r="B74"/>
      <c r="C74"/>
      <c r="D74"/>
      <c r="E74"/>
      <c r="F74"/>
      <c r="G74"/>
    </row>
    <row r="75" spans="1:9" x14ac:dyDescent="0.2">
      <c r="A75" s="404" t="s">
        <v>415</v>
      </c>
      <c r="B75"/>
      <c r="C75"/>
      <c r="D75"/>
      <c r="E75"/>
      <c r="F75"/>
      <c r="G75"/>
      <c r="H75"/>
      <c r="I75" s="143"/>
    </row>
    <row r="76" spans="1:9" x14ac:dyDescent="0.2">
      <c r="A76" s="404" t="s">
        <v>263</v>
      </c>
      <c r="B76"/>
      <c r="C76"/>
      <c r="D76"/>
      <c r="E76"/>
      <c r="F76"/>
      <c r="G76"/>
      <c r="H76"/>
      <c r="I76" s="143"/>
    </row>
    <row r="77" spans="1:9" x14ac:dyDescent="0.2">
      <c r="A77" s="404" t="s">
        <v>264</v>
      </c>
      <c r="B77"/>
      <c r="C77"/>
      <c r="D77"/>
      <c r="E77"/>
      <c r="F77"/>
      <c r="G77"/>
      <c r="H77"/>
      <c r="I77" s="143"/>
    </row>
    <row r="78" spans="1:9" x14ac:dyDescent="0.2">
      <c r="A78" s="404" t="s">
        <v>265</v>
      </c>
      <c r="B78"/>
      <c r="C78"/>
      <c r="D78"/>
      <c r="E78"/>
      <c r="F78"/>
      <c r="G78"/>
      <c r="H78"/>
      <c r="I78" s="143"/>
    </row>
    <row r="79" spans="1:9" x14ac:dyDescent="0.2">
      <c r="A79" s="13" t="s">
        <v>416</v>
      </c>
      <c r="B79" s="90"/>
      <c r="C79" s="90"/>
      <c r="D79" s="90"/>
      <c r="E79" s="90"/>
      <c r="F79" s="90"/>
      <c r="G79" s="90"/>
      <c r="H79" s="90"/>
    </row>
    <row r="80" spans="1:9" x14ac:dyDescent="0.2">
      <c r="A80" s="13" t="s">
        <v>266</v>
      </c>
      <c r="B80" s="90"/>
      <c r="C80" s="90"/>
      <c r="D80" s="90"/>
      <c r="E80" s="90"/>
      <c r="F80" s="90"/>
      <c r="G80" s="90"/>
      <c r="H80" s="90"/>
    </row>
    <row r="81" spans="1:16" x14ac:dyDescent="0.2">
      <c r="A81" s="192"/>
      <c r="B81" s="35"/>
      <c r="C81" s="35"/>
      <c r="D81" s="35"/>
      <c r="E81" s="35"/>
      <c r="F81" s="35"/>
      <c r="G81" s="35"/>
      <c r="H81" s="35"/>
    </row>
    <row r="82" spans="1:16" ht="15" x14ac:dyDescent="0.25">
      <c r="A82" s="315" t="s">
        <v>695</v>
      </c>
      <c r="C82" s="12"/>
      <c r="D82" s="12"/>
      <c r="E82" s="12"/>
      <c r="F82" s="12"/>
      <c r="G82" s="12"/>
      <c r="I82" s="898"/>
    </row>
    <row r="83" spans="1:16" x14ac:dyDescent="0.2">
      <c r="B83" s="8"/>
      <c r="C83" s="12"/>
      <c r="D83" s="12"/>
      <c r="E83" s="12"/>
      <c r="F83" s="12"/>
      <c r="G83" s="12"/>
      <c r="I83" s="898"/>
    </row>
    <row r="84" spans="1:16" x14ac:dyDescent="0.2">
      <c r="D84" s="5"/>
      <c r="E84" s="5"/>
      <c r="F84" s="5"/>
      <c r="G84" s="5"/>
    </row>
    <row r="85" spans="1:16" x14ac:dyDescent="0.2">
      <c r="B85" s="8"/>
      <c r="D85" s="5"/>
      <c r="E85" s="5"/>
      <c r="F85" s="5"/>
      <c r="G85" s="5"/>
    </row>
    <row r="86" spans="1:16" x14ac:dyDescent="0.2">
      <c r="D86" s="5"/>
      <c r="E86" s="5"/>
      <c r="F86" s="5"/>
      <c r="G86" s="5"/>
      <c r="N86" s="95"/>
      <c r="O86" s="95"/>
      <c r="P86" s="95"/>
    </row>
    <row r="87" spans="1:16" x14ac:dyDescent="0.2">
      <c r="A87" s="95"/>
      <c r="B87" s="95"/>
      <c r="C87" s="95"/>
      <c r="D87" s="218"/>
      <c r="E87" s="218"/>
      <c r="F87" s="218"/>
      <c r="G87" s="218"/>
      <c r="H87" s="95"/>
      <c r="N87" s="95"/>
      <c r="O87" s="95"/>
      <c r="P87" s="95"/>
    </row>
    <row r="88" spans="1:16" x14ac:dyDescent="0.2">
      <c r="A88" s="95"/>
      <c r="B88" s="95"/>
      <c r="C88" s="95"/>
      <c r="D88" s="218"/>
      <c r="E88" s="218"/>
      <c r="F88" s="218"/>
      <c r="G88" s="218"/>
      <c r="H88" s="95"/>
      <c r="N88" s="95"/>
      <c r="O88" s="95"/>
      <c r="P88" s="95"/>
    </row>
    <row r="89" spans="1:16" x14ac:dyDescent="0.2">
      <c r="A89" s="95"/>
      <c r="B89" s="95"/>
      <c r="C89" s="95"/>
      <c r="D89" s="218"/>
      <c r="E89" s="218"/>
      <c r="F89" s="218"/>
      <c r="G89" s="218"/>
      <c r="H89" s="95"/>
      <c r="N89" s="95"/>
      <c r="O89" s="95"/>
      <c r="P89" s="95"/>
    </row>
    <row r="90" spans="1:16" x14ac:dyDescent="0.2">
      <c r="A90" s="95"/>
      <c r="B90" s="95"/>
      <c r="C90" s="95"/>
      <c r="D90" s="218"/>
      <c r="E90" s="218"/>
      <c r="F90" s="218"/>
      <c r="G90" s="218"/>
      <c r="H90" s="95"/>
      <c r="N90" s="95"/>
      <c r="O90" s="95"/>
      <c r="P90" s="95"/>
    </row>
    <row r="91" spans="1:16" x14ac:dyDescent="0.2">
      <c r="A91" s="95"/>
      <c r="B91" s="95"/>
      <c r="C91" s="95"/>
      <c r="D91" s="218"/>
      <c r="E91" s="218"/>
      <c r="F91" s="218"/>
      <c r="G91" s="218"/>
      <c r="H91" s="95"/>
      <c r="N91" s="95"/>
      <c r="O91" s="95"/>
      <c r="P91" s="95"/>
    </row>
    <row r="92" spans="1:16" x14ac:dyDescent="0.2">
      <c r="A92" s="95"/>
      <c r="B92" s="95"/>
      <c r="C92" s="95"/>
      <c r="D92" s="218"/>
      <c r="E92" s="218"/>
      <c r="F92" s="218"/>
      <c r="G92" s="218"/>
      <c r="H92" s="95"/>
      <c r="N92" s="95"/>
      <c r="O92" s="95"/>
      <c r="P92" s="95"/>
    </row>
    <row r="93" spans="1:16" x14ac:dyDescent="0.2">
      <c r="A93" s="95"/>
      <c r="B93" s="95"/>
      <c r="C93" s="95"/>
      <c r="D93" s="218"/>
      <c r="E93" s="218"/>
      <c r="F93" s="218"/>
      <c r="G93" s="218"/>
      <c r="H93" s="95"/>
      <c r="N93" s="95"/>
      <c r="O93" s="95"/>
      <c r="P93" s="95"/>
    </row>
    <row r="94" spans="1:16" x14ac:dyDescent="0.2">
      <c r="A94" s="95"/>
      <c r="B94" s="95"/>
      <c r="C94" s="95"/>
      <c r="D94" s="218"/>
      <c r="E94" s="218"/>
      <c r="F94" s="218"/>
      <c r="G94" s="218"/>
      <c r="H94" s="95"/>
      <c r="N94" s="95"/>
      <c r="O94" s="95"/>
      <c r="P94" s="95"/>
    </row>
    <row r="95" spans="1:16" x14ac:dyDescent="0.2">
      <c r="A95" s="95"/>
      <c r="B95" s="95"/>
      <c r="C95" s="95"/>
      <c r="D95" s="218"/>
      <c r="E95" s="218"/>
      <c r="F95" s="218"/>
      <c r="G95" s="218"/>
      <c r="H95" s="95"/>
      <c r="K95" s="208"/>
      <c r="L95" s="508"/>
      <c r="N95" s="95"/>
      <c r="O95" s="95"/>
      <c r="P95" s="95"/>
    </row>
    <row r="96" spans="1:16" x14ac:dyDescent="0.2">
      <c r="A96" s="95"/>
      <c r="B96" s="95"/>
      <c r="C96" s="95"/>
      <c r="D96" s="218"/>
      <c r="E96" s="218"/>
      <c r="F96" s="218"/>
      <c r="G96" s="218"/>
      <c r="H96" s="95"/>
      <c r="K96" s="208"/>
      <c r="L96" s="508"/>
      <c r="N96" s="95"/>
      <c r="O96" s="95"/>
      <c r="P96" s="95"/>
    </row>
    <row r="97" spans="1:23" x14ac:dyDescent="0.2">
      <c r="A97" s="95"/>
      <c r="B97" s="95"/>
      <c r="C97" s="95"/>
      <c r="D97" s="218"/>
      <c r="E97" s="218"/>
      <c r="F97" s="218"/>
      <c r="G97" s="218"/>
      <c r="H97" s="95"/>
      <c r="K97" s="208"/>
      <c r="L97" s="508"/>
      <c r="N97" s="95"/>
      <c r="O97" s="95"/>
      <c r="P97" s="95"/>
    </row>
    <row r="98" spans="1:23" x14ac:dyDescent="0.2">
      <c r="A98" s="95"/>
      <c r="B98" s="95"/>
      <c r="C98" s="95"/>
      <c r="D98" s="218"/>
      <c r="E98" s="218"/>
      <c r="F98" s="218"/>
      <c r="G98" s="218"/>
      <c r="H98" s="95"/>
      <c r="K98" s="208"/>
      <c r="L98" s="508"/>
      <c r="N98" s="95"/>
      <c r="O98" s="95"/>
      <c r="P98" s="95"/>
    </row>
    <row r="99" spans="1:23" x14ac:dyDescent="0.2">
      <c r="A99" s="95"/>
      <c r="B99" s="95"/>
      <c r="C99" s="95"/>
      <c r="D99" s="218"/>
      <c r="E99" s="218"/>
      <c r="F99" s="218"/>
      <c r="G99" s="218"/>
      <c r="H99" s="95"/>
      <c r="K99" s="208"/>
      <c r="L99" s="508"/>
      <c r="N99" s="95"/>
      <c r="O99" s="95"/>
      <c r="P99" s="95"/>
    </row>
    <row r="100" spans="1:23" x14ac:dyDescent="0.2">
      <c r="A100" s="95"/>
      <c r="B100" s="95"/>
      <c r="C100" s="95"/>
      <c r="D100" s="218"/>
      <c r="E100" s="218"/>
      <c r="F100" s="218"/>
      <c r="G100" s="218"/>
      <c r="H100" s="95"/>
      <c r="K100" s="208"/>
      <c r="L100" s="508"/>
      <c r="N100" s="95"/>
      <c r="O100" s="95"/>
      <c r="P100" s="95"/>
    </row>
    <row r="101" spans="1:23" x14ac:dyDescent="0.2">
      <c r="A101" s="95"/>
      <c r="B101" s="95"/>
      <c r="C101" s="95"/>
      <c r="D101" s="218"/>
      <c r="E101" s="218"/>
      <c r="F101" s="218"/>
      <c r="G101" s="218"/>
      <c r="H101" s="95"/>
      <c r="K101" s="208"/>
      <c r="L101" s="508"/>
      <c r="O101" s="95"/>
      <c r="P101" s="95"/>
    </row>
    <row r="102" spans="1:23" x14ac:dyDescent="0.2">
      <c r="A102" s="95"/>
      <c r="B102" s="95"/>
      <c r="C102" s="95"/>
      <c r="D102" s="218"/>
      <c r="E102" s="218"/>
      <c r="F102" s="218"/>
      <c r="G102" s="218"/>
      <c r="H102" s="95"/>
      <c r="K102" s="208"/>
      <c r="L102" s="508"/>
      <c r="O102" s="95"/>
      <c r="P102" s="95"/>
    </row>
    <row r="103" spans="1:23" x14ac:dyDescent="0.2">
      <c r="A103" s="95"/>
      <c r="B103" s="95"/>
      <c r="C103" s="95"/>
      <c r="D103" s="218"/>
      <c r="E103" s="218"/>
      <c r="F103" s="218"/>
      <c r="G103" s="218"/>
      <c r="H103" s="95"/>
      <c r="K103" s="208"/>
      <c r="L103" s="508"/>
      <c r="O103" s="95"/>
      <c r="P103" s="95"/>
    </row>
    <row r="104" spans="1:23" x14ac:dyDescent="0.2">
      <c r="J104" s="113"/>
      <c r="L104" s="508"/>
      <c r="O104" s="95"/>
      <c r="P104" s="95"/>
    </row>
    <row r="105" spans="1:23" s="95" customFormat="1" x14ac:dyDescent="0.2">
      <c r="I105" s="113"/>
      <c r="J105" s="113"/>
      <c r="K105" s="143"/>
      <c r="L105" s="508"/>
      <c r="M105" s="8"/>
      <c r="N105" s="541"/>
      <c r="O105" s="218"/>
      <c r="P105" s="218"/>
      <c r="Q105" s="218"/>
    </row>
    <row r="106" spans="1:23" s="95" customFormat="1" x14ac:dyDescent="0.2">
      <c r="I106" s="113"/>
      <c r="J106" s="113"/>
      <c r="K106" s="143"/>
      <c r="L106" s="508"/>
      <c r="M106" s="8"/>
      <c r="N106" s="541"/>
      <c r="O106" s="218"/>
      <c r="P106" s="218"/>
      <c r="Q106" s="218"/>
    </row>
    <row r="107" spans="1:23" s="95" customFormat="1" x14ac:dyDescent="0.2">
      <c r="I107" s="113"/>
      <c r="J107" s="113"/>
      <c r="K107" s="208"/>
      <c r="L107" s="508"/>
      <c r="M107" s="8"/>
      <c r="N107" s="541"/>
      <c r="O107" s="218"/>
      <c r="P107" s="218"/>
      <c r="Q107" s="218"/>
    </row>
    <row r="108" spans="1:23" s="95" customFormat="1" x14ac:dyDescent="0.2">
      <c r="I108" s="113"/>
      <c r="J108" s="113"/>
      <c r="K108" s="143"/>
      <c r="L108" s="508"/>
      <c r="M108" s="8"/>
      <c r="N108" s="541"/>
      <c r="O108" s="218"/>
      <c r="P108" s="218"/>
      <c r="Q108" s="218"/>
    </row>
    <row r="109" spans="1:23" ht="12.95" customHeight="1" x14ac:dyDescent="0.25">
      <c r="A109" s="315" t="s">
        <v>696</v>
      </c>
      <c r="B109" s="95"/>
      <c r="C109" s="95"/>
      <c r="D109" s="218"/>
      <c r="E109" s="218"/>
      <c r="F109" s="218"/>
      <c r="G109" s="218"/>
      <c r="H109" s="95"/>
      <c r="J109" s="113"/>
      <c r="K109" s="113"/>
      <c r="L109" s="229"/>
      <c r="M109" s="8"/>
      <c r="N109" s="152"/>
      <c r="O109" s="218"/>
      <c r="P109" s="218"/>
      <c r="Q109" s="7"/>
      <c r="R109" s="95"/>
      <c r="S109" s="95"/>
      <c r="T109" s="95"/>
      <c r="U109" s="95"/>
      <c r="V109" s="95"/>
      <c r="W109" s="95"/>
    </row>
    <row r="110" spans="1:23" x14ac:dyDescent="0.2">
      <c r="D110" s="3"/>
      <c r="E110" s="3"/>
      <c r="F110" s="3"/>
      <c r="G110" s="3"/>
      <c r="J110" s="113"/>
      <c r="K110" s="113"/>
      <c r="L110" s="229"/>
      <c r="M110" s="8"/>
      <c r="N110" s="734"/>
      <c r="O110" s="218"/>
      <c r="P110" s="218"/>
      <c r="Q110" s="7"/>
      <c r="R110" s="95"/>
      <c r="S110" s="95"/>
      <c r="T110" s="95"/>
      <c r="U110" s="95"/>
      <c r="V110" s="95"/>
      <c r="W110" s="95"/>
    </row>
    <row r="111" spans="1:23" x14ac:dyDescent="0.2">
      <c r="J111" s="113"/>
      <c r="K111" s="713"/>
      <c r="L111" s="229"/>
      <c r="M111" s="8"/>
      <c r="N111" s="734"/>
      <c r="O111" s="734"/>
      <c r="P111" s="734"/>
      <c r="Q111" s="734"/>
      <c r="R111" s="95"/>
      <c r="S111" s="95"/>
      <c r="T111" s="95"/>
      <c r="U111" s="95"/>
      <c r="V111" s="95"/>
      <c r="W111" s="95"/>
    </row>
    <row r="112" spans="1:23" x14ac:dyDescent="0.2">
      <c r="D112" s="3"/>
      <c r="E112" s="3"/>
      <c r="F112" s="3"/>
      <c r="G112" s="3"/>
      <c r="J112" s="113"/>
      <c r="K112" s="713"/>
      <c r="L112" s="229"/>
      <c r="M112" s="8"/>
      <c r="N112" s="712"/>
      <c r="O112" s="734"/>
      <c r="P112" s="734"/>
      <c r="Q112" s="734"/>
      <c r="R112" s="95"/>
      <c r="S112" s="95"/>
      <c r="T112" s="95"/>
      <c r="U112" s="95"/>
      <c r="V112" s="95"/>
      <c r="W112" s="357"/>
    </row>
    <row r="113" spans="1:17" x14ac:dyDescent="0.2">
      <c r="A113" s="95"/>
      <c r="B113" s="95"/>
      <c r="C113" s="95"/>
      <c r="D113" s="218"/>
      <c r="E113" s="218"/>
      <c r="F113" s="218"/>
      <c r="G113" s="218"/>
      <c r="H113" s="95"/>
      <c r="J113" s="113"/>
      <c r="K113" s="713"/>
      <c r="L113" s="229"/>
      <c r="M113" s="8"/>
      <c r="N113" s="229"/>
      <c r="O113" s="8"/>
      <c r="P113" s="8"/>
      <c r="Q113" s="733"/>
    </row>
    <row r="114" spans="1:17" x14ac:dyDescent="0.2">
      <c r="A114" s="95"/>
      <c r="B114" s="95"/>
      <c r="C114" s="95"/>
      <c r="D114" s="218"/>
      <c r="E114" s="218"/>
      <c r="F114" s="218"/>
      <c r="G114" s="218"/>
      <c r="H114" s="95"/>
      <c r="J114" s="113"/>
      <c r="K114" s="713"/>
      <c r="L114" s="229"/>
      <c r="M114" s="392"/>
      <c r="N114" s="229"/>
      <c r="O114" s="8"/>
      <c r="P114" s="8"/>
      <c r="Q114" s="733"/>
    </row>
    <row r="115" spans="1:17" x14ac:dyDescent="0.2">
      <c r="A115" s="95"/>
      <c r="B115" s="95"/>
      <c r="C115" s="95"/>
      <c r="D115" s="218"/>
      <c r="E115" s="218"/>
      <c r="F115" s="218"/>
      <c r="G115" s="218"/>
      <c r="H115" s="95"/>
      <c r="J115" s="113"/>
      <c r="K115" s="763"/>
      <c r="L115" s="229"/>
      <c r="M115" s="25"/>
      <c r="N115" s="229"/>
      <c r="O115" s="8"/>
      <c r="P115" s="8"/>
      <c r="Q115" s="733"/>
    </row>
    <row r="116" spans="1:17" x14ac:dyDescent="0.2">
      <c r="A116" s="95"/>
      <c r="B116" s="95"/>
      <c r="C116" s="95"/>
      <c r="D116" s="218"/>
      <c r="E116" s="218"/>
      <c r="F116" s="218"/>
      <c r="G116" s="218"/>
      <c r="H116" s="95"/>
      <c r="J116" s="113"/>
      <c r="K116" s="113"/>
      <c r="L116" s="229"/>
      <c r="M116" s="8"/>
      <c r="N116" s="229"/>
      <c r="O116" s="8"/>
      <c r="P116" s="8"/>
      <c r="Q116" s="733"/>
    </row>
    <row r="117" spans="1:17" x14ac:dyDescent="0.2">
      <c r="A117" s="95"/>
      <c r="B117" s="95"/>
      <c r="C117" s="95"/>
      <c r="D117" s="218"/>
      <c r="E117" s="218"/>
      <c r="F117" s="218"/>
      <c r="G117" s="218"/>
      <c r="H117" s="95"/>
      <c r="J117" s="113"/>
      <c r="K117" s="113"/>
      <c r="L117" s="229"/>
      <c r="M117" s="8"/>
      <c r="N117" s="229"/>
      <c r="O117" s="8"/>
      <c r="P117" s="8"/>
      <c r="Q117" s="733"/>
    </row>
    <row r="118" spans="1:17" x14ac:dyDescent="0.2">
      <c r="A118" s="95"/>
      <c r="B118" s="95"/>
      <c r="C118" s="95"/>
      <c r="D118" s="218"/>
      <c r="E118" s="218"/>
      <c r="F118" s="218"/>
      <c r="G118" s="218"/>
      <c r="H118" s="95"/>
      <c r="J118" s="113"/>
      <c r="K118" s="113"/>
      <c r="L118" s="229"/>
      <c r="M118" s="8"/>
      <c r="N118" s="229"/>
      <c r="O118" s="8"/>
      <c r="P118" s="8"/>
      <c r="Q118" s="733"/>
    </row>
    <row r="119" spans="1:17" x14ac:dyDescent="0.2">
      <c r="A119" s="95"/>
      <c r="B119" s="95"/>
      <c r="C119" s="95"/>
      <c r="D119" s="218"/>
      <c r="E119" s="218"/>
      <c r="F119" s="218"/>
      <c r="G119" s="218"/>
      <c r="H119" s="95"/>
      <c r="J119" s="113"/>
      <c r="K119" s="763"/>
      <c r="L119" s="229"/>
      <c r="M119" s="8"/>
      <c r="N119" s="229"/>
      <c r="O119" s="8"/>
      <c r="P119" s="8"/>
      <c r="Q119" s="733"/>
    </row>
    <row r="120" spans="1:17" x14ac:dyDescent="0.2">
      <c r="A120" s="95"/>
      <c r="B120" s="95"/>
      <c r="C120" s="95"/>
      <c r="D120" s="218"/>
      <c r="E120" s="218"/>
      <c r="F120" s="218"/>
      <c r="G120" s="218"/>
      <c r="H120" s="95"/>
      <c r="J120" s="113"/>
      <c r="K120" s="113"/>
      <c r="L120" s="8"/>
      <c r="M120" s="8"/>
      <c r="N120" s="8"/>
      <c r="O120" s="8"/>
      <c r="P120" s="8"/>
      <c r="Q120" s="733"/>
    </row>
    <row r="121" spans="1:17" x14ac:dyDescent="0.2">
      <c r="J121" s="113" t="s">
        <v>583</v>
      </c>
      <c r="K121" s="113" t="s">
        <v>6</v>
      </c>
      <c r="L121" s="8"/>
      <c r="M121" s="8"/>
      <c r="N121" s="8"/>
      <c r="O121" s="8"/>
      <c r="P121" s="8"/>
      <c r="Q121" s="733"/>
    </row>
    <row r="122" spans="1:17" x14ac:dyDescent="0.2">
      <c r="J122" s="113" t="s">
        <v>610</v>
      </c>
      <c r="K122" s="113" t="s">
        <v>3</v>
      </c>
      <c r="L122" s="8"/>
      <c r="M122" s="8"/>
      <c r="N122" s="8"/>
      <c r="O122" s="8"/>
      <c r="P122" s="8"/>
      <c r="Q122" s="733"/>
    </row>
    <row r="123" spans="1:17" x14ac:dyDescent="0.2">
      <c r="J123" s="113"/>
      <c r="K123" s="113" t="s">
        <v>4</v>
      </c>
      <c r="L123" s="8"/>
      <c r="M123" s="8"/>
      <c r="N123" s="8"/>
      <c r="O123" s="8"/>
      <c r="P123" s="8"/>
      <c r="Q123" s="8"/>
    </row>
    <row r="124" spans="1:17" x14ac:dyDescent="0.2">
      <c r="J124" s="113"/>
      <c r="K124" s="113" t="s">
        <v>5</v>
      </c>
      <c r="L124" s="8"/>
      <c r="M124" s="8"/>
      <c r="N124" s="8"/>
      <c r="O124" s="8"/>
      <c r="P124" s="8"/>
      <c r="Q124" s="8"/>
    </row>
    <row r="125" spans="1:17" x14ac:dyDescent="0.2">
      <c r="J125" s="113"/>
      <c r="K125" s="113" t="s">
        <v>6</v>
      </c>
      <c r="L125" s="8"/>
      <c r="M125" s="8"/>
      <c r="N125" s="8"/>
      <c r="O125" s="8"/>
      <c r="P125" s="8"/>
      <c r="Q125" s="8"/>
    </row>
    <row r="126" spans="1:17" x14ac:dyDescent="0.2">
      <c r="J126" s="113"/>
      <c r="K126" s="113"/>
      <c r="L126" s="8"/>
      <c r="M126" s="508"/>
      <c r="N126" s="8"/>
      <c r="O126" s="8"/>
      <c r="P126" s="8"/>
      <c r="Q126" s="8"/>
    </row>
    <row r="127" spans="1:17" x14ac:dyDescent="0.2">
      <c r="J127" s="113"/>
      <c r="K127" s="113"/>
      <c r="L127" s="8"/>
      <c r="M127" s="508"/>
      <c r="N127" s="8"/>
      <c r="O127" s="8"/>
      <c r="P127" s="8"/>
    </row>
    <row r="128" spans="1:17" x14ac:dyDescent="0.2">
      <c r="J128" s="113"/>
      <c r="K128" s="113"/>
      <c r="L128" s="8"/>
      <c r="M128" s="508"/>
      <c r="N128" s="8"/>
      <c r="O128" s="8"/>
      <c r="P128" s="8"/>
    </row>
    <row r="129" spans="1:16" x14ac:dyDescent="0.2">
      <c r="J129" s="113"/>
      <c r="K129" s="113"/>
      <c r="L129" s="8"/>
      <c r="N129" s="8"/>
      <c r="O129" s="8"/>
      <c r="P129" s="8"/>
    </row>
    <row r="130" spans="1:16" x14ac:dyDescent="0.2">
      <c r="J130" s="113"/>
      <c r="K130" s="113"/>
      <c r="L130" s="8"/>
      <c r="N130" s="8"/>
      <c r="O130" s="8"/>
      <c r="P130" s="8"/>
    </row>
    <row r="131" spans="1:16" x14ac:dyDescent="0.2">
      <c r="J131" s="113"/>
      <c r="K131" s="113"/>
      <c r="L131" s="8"/>
      <c r="N131" s="8"/>
      <c r="O131" s="8"/>
      <c r="P131" s="8"/>
    </row>
    <row r="132" spans="1:16" ht="15" x14ac:dyDescent="0.25">
      <c r="A132" s="315" t="s">
        <v>617</v>
      </c>
      <c r="D132" s="3"/>
      <c r="E132" s="3"/>
      <c r="F132" s="3"/>
      <c r="G132" s="3"/>
      <c r="J132" s="113"/>
      <c r="K132" s="113"/>
      <c r="L132" s="8"/>
    </row>
    <row r="133" spans="1:16" x14ac:dyDescent="0.2">
      <c r="G133" s="218"/>
      <c r="H133" s="95"/>
      <c r="J133" s="113"/>
      <c r="L133" s="8"/>
    </row>
    <row r="134" spans="1:16" x14ac:dyDescent="0.2">
      <c r="G134" s="218"/>
      <c r="H134" s="95"/>
      <c r="J134" s="113"/>
      <c r="L134" s="8"/>
    </row>
    <row r="135" spans="1:16" x14ac:dyDescent="0.2">
      <c r="G135" s="218"/>
      <c r="H135" s="95"/>
    </row>
    <row r="136" spans="1:16" x14ac:dyDescent="0.2">
      <c r="G136" s="218"/>
      <c r="H136" s="95"/>
    </row>
    <row r="137" spans="1:16" x14ac:dyDescent="0.2">
      <c r="G137" s="218"/>
      <c r="H137" s="95"/>
    </row>
    <row r="138" spans="1:16" x14ac:dyDescent="0.2">
      <c r="G138" s="218"/>
      <c r="H138" s="95"/>
    </row>
    <row r="139" spans="1:16" x14ac:dyDescent="0.2">
      <c r="G139" s="218"/>
      <c r="H139" s="95"/>
    </row>
    <row r="140" spans="1:16" x14ac:dyDescent="0.2">
      <c r="G140" s="218"/>
      <c r="H140" s="95"/>
    </row>
    <row r="141" spans="1:16" x14ac:dyDescent="0.2">
      <c r="G141" s="218"/>
      <c r="H141" s="95"/>
    </row>
    <row r="142" spans="1:16" x14ac:dyDescent="0.2">
      <c r="G142" s="218"/>
      <c r="H142" s="95"/>
    </row>
    <row r="143" spans="1:16" x14ac:dyDescent="0.2">
      <c r="C143" s="8"/>
      <c r="G143" s="218"/>
      <c r="H143" s="95"/>
    </row>
    <row r="144" spans="1:16" x14ac:dyDescent="0.2">
      <c r="C144" s="8"/>
    </row>
    <row r="145" spans="3:13" x14ac:dyDescent="0.2">
      <c r="C145" s="8"/>
    </row>
    <row r="146" spans="3:13" x14ac:dyDescent="0.2">
      <c r="C146" s="8"/>
    </row>
    <row r="147" spans="3:13" x14ac:dyDescent="0.2">
      <c r="C147" s="8"/>
    </row>
    <row r="152" spans="3:13" s="113" customFormat="1" x14ac:dyDescent="0.2">
      <c r="D152" s="152"/>
      <c r="E152" s="152"/>
      <c r="F152" s="152"/>
      <c r="G152" s="152"/>
      <c r="J152" s="143"/>
      <c r="K152" s="143"/>
      <c r="L152" s="143"/>
      <c r="M152" s="143"/>
    </row>
    <row r="153" spans="3:13" s="113" customFormat="1" x14ac:dyDescent="0.2">
      <c r="D153" s="152"/>
      <c r="E153" s="152"/>
      <c r="F153" s="152"/>
      <c r="G153" s="152"/>
      <c r="J153" s="143"/>
      <c r="K153" s="143"/>
      <c r="L153" s="143"/>
      <c r="M153" s="143"/>
    </row>
    <row r="154" spans="3:13" s="113" customFormat="1" x14ac:dyDescent="0.2">
      <c r="C154" s="143"/>
      <c r="D154" s="186" t="s">
        <v>332</v>
      </c>
      <c r="E154" s="186" t="s">
        <v>333</v>
      </c>
      <c r="F154" s="152"/>
      <c r="G154" s="152"/>
      <c r="J154" s="143"/>
      <c r="K154" s="143"/>
      <c r="L154" s="143"/>
      <c r="M154" s="143"/>
    </row>
    <row r="155" spans="3:13" s="113" customFormat="1" x14ac:dyDescent="0.2">
      <c r="C155" s="143" t="s">
        <v>21</v>
      </c>
      <c r="D155" s="272">
        <v>12069</v>
      </c>
      <c r="E155" s="272">
        <v>10753</v>
      </c>
      <c r="F155" s="152"/>
      <c r="G155" s="152"/>
      <c r="J155" s="143"/>
      <c r="K155" s="143"/>
      <c r="L155" s="143"/>
      <c r="M155" s="143"/>
    </row>
    <row r="156" spans="3:13" s="113" customFormat="1" x14ac:dyDescent="0.2">
      <c r="C156" s="143" t="s">
        <v>141</v>
      </c>
      <c r="D156" s="272">
        <v>12893</v>
      </c>
      <c r="E156" s="272">
        <v>12764</v>
      </c>
      <c r="F156" s="152"/>
      <c r="G156" s="152"/>
      <c r="J156" s="143"/>
      <c r="K156" s="143"/>
      <c r="L156" s="143"/>
      <c r="M156" s="143"/>
    </row>
    <row r="157" spans="3:13" s="113" customFormat="1" x14ac:dyDescent="0.2">
      <c r="C157" s="143" t="s">
        <v>157</v>
      </c>
      <c r="D157" s="272">
        <v>12770</v>
      </c>
      <c r="E157" s="272">
        <v>12137</v>
      </c>
      <c r="F157" s="152"/>
      <c r="G157" s="152"/>
      <c r="J157" s="143"/>
      <c r="K157" s="143"/>
      <c r="L157" s="143"/>
      <c r="M157" s="143"/>
    </row>
    <row r="158" spans="3:13" s="113" customFormat="1" x14ac:dyDescent="0.2">
      <c r="C158" s="143" t="s">
        <v>158</v>
      </c>
      <c r="D158" s="272">
        <v>12404</v>
      </c>
      <c r="E158" s="272">
        <v>12019</v>
      </c>
      <c r="F158" s="152"/>
      <c r="G158" s="152"/>
      <c r="J158" s="143"/>
      <c r="K158" s="143"/>
      <c r="L158" s="143"/>
      <c r="M158" s="143"/>
    </row>
    <row r="159" spans="3:13" s="113" customFormat="1" x14ac:dyDescent="0.2">
      <c r="C159" s="143" t="s">
        <v>159</v>
      </c>
      <c r="D159" s="272">
        <v>12058</v>
      </c>
      <c r="E159" s="272">
        <v>11616</v>
      </c>
      <c r="F159" s="152"/>
      <c r="G159" s="152"/>
      <c r="J159" s="143"/>
      <c r="K159" s="143"/>
      <c r="L159" s="143"/>
      <c r="M159" s="143"/>
    </row>
    <row r="160" spans="3:13" s="113" customFormat="1" x14ac:dyDescent="0.2">
      <c r="C160" s="143" t="s">
        <v>160</v>
      </c>
      <c r="D160" s="272">
        <v>12709</v>
      </c>
      <c r="E160" s="272">
        <v>10357</v>
      </c>
      <c r="F160" s="152"/>
      <c r="G160" s="152"/>
      <c r="J160" s="143"/>
      <c r="K160" s="143"/>
      <c r="L160" s="143"/>
      <c r="M160" s="143"/>
    </row>
    <row r="161" spans="3:13" s="113" customFormat="1" x14ac:dyDescent="0.2">
      <c r="C161" s="143" t="s">
        <v>372</v>
      </c>
      <c r="D161" s="272">
        <v>13454</v>
      </c>
      <c r="E161" s="272">
        <v>12787</v>
      </c>
      <c r="F161" s="152"/>
      <c r="G161" s="152"/>
      <c r="J161" s="143"/>
      <c r="K161" s="143"/>
      <c r="L161" s="143"/>
      <c r="M161" s="143"/>
    </row>
    <row r="162" spans="3:13" s="113" customFormat="1" x14ac:dyDescent="0.2">
      <c r="C162" s="143" t="s">
        <v>561</v>
      </c>
      <c r="D162" s="714">
        <v>11072</v>
      </c>
      <c r="E162" s="714">
        <v>10620</v>
      </c>
      <c r="F162" s="152"/>
      <c r="G162" s="152"/>
      <c r="J162" s="143"/>
      <c r="K162" s="143"/>
      <c r="L162" s="143"/>
      <c r="M162" s="143"/>
    </row>
    <row r="163" spans="3:13" s="113" customFormat="1" x14ac:dyDescent="0.2">
      <c r="C163" s="143" t="s">
        <v>570</v>
      </c>
      <c r="D163" s="542">
        <v>9870</v>
      </c>
      <c r="E163" s="542">
        <v>9595</v>
      </c>
      <c r="F163" s="152"/>
      <c r="G163" s="152"/>
      <c r="J163" s="143"/>
      <c r="K163" s="143"/>
      <c r="L163" s="143"/>
      <c r="M163" s="143"/>
    </row>
    <row r="164" spans="3:13" s="113" customFormat="1" x14ac:dyDescent="0.2">
      <c r="C164" s="143" t="s">
        <v>583</v>
      </c>
      <c r="D164" s="542">
        <f>C54</f>
        <v>9554</v>
      </c>
      <c r="E164" s="542">
        <f>D54</f>
        <v>9112</v>
      </c>
      <c r="F164" s="152"/>
      <c r="G164" s="152"/>
      <c r="J164" s="143"/>
      <c r="K164" s="143"/>
      <c r="L164" s="143"/>
      <c r="M164" s="143"/>
    </row>
    <row r="165" spans="3:13" s="113" customFormat="1" x14ac:dyDescent="0.2">
      <c r="C165" s="113" t="s">
        <v>610</v>
      </c>
      <c r="D165" s="542">
        <f>C59</f>
        <v>9473</v>
      </c>
      <c r="E165" s="542">
        <f>D59</f>
        <v>8658</v>
      </c>
      <c r="F165" s="152"/>
      <c r="G165" s="152"/>
      <c r="J165" s="143"/>
      <c r="K165" s="143"/>
      <c r="L165" s="143"/>
      <c r="M165" s="143"/>
    </row>
  </sheetData>
  <dataConsolidate/>
  <phoneticPr fontId="43" type="noConversion"/>
  <hyperlinks>
    <hyperlink ref="A1" location="Contents!A1" tooltip="Contents Page" display="Return to Contents Page" xr:uid="{00000000-0004-0000-0C00-000000000000}"/>
    <hyperlink ref="I2" location="'4.1'!A80" display="(Go to quarterly charts)" xr:uid="{00000000-0004-0000-0C00-000001000000}"/>
    <hyperlink ref="I3" location="'4.1'!A130" display="(Go to annual chart)" xr:uid="{00000000-0004-0000-0C00-000002000000}"/>
  </hyperlinks>
  <pageMargins left="0.70866141732283472" right="0.70866141732283472" top="0.74803149606299213" bottom="0.74803149606299213" header="0.31496062992125984" footer="0.31496062992125984"/>
  <pageSetup paperSize="9" scale="7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Z148"/>
  <sheetViews>
    <sheetView showGridLines="0" zoomScaleNormal="100" workbookViewId="0">
      <selection sqref="A1:XFD1"/>
    </sheetView>
  </sheetViews>
  <sheetFormatPr defaultColWidth="9.140625" defaultRowHeight="12.75" x14ac:dyDescent="0.2"/>
  <cols>
    <col min="1" max="1" width="54.42578125" style="90" customWidth="1"/>
    <col min="2" max="2" width="7.42578125" style="60" customWidth="1"/>
    <col min="3" max="4" width="7.42578125" style="61" customWidth="1"/>
    <col min="5" max="5" width="8" style="61" bestFit="1" customWidth="1"/>
    <col min="6" max="6" width="7.42578125" style="61" customWidth="1"/>
    <col min="7" max="7" width="7.85546875" style="61" customWidth="1"/>
    <col min="8" max="8" width="8.140625" style="61" customWidth="1"/>
    <col min="9" max="9" width="7.85546875" style="61" customWidth="1"/>
    <col min="10" max="12" width="7.42578125" style="61" customWidth="1"/>
    <col min="13" max="13" width="8.42578125" style="61" customWidth="1"/>
    <col min="14" max="14" width="0.42578125" style="61" customWidth="1"/>
    <col min="15" max="15" width="11.85546875" customWidth="1"/>
  </cols>
  <sheetData>
    <row r="1" spans="1:16" ht="16.5" customHeight="1" x14ac:dyDescent="0.2">
      <c r="A1" s="47" t="s">
        <v>77</v>
      </c>
      <c r="O1" s="85"/>
    </row>
    <row r="2" spans="1:16" ht="16.350000000000001" customHeight="1" x14ac:dyDescent="0.25">
      <c r="A2" s="315" t="s">
        <v>699</v>
      </c>
      <c r="O2" s="85"/>
    </row>
    <row r="3" spans="1:16" ht="16.350000000000001" customHeight="1" x14ac:dyDescent="0.25">
      <c r="A3" s="315" t="s">
        <v>700</v>
      </c>
    </row>
    <row r="4" spans="1:16" s="62" customFormat="1" ht="111" customHeight="1" x14ac:dyDescent="0.2">
      <c r="A4" s="88"/>
      <c r="B4" s="88" t="s">
        <v>25</v>
      </c>
      <c r="C4" s="88" t="s">
        <v>26</v>
      </c>
      <c r="D4" s="88" t="s">
        <v>27</v>
      </c>
      <c r="E4" s="88" t="s">
        <v>161</v>
      </c>
      <c r="F4" s="88" t="s">
        <v>28</v>
      </c>
      <c r="G4" s="88" t="s">
        <v>29</v>
      </c>
      <c r="H4" s="88" t="s">
        <v>30</v>
      </c>
      <c r="I4" s="88" t="s">
        <v>31</v>
      </c>
      <c r="J4" s="88" t="s">
        <v>32</v>
      </c>
      <c r="K4" s="88" t="s">
        <v>33</v>
      </c>
      <c r="L4" s="88" t="s">
        <v>34</v>
      </c>
      <c r="M4" s="88" t="s">
        <v>417</v>
      </c>
      <c r="N4" s="77"/>
    </row>
    <row r="5" spans="1:16" ht="21.95" customHeight="1" x14ac:dyDescent="0.2">
      <c r="A5" s="251" t="s">
        <v>611</v>
      </c>
      <c r="B5" s="252">
        <v>174</v>
      </c>
      <c r="C5" s="252">
        <v>206</v>
      </c>
      <c r="D5" s="252">
        <v>248</v>
      </c>
      <c r="E5" s="252">
        <v>315</v>
      </c>
      <c r="F5" s="252">
        <v>238</v>
      </c>
      <c r="G5" s="252">
        <v>153</v>
      </c>
      <c r="H5" s="252">
        <v>204</v>
      </c>
      <c r="I5" s="252">
        <v>148</v>
      </c>
      <c r="J5" s="252">
        <v>150</v>
      </c>
      <c r="K5" s="252">
        <v>262</v>
      </c>
      <c r="L5" s="252">
        <v>271</v>
      </c>
      <c r="M5" s="261">
        <v>2369</v>
      </c>
      <c r="N5" s="261"/>
    </row>
    <row r="6" spans="1:16" ht="21.95" customHeight="1" x14ac:dyDescent="0.2">
      <c r="A6" s="162" t="s">
        <v>612</v>
      </c>
      <c r="B6" s="253">
        <v>153</v>
      </c>
      <c r="C6" s="253">
        <v>186</v>
      </c>
      <c r="D6" s="253">
        <v>229</v>
      </c>
      <c r="E6" s="253">
        <v>307</v>
      </c>
      <c r="F6" s="253">
        <v>233</v>
      </c>
      <c r="G6" s="253">
        <v>157</v>
      </c>
      <c r="H6" s="253">
        <v>175</v>
      </c>
      <c r="I6" s="253">
        <v>154</v>
      </c>
      <c r="J6" s="253">
        <v>159</v>
      </c>
      <c r="K6" s="253">
        <v>260</v>
      </c>
      <c r="L6" s="253">
        <v>304</v>
      </c>
      <c r="M6" s="262">
        <v>2317</v>
      </c>
      <c r="N6" s="262"/>
    </row>
    <row r="7" spans="1:16" ht="21.95" customHeight="1" x14ac:dyDescent="0.2">
      <c r="A7" s="251" t="s">
        <v>613</v>
      </c>
      <c r="B7" s="252">
        <v>159</v>
      </c>
      <c r="C7" s="252">
        <v>188</v>
      </c>
      <c r="D7" s="252">
        <v>243</v>
      </c>
      <c r="E7" s="252">
        <v>354</v>
      </c>
      <c r="F7" s="252">
        <v>235</v>
      </c>
      <c r="G7" s="252">
        <v>124</v>
      </c>
      <c r="H7" s="252">
        <v>238</v>
      </c>
      <c r="I7" s="252">
        <v>162</v>
      </c>
      <c r="J7" s="252">
        <v>181</v>
      </c>
      <c r="K7" s="252">
        <v>260</v>
      </c>
      <c r="L7" s="252">
        <v>274</v>
      </c>
      <c r="M7" s="261">
        <v>2418</v>
      </c>
      <c r="N7" s="261"/>
    </row>
    <row r="8" spans="1:16" ht="21.95" customHeight="1" x14ac:dyDescent="0.2">
      <c r="A8" s="162" t="s">
        <v>588</v>
      </c>
      <c r="B8" s="556">
        <v>137</v>
      </c>
      <c r="C8" s="253">
        <v>165</v>
      </c>
      <c r="D8" s="253">
        <v>238</v>
      </c>
      <c r="E8" s="253">
        <v>370</v>
      </c>
      <c r="F8" s="253">
        <v>225</v>
      </c>
      <c r="G8" s="253">
        <v>165</v>
      </c>
      <c r="H8" s="253">
        <v>215</v>
      </c>
      <c r="I8" s="253">
        <v>165</v>
      </c>
      <c r="J8" s="253">
        <v>153</v>
      </c>
      <c r="K8" s="253">
        <v>274</v>
      </c>
      <c r="L8" s="253">
        <v>261</v>
      </c>
      <c r="M8" s="262">
        <v>2369</v>
      </c>
      <c r="N8" s="262"/>
    </row>
    <row r="9" spans="1:16" ht="21.95" customHeight="1" x14ac:dyDescent="0.2">
      <c r="A9" s="251" t="s">
        <v>610</v>
      </c>
      <c r="B9" s="252">
        <v>623</v>
      </c>
      <c r="C9" s="252">
        <v>745</v>
      </c>
      <c r="D9" s="252">
        <v>958</v>
      </c>
      <c r="E9" s="252">
        <v>1346</v>
      </c>
      <c r="F9" s="252">
        <v>931</v>
      </c>
      <c r="G9" s="252">
        <v>599</v>
      </c>
      <c r="H9" s="252">
        <v>832</v>
      </c>
      <c r="I9" s="252">
        <v>629</v>
      </c>
      <c r="J9" s="252">
        <v>643</v>
      </c>
      <c r="K9" s="252">
        <v>1056</v>
      </c>
      <c r="L9" s="252">
        <v>1110</v>
      </c>
      <c r="M9" s="261">
        <v>9473</v>
      </c>
      <c r="N9" s="261"/>
    </row>
    <row r="10" spans="1:16" ht="21.95" customHeight="1" x14ac:dyDescent="0.2">
      <c r="A10" s="162" t="s">
        <v>585</v>
      </c>
      <c r="B10" s="254">
        <v>175</v>
      </c>
      <c r="C10" s="254">
        <v>181</v>
      </c>
      <c r="D10" s="254">
        <v>244</v>
      </c>
      <c r="E10" s="254">
        <v>341</v>
      </c>
      <c r="F10" s="254">
        <v>258</v>
      </c>
      <c r="G10" s="254">
        <v>179</v>
      </c>
      <c r="H10" s="254">
        <v>193</v>
      </c>
      <c r="I10" s="254">
        <v>166</v>
      </c>
      <c r="J10" s="254">
        <v>170</v>
      </c>
      <c r="K10" s="254">
        <v>307</v>
      </c>
      <c r="L10" s="254">
        <v>277</v>
      </c>
      <c r="M10" s="255">
        <v>2491</v>
      </c>
      <c r="N10" s="255"/>
      <c r="P10" s="147"/>
    </row>
    <row r="11" spans="1:16" ht="21.95" customHeight="1" x14ac:dyDescent="0.2">
      <c r="A11" s="251" t="s">
        <v>586</v>
      </c>
      <c r="B11" s="252">
        <v>145</v>
      </c>
      <c r="C11" s="252">
        <v>173</v>
      </c>
      <c r="D11" s="252">
        <v>242</v>
      </c>
      <c r="E11" s="252">
        <v>286</v>
      </c>
      <c r="F11" s="252">
        <v>233</v>
      </c>
      <c r="G11" s="252">
        <v>161</v>
      </c>
      <c r="H11" s="252">
        <v>214</v>
      </c>
      <c r="I11" s="252">
        <v>133</v>
      </c>
      <c r="J11" s="252">
        <v>156</v>
      </c>
      <c r="K11" s="252">
        <v>297</v>
      </c>
      <c r="L11" s="252">
        <v>286</v>
      </c>
      <c r="M11" s="261">
        <v>2326</v>
      </c>
      <c r="N11" s="261"/>
      <c r="P11" s="147"/>
    </row>
    <row r="12" spans="1:16" ht="21.95" customHeight="1" x14ac:dyDescent="0.2">
      <c r="A12" s="162" t="s">
        <v>587</v>
      </c>
      <c r="B12" s="545">
        <v>135</v>
      </c>
      <c r="C12" s="254">
        <v>152</v>
      </c>
      <c r="D12" s="254">
        <v>233</v>
      </c>
      <c r="E12" s="254">
        <v>311</v>
      </c>
      <c r="F12" s="254">
        <v>221</v>
      </c>
      <c r="G12" s="254">
        <v>153</v>
      </c>
      <c r="H12" s="254">
        <v>176</v>
      </c>
      <c r="I12" s="254">
        <v>161</v>
      </c>
      <c r="J12" s="254">
        <v>163</v>
      </c>
      <c r="K12" s="254">
        <v>309</v>
      </c>
      <c r="L12" s="254">
        <v>293</v>
      </c>
      <c r="M12" s="255">
        <v>2307</v>
      </c>
      <c r="N12" s="255"/>
      <c r="P12" s="147"/>
    </row>
    <row r="13" spans="1:16" ht="21.95" customHeight="1" x14ac:dyDescent="0.2">
      <c r="A13" s="251" t="s">
        <v>588</v>
      </c>
      <c r="B13" s="586">
        <v>130</v>
      </c>
      <c r="C13" s="252">
        <v>182</v>
      </c>
      <c r="D13" s="252">
        <v>273</v>
      </c>
      <c r="E13" s="252">
        <v>328</v>
      </c>
      <c r="F13" s="252">
        <v>228</v>
      </c>
      <c r="G13" s="252">
        <v>160</v>
      </c>
      <c r="H13" s="252">
        <v>213</v>
      </c>
      <c r="I13" s="252">
        <v>140</v>
      </c>
      <c r="J13" s="252">
        <v>197</v>
      </c>
      <c r="K13" s="252">
        <v>306</v>
      </c>
      <c r="L13" s="252">
        <v>271</v>
      </c>
      <c r="M13" s="261">
        <v>2428</v>
      </c>
      <c r="N13" s="261"/>
      <c r="O13" s="3"/>
      <c r="P13" s="147"/>
    </row>
    <row r="14" spans="1:16" ht="21.95" customHeight="1" x14ac:dyDescent="0.2">
      <c r="A14" s="162" t="s">
        <v>583</v>
      </c>
      <c r="B14" s="546">
        <v>585</v>
      </c>
      <c r="C14" s="546">
        <v>688</v>
      </c>
      <c r="D14" s="546">
        <v>992</v>
      </c>
      <c r="E14" s="546">
        <v>1266</v>
      </c>
      <c r="F14" s="546">
        <v>940</v>
      </c>
      <c r="G14" s="546">
        <v>653</v>
      </c>
      <c r="H14" s="546">
        <v>796</v>
      </c>
      <c r="I14" s="546">
        <v>600</v>
      </c>
      <c r="J14" s="546">
        <v>686</v>
      </c>
      <c r="K14" s="546">
        <v>1219</v>
      </c>
      <c r="L14" s="546">
        <v>1127</v>
      </c>
      <c r="M14" s="255">
        <v>9552</v>
      </c>
      <c r="N14" s="255"/>
      <c r="P14" s="147"/>
    </row>
    <row r="15" spans="1:16" ht="28.5" customHeight="1" x14ac:dyDescent="0.2">
      <c r="A15" s="251" t="s">
        <v>650</v>
      </c>
      <c r="B15" s="252">
        <v>38</v>
      </c>
      <c r="C15" s="252">
        <v>57</v>
      </c>
      <c r="D15" s="252">
        <v>-34</v>
      </c>
      <c r="E15" s="252">
        <v>80</v>
      </c>
      <c r="F15" s="252">
        <v>-9</v>
      </c>
      <c r="G15" s="252">
        <v>-54</v>
      </c>
      <c r="H15" s="252">
        <v>36</v>
      </c>
      <c r="I15" s="252">
        <v>29</v>
      </c>
      <c r="J15" s="252">
        <v>-43</v>
      </c>
      <c r="K15" s="252">
        <v>-163</v>
      </c>
      <c r="L15" s="252">
        <v>-17</v>
      </c>
      <c r="M15" s="261">
        <v>-79</v>
      </c>
      <c r="N15" s="252">
        <f t="shared" ref="N15" si="0">N5-N10</f>
        <v>0</v>
      </c>
      <c r="P15" s="147"/>
    </row>
    <row r="16" spans="1:16" ht="21.95" customHeight="1" x14ac:dyDescent="0.2">
      <c r="A16" s="162" t="s">
        <v>651</v>
      </c>
      <c r="B16" s="238">
        <v>6.4957264957264962E-2</v>
      </c>
      <c r="C16" s="238">
        <v>8.284883720930232E-2</v>
      </c>
      <c r="D16" s="238">
        <v>-3.4274193548387094E-2</v>
      </c>
      <c r="E16" s="238">
        <v>6.3191153238546599E-2</v>
      </c>
      <c r="F16" s="238">
        <v>-9.5744680851063829E-3</v>
      </c>
      <c r="G16" s="238">
        <v>-8.2695252679938741E-2</v>
      </c>
      <c r="H16" s="238">
        <v>4.5226130653266333E-2</v>
      </c>
      <c r="I16" s="238">
        <v>4.8333333333333332E-2</v>
      </c>
      <c r="J16" s="238">
        <v>-6.2682215743440239E-2</v>
      </c>
      <c r="K16" s="238">
        <v>-0.13371616078753076</v>
      </c>
      <c r="L16" s="238">
        <v>-1.5084294587400177E-2</v>
      </c>
      <c r="M16" s="237">
        <v>-8.2705192629815745E-3</v>
      </c>
      <c r="N16" s="547"/>
      <c r="P16" s="147"/>
    </row>
    <row r="17" spans="1:16" x14ac:dyDescent="0.2">
      <c r="A17" s="57" t="s">
        <v>76</v>
      </c>
      <c r="B17" s="156"/>
      <c r="C17" s="156"/>
      <c r="D17" s="59"/>
      <c r="E17" s="59"/>
      <c r="F17" s="59"/>
      <c r="G17" s="59"/>
      <c r="H17" s="169"/>
      <c r="I17" s="169"/>
      <c r="J17" s="169"/>
      <c r="K17" s="169"/>
      <c r="L17" s="169"/>
      <c r="M17" s="188"/>
      <c r="N17" s="188"/>
      <c r="P17" s="147"/>
    </row>
    <row r="18" spans="1:16" ht="16.350000000000001" customHeight="1" x14ac:dyDescent="0.25">
      <c r="A18" s="315" t="s">
        <v>701</v>
      </c>
      <c r="P18" s="147"/>
    </row>
    <row r="19" spans="1:16" s="62" customFormat="1" ht="111" customHeight="1" x14ac:dyDescent="0.2">
      <c r="A19" s="88"/>
      <c r="B19" s="88" t="s">
        <v>25</v>
      </c>
      <c r="C19" s="88" t="s">
        <v>26</v>
      </c>
      <c r="D19" s="88" t="s">
        <v>27</v>
      </c>
      <c r="E19" s="88" t="s">
        <v>161</v>
      </c>
      <c r="F19" s="88" t="s">
        <v>28</v>
      </c>
      <c r="G19" s="88" t="s">
        <v>29</v>
      </c>
      <c r="H19" s="88" t="s">
        <v>30</v>
      </c>
      <c r="I19" s="88" t="s">
        <v>31</v>
      </c>
      <c r="J19" s="88" t="s">
        <v>32</v>
      </c>
      <c r="K19" s="88" t="s">
        <v>33</v>
      </c>
      <c r="L19" s="88" t="s">
        <v>34</v>
      </c>
      <c r="M19" s="88" t="s">
        <v>417</v>
      </c>
      <c r="N19" s="77"/>
      <c r="P19" s="147"/>
    </row>
    <row r="20" spans="1:16" ht="21.95" customHeight="1" x14ac:dyDescent="0.2">
      <c r="A20" s="251" t="s">
        <v>611</v>
      </c>
      <c r="B20" s="252">
        <v>129</v>
      </c>
      <c r="C20" s="252">
        <v>171</v>
      </c>
      <c r="D20" s="252">
        <v>200</v>
      </c>
      <c r="E20" s="252">
        <v>318</v>
      </c>
      <c r="F20" s="252">
        <v>227</v>
      </c>
      <c r="G20" s="252">
        <v>150</v>
      </c>
      <c r="H20" s="252">
        <v>201</v>
      </c>
      <c r="I20" s="252">
        <v>191</v>
      </c>
      <c r="J20" s="252">
        <v>145</v>
      </c>
      <c r="K20" s="252">
        <v>258</v>
      </c>
      <c r="L20" s="252">
        <v>252</v>
      </c>
      <c r="M20" s="261">
        <v>2243</v>
      </c>
      <c r="N20" s="261"/>
    </row>
    <row r="21" spans="1:16" ht="21.95" customHeight="1" x14ac:dyDescent="0.2">
      <c r="A21" s="162" t="s">
        <v>612</v>
      </c>
      <c r="B21" s="253">
        <v>106</v>
      </c>
      <c r="C21" s="253">
        <v>174</v>
      </c>
      <c r="D21" s="253">
        <v>201</v>
      </c>
      <c r="E21" s="253">
        <v>162</v>
      </c>
      <c r="F21" s="253">
        <v>194</v>
      </c>
      <c r="G21" s="253">
        <v>91</v>
      </c>
      <c r="H21" s="253">
        <v>173</v>
      </c>
      <c r="I21" s="253">
        <v>170</v>
      </c>
      <c r="J21" s="253">
        <v>147</v>
      </c>
      <c r="K21" s="253">
        <v>241</v>
      </c>
      <c r="L21" s="253">
        <v>268</v>
      </c>
      <c r="M21" s="262">
        <v>1928</v>
      </c>
      <c r="N21" s="262"/>
    </row>
    <row r="22" spans="1:16" ht="21.95" customHeight="1" x14ac:dyDescent="0.2">
      <c r="A22" s="251" t="s">
        <v>613</v>
      </c>
      <c r="B22" s="252">
        <v>158</v>
      </c>
      <c r="C22" s="252">
        <v>207</v>
      </c>
      <c r="D22" s="252">
        <v>207</v>
      </c>
      <c r="E22" s="252">
        <v>367</v>
      </c>
      <c r="F22" s="252">
        <v>224</v>
      </c>
      <c r="G22" s="252">
        <v>140</v>
      </c>
      <c r="H22" s="252">
        <v>211</v>
      </c>
      <c r="I22" s="252">
        <v>139</v>
      </c>
      <c r="J22" s="252">
        <v>126</v>
      </c>
      <c r="K22" s="252">
        <v>241</v>
      </c>
      <c r="L22" s="252">
        <v>263</v>
      </c>
      <c r="M22" s="261">
        <v>2284</v>
      </c>
      <c r="N22" s="261"/>
    </row>
    <row r="23" spans="1:16" ht="21.95" customHeight="1" x14ac:dyDescent="0.2">
      <c r="A23" s="162" t="s">
        <v>588</v>
      </c>
      <c r="B23" s="556">
        <v>168</v>
      </c>
      <c r="C23" s="253">
        <v>176</v>
      </c>
      <c r="D23" s="253">
        <v>217</v>
      </c>
      <c r="E23" s="253">
        <v>293</v>
      </c>
      <c r="F23" s="253">
        <v>214</v>
      </c>
      <c r="G23" s="253">
        <v>113</v>
      </c>
      <c r="H23" s="253">
        <v>200</v>
      </c>
      <c r="I23" s="253">
        <v>181</v>
      </c>
      <c r="J23" s="253">
        <v>113</v>
      </c>
      <c r="K23" s="253">
        <v>234</v>
      </c>
      <c r="L23" s="253">
        <v>294</v>
      </c>
      <c r="M23" s="262">
        <v>2203</v>
      </c>
      <c r="N23" s="262"/>
    </row>
    <row r="24" spans="1:16" ht="21.95" customHeight="1" x14ac:dyDescent="0.2">
      <c r="A24" s="251" t="s">
        <v>610</v>
      </c>
      <c r="B24" s="252">
        <v>561</v>
      </c>
      <c r="C24" s="252">
        <v>728</v>
      </c>
      <c r="D24" s="252">
        <v>825</v>
      </c>
      <c r="E24" s="252">
        <v>1140</v>
      </c>
      <c r="F24" s="252">
        <v>859</v>
      </c>
      <c r="G24" s="252">
        <v>494</v>
      </c>
      <c r="H24" s="252">
        <v>785</v>
      </c>
      <c r="I24" s="252">
        <v>681</v>
      </c>
      <c r="J24" s="252">
        <v>531</v>
      </c>
      <c r="K24" s="252">
        <v>974</v>
      </c>
      <c r="L24" s="252">
        <v>1077</v>
      </c>
      <c r="M24" s="261">
        <v>8658</v>
      </c>
      <c r="N24" s="261"/>
    </row>
    <row r="25" spans="1:16" ht="21.95" customHeight="1" x14ac:dyDescent="0.2">
      <c r="A25" s="162" t="s">
        <v>585</v>
      </c>
      <c r="B25" s="254">
        <v>156</v>
      </c>
      <c r="C25" s="254">
        <v>162</v>
      </c>
      <c r="D25" s="254">
        <v>234</v>
      </c>
      <c r="E25" s="254">
        <v>295</v>
      </c>
      <c r="F25" s="254">
        <v>203</v>
      </c>
      <c r="G25" s="254">
        <v>143</v>
      </c>
      <c r="H25" s="254">
        <v>199</v>
      </c>
      <c r="I25" s="254">
        <v>176</v>
      </c>
      <c r="J25" s="254">
        <v>185</v>
      </c>
      <c r="K25" s="254">
        <v>242</v>
      </c>
      <c r="L25" s="254">
        <v>270</v>
      </c>
      <c r="M25" s="255">
        <v>2265</v>
      </c>
      <c r="N25" s="255"/>
      <c r="O25" s="147"/>
      <c r="P25" s="147"/>
    </row>
    <row r="26" spans="1:16" ht="21.95" customHeight="1" x14ac:dyDescent="0.2">
      <c r="A26" s="251" t="s">
        <v>586</v>
      </c>
      <c r="B26" s="252">
        <v>147</v>
      </c>
      <c r="C26" s="252">
        <v>209</v>
      </c>
      <c r="D26" s="252">
        <v>243</v>
      </c>
      <c r="E26" s="252">
        <v>319</v>
      </c>
      <c r="F26" s="252">
        <v>223</v>
      </c>
      <c r="G26" s="252">
        <v>150</v>
      </c>
      <c r="H26" s="252">
        <v>153</v>
      </c>
      <c r="I26" s="252">
        <v>182</v>
      </c>
      <c r="J26" s="252">
        <v>130</v>
      </c>
      <c r="K26" s="252">
        <v>250</v>
      </c>
      <c r="L26" s="252">
        <v>249</v>
      </c>
      <c r="M26" s="261">
        <v>2255</v>
      </c>
      <c r="N26" s="261"/>
      <c r="P26" s="147"/>
    </row>
    <row r="27" spans="1:16" ht="21.95" customHeight="1" x14ac:dyDescent="0.2">
      <c r="A27" s="162" t="s">
        <v>587</v>
      </c>
      <c r="B27" s="545">
        <v>146</v>
      </c>
      <c r="C27" s="254">
        <v>168</v>
      </c>
      <c r="D27" s="254">
        <v>249</v>
      </c>
      <c r="E27" s="254">
        <v>313</v>
      </c>
      <c r="F27" s="254">
        <v>285</v>
      </c>
      <c r="G27" s="254">
        <v>163</v>
      </c>
      <c r="H27" s="254">
        <v>180</v>
      </c>
      <c r="I27" s="254">
        <v>163</v>
      </c>
      <c r="J27" s="254">
        <v>161</v>
      </c>
      <c r="K27" s="254">
        <v>258</v>
      </c>
      <c r="L27" s="254">
        <v>202</v>
      </c>
      <c r="M27" s="255">
        <v>2288</v>
      </c>
      <c r="N27" s="255"/>
      <c r="O27" s="147"/>
      <c r="P27" s="147"/>
    </row>
    <row r="28" spans="1:16" ht="21.95" customHeight="1" x14ac:dyDescent="0.2">
      <c r="A28" s="251" t="s">
        <v>588</v>
      </c>
      <c r="B28" s="586">
        <v>151</v>
      </c>
      <c r="C28" s="252">
        <v>168</v>
      </c>
      <c r="D28" s="252">
        <v>187</v>
      </c>
      <c r="E28" s="252">
        <v>339</v>
      </c>
      <c r="F28" s="252">
        <v>282</v>
      </c>
      <c r="G28" s="252">
        <v>111</v>
      </c>
      <c r="H28" s="252">
        <v>210</v>
      </c>
      <c r="I28" s="252">
        <v>198</v>
      </c>
      <c r="J28" s="252">
        <v>172</v>
      </c>
      <c r="K28" s="252">
        <v>248</v>
      </c>
      <c r="L28" s="252">
        <v>236</v>
      </c>
      <c r="M28" s="261">
        <v>2302</v>
      </c>
      <c r="N28" s="261"/>
      <c r="O28" s="3"/>
      <c r="P28" s="147"/>
    </row>
    <row r="29" spans="1:16" ht="21.95" customHeight="1" x14ac:dyDescent="0.2">
      <c r="A29" s="162" t="s">
        <v>583</v>
      </c>
      <c r="B29" s="546">
        <v>600</v>
      </c>
      <c r="C29" s="546">
        <v>707</v>
      </c>
      <c r="D29" s="546">
        <v>913</v>
      </c>
      <c r="E29" s="546">
        <v>1266</v>
      </c>
      <c r="F29" s="546">
        <v>993</v>
      </c>
      <c r="G29" s="546">
        <v>567</v>
      </c>
      <c r="H29" s="546">
        <v>742</v>
      </c>
      <c r="I29" s="546">
        <v>719</v>
      </c>
      <c r="J29" s="546">
        <v>648</v>
      </c>
      <c r="K29" s="546">
        <v>998</v>
      </c>
      <c r="L29" s="546">
        <v>957</v>
      </c>
      <c r="M29" s="255">
        <v>9110</v>
      </c>
      <c r="N29" s="560"/>
      <c r="O29" s="943"/>
      <c r="P29" s="147"/>
    </row>
    <row r="30" spans="1:16" ht="21.95" customHeight="1" x14ac:dyDescent="0.2">
      <c r="A30" s="251" t="s">
        <v>650</v>
      </c>
      <c r="B30" s="252">
        <v>-39</v>
      </c>
      <c r="C30" s="252">
        <v>21</v>
      </c>
      <c r="D30" s="252">
        <v>-88</v>
      </c>
      <c r="E30" s="252">
        <v>-126</v>
      </c>
      <c r="F30" s="252">
        <v>-134</v>
      </c>
      <c r="G30" s="252">
        <v>-73</v>
      </c>
      <c r="H30" s="252">
        <v>43</v>
      </c>
      <c r="I30" s="252">
        <v>-38</v>
      </c>
      <c r="J30" s="252">
        <v>-117</v>
      </c>
      <c r="K30" s="252">
        <v>-24</v>
      </c>
      <c r="L30" s="252">
        <v>120</v>
      </c>
      <c r="M30" s="261">
        <v>-452</v>
      </c>
      <c r="N30" s="547"/>
      <c r="O30" s="3"/>
      <c r="P30" s="147"/>
    </row>
    <row r="31" spans="1:16" ht="21.95" customHeight="1" x14ac:dyDescent="0.2">
      <c r="A31" s="162" t="s">
        <v>651</v>
      </c>
      <c r="B31" s="238">
        <v>-6.5000000000000002E-2</v>
      </c>
      <c r="C31" s="238">
        <v>2.9702970297029702E-2</v>
      </c>
      <c r="D31" s="238">
        <v>-9.6385542168674704E-2</v>
      </c>
      <c r="E31" s="238">
        <v>-9.9526066350710901E-2</v>
      </c>
      <c r="F31" s="238">
        <v>-0.13494461228600202</v>
      </c>
      <c r="G31" s="238">
        <v>-0.12874779541446207</v>
      </c>
      <c r="H31" s="238">
        <v>5.7951482479784364E-2</v>
      </c>
      <c r="I31" s="238">
        <v>-5.2851182197496523E-2</v>
      </c>
      <c r="J31" s="238">
        <v>-0.18055555555555555</v>
      </c>
      <c r="K31" s="238">
        <v>-2.4048096192384769E-2</v>
      </c>
      <c r="L31" s="238">
        <v>0.12539184952978055</v>
      </c>
      <c r="M31" s="237">
        <v>-4.9615806805708013E-2</v>
      </c>
      <c r="N31" s="547"/>
      <c r="O31" s="3"/>
      <c r="P31" s="147"/>
    </row>
    <row r="32" spans="1:16" x14ac:dyDescent="0.2">
      <c r="A32" s="57" t="s">
        <v>76</v>
      </c>
      <c r="B32" s="156"/>
      <c r="C32" s="156"/>
      <c r="D32" s="59"/>
      <c r="E32" s="59"/>
      <c r="F32" s="59"/>
      <c r="G32" s="59"/>
      <c r="H32" s="169"/>
      <c r="I32" s="169"/>
      <c r="J32" s="169"/>
      <c r="K32" s="169"/>
      <c r="L32" s="169"/>
      <c r="M32" s="188"/>
      <c r="N32" s="188"/>
      <c r="P32" s="147"/>
    </row>
    <row r="33" spans="1:16" ht="16.350000000000001" customHeight="1" x14ac:dyDescent="0.25">
      <c r="A33" s="315" t="s">
        <v>698</v>
      </c>
      <c r="P33" s="147"/>
    </row>
    <row r="34" spans="1:16" ht="111" customHeight="1" x14ac:dyDescent="0.2">
      <c r="A34" s="88"/>
      <c r="B34" s="88" t="s">
        <v>25</v>
      </c>
      <c r="C34" s="88" t="s">
        <v>26</v>
      </c>
      <c r="D34" s="88" t="s">
        <v>27</v>
      </c>
      <c r="E34" s="88" t="s">
        <v>161</v>
      </c>
      <c r="F34" s="88" t="s">
        <v>28</v>
      </c>
      <c r="G34" s="88" t="s">
        <v>29</v>
      </c>
      <c r="H34" s="88" t="s">
        <v>30</v>
      </c>
      <c r="I34" s="88" t="s">
        <v>31</v>
      </c>
      <c r="J34" s="88" t="s">
        <v>32</v>
      </c>
      <c r="K34" s="88" t="s">
        <v>33</v>
      </c>
      <c r="L34" s="88" t="s">
        <v>34</v>
      </c>
      <c r="M34" s="88" t="s">
        <v>417</v>
      </c>
      <c r="N34" s="77"/>
      <c r="P34" s="147"/>
    </row>
    <row r="35" spans="1:16" ht="21.95" customHeight="1" x14ac:dyDescent="0.2">
      <c r="A35" s="251" t="s">
        <v>611</v>
      </c>
      <c r="B35" s="252">
        <v>123</v>
      </c>
      <c r="C35" s="252">
        <v>167</v>
      </c>
      <c r="D35" s="252">
        <v>193</v>
      </c>
      <c r="E35" s="252">
        <v>313</v>
      </c>
      <c r="F35" s="252">
        <v>217</v>
      </c>
      <c r="G35" s="252">
        <v>149</v>
      </c>
      <c r="H35" s="252">
        <v>195</v>
      </c>
      <c r="I35" s="252">
        <v>166</v>
      </c>
      <c r="J35" s="252">
        <v>132</v>
      </c>
      <c r="K35" s="252">
        <v>253</v>
      </c>
      <c r="L35" s="252">
        <v>214</v>
      </c>
      <c r="M35" s="261">
        <v>2123</v>
      </c>
      <c r="N35" s="261"/>
    </row>
    <row r="36" spans="1:16" ht="21.95" customHeight="1" x14ac:dyDescent="0.2">
      <c r="A36" s="162" t="s">
        <v>612</v>
      </c>
      <c r="B36" s="253">
        <v>97</v>
      </c>
      <c r="C36" s="253">
        <v>172</v>
      </c>
      <c r="D36" s="253">
        <v>189</v>
      </c>
      <c r="E36" s="253">
        <v>156</v>
      </c>
      <c r="F36" s="253">
        <v>186</v>
      </c>
      <c r="G36" s="253">
        <v>86</v>
      </c>
      <c r="H36" s="253">
        <v>168</v>
      </c>
      <c r="I36" s="253">
        <v>157</v>
      </c>
      <c r="J36" s="253">
        <v>140</v>
      </c>
      <c r="K36" s="253">
        <v>236</v>
      </c>
      <c r="L36" s="253">
        <v>254</v>
      </c>
      <c r="M36" s="262">
        <v>1842</v>
      </c>
      <c r="N36" s="262"/>
    </row>
    <row r="37" spans="1:16" ht="21.95" customHeight="1" x14ac:dyDescent="0.2">
      <c r="A37" s="251" t="s">
        <v>613</v>
      </c>
      <c r="B37" s="252">
        <v>146</v>
      </c>
      <c r="C37" s="252">
        <v>196</v>
      </c>
      <c r="D37" s="252">
        <v>193</v>
      </c>
      <c r="E37" s="252">
        <v>345</v>
      </c>
      <c r="F37" s="252">
        <v>217</v>
      </c>
      <c r="G37" s="252">
        <v>133</v>
      </c>
      <c r="H37" s="252">
        <v>202</v>
      </c>
      <c r="I37" s="252">
        <v>127</v>
      </c>
      <c r="J37" s="252">
        <v>117</v>
      </c>
      <c r="K37" s="252">
        <v>232</v>
      </c>
      <c r="L37" s="252">
        <v>221</v>
      </c>
      <c r="M37" s="261">
        <v>2130</v>
      </c>
      <c r="N37" s="261"/>
    </row>
    <row r="38" spans="1:16" ht="21.95" customHeight="1" x14ac:dyDescent="0.2">
      <c r="A38" s="162" t="s">
        <v>614</v>
      </c>
      <c r="B38" s="556">
        <v>160</v>
      </c>
      <c r="C38" s="253">
        <v>172</v>
      </c>
      <c r="D38" s="253">
        <v>204</v>
      </c>
      <c r="E38" s="253">
        <v>280</v>
      </c>
      <c r="F38" s="253">
        <v>202</v>
      </c>
      <c r="G38" s="253">
        <v>110</v>
      </c>
      <c r="H38" s="253">
        <v>195</v>
      </c>
      <c r="I38" s="253">
        <v>168</v>
      </c>
      <c r="J38" s="253">
        <v>108</v>
      </c>
      <c r="K38" s="253">
        <v>229</v>
      </c>
      <c r="L38" s="253">
        <v>264</v>
      </c>
      <c r="M38" s="262">
        <v>2092</v>
      </c>
      <c r="N38" s="262"/>
    </row>
    <row r="39" spans="1:16" ht="21.95" customHeight="1" x14ac:dyDescent="0.2">
      <c r="A39" s="251" t="s">
        <v>610</v>
      </c>
      <c r="B39" s="252">
        <v>526</v>
      </c>
      <c r="C39" s="252">
        <v>707</v>
      </c>
      <c r="D39" s="252">
        <v>779</v>
      </c>
      <c r="E39" s="252">
        <v>1094</v>
      </c>
      <c r="F39" s="252">
        <v>822</v>
      </c>
      <c r="G39" s="252">
        <v>478</v>
      </c>
      <c r="H39" s="252">
        <v>760</v>
      </c>
      <c r="I39" s="252">
        <v>618</v>
      </c>
      <c r="J39" s="252">
        <v>497</v>
      </c>
      <c r="K39" s="252">
        <v>950</v>
      </c>
      <c r="L39" s="252">
        <v>953</v>
      </c>
      <c r="M39" s="261">
        <v>8187</v>
      </c>
      <c r="N39" s="261"/>
    </row>
    <row r="40" spans="1:16" ht="21.95" customHeight="1" x14ac:dyDescent="0.2">
      <c r="A40" s="162" t="s">
        <v>585</v>
      </c>
      <c r="B40" s="254">
        <v>143</v>
      </c>
      <c r="C40" s="254">
        <v>160</v>
      </c>
      <c r="D40" s="254">
        <v>217</v>
      </c>
      <c r="E40" s="254">
        <v>279</v>
      </c>
      <c r="F40" s="254">
        <v>190</v>
      </c>
      <c r="G40" s="254">
        <v>140</v>
      </c>
      <c r="H40" s="254">
        <v>188</v>
      </c>
      <c r="I40" s="254">
        <v>164</v>
      </c>
      <c r="J40" s="254">
        <v>176</v>
      </c>
      <c r="K40" s="254">
        <v>242</v>
      </c>
      <c r="L40" s="254">
        <v>244</v>
      </c>
      <c r="M40" s="255">
        <v>2143</v>
      </c>
      <c r="N40" s="255"/>
      <c r="P40" s="147"/>
    </row>
    <row r="41" spans="1:16" ht="21.95" customHeight="1" x14ac:dyDescent="0.2">
      <c r="A41" s="251" t="s">
        <v>586</v>
      </c>
      <c r="B41" s="252">
        <v>132</v>
      </c>
      <c r="C41" s="252">
        <v>202</v>
      </c>
      <c r="D41" s="252">
        <v>222</v>
      </c>
      <c r="E41" s="252">
        <v>310</v>
      </c>
      <c r="F41" s="252">
        <v>214</v>
      </c>
      <c r="G41" s="252">
        <v>147</v>
      </c>
      <c r="H41" s="252">
        <v>148</v>
      </c>
      <c r="I41" s="252">
        <v>172</v>
      </c>
      <c r="J41" s="252">
        <v>123</v>
      </c>
      <c r="K41" s="252">
        <v>247</v>
      </c>
      <c r="L41" s="252">
        <v>223</v>
      </c>
      <c r="M41" s="261">
        <v>2140</v>
      </c>
      <c r="N41" s="261"/>
      <c r="P41" s="147"/>
    </row>
    <row r="42" spans="1:16" ht="21.95" customHeight="1" x14ac:dyDescent="0.2">
      <c r="A42" s="162" t="s">
        <v>587</v>
      </c>
      <c r="B42" s="545">
        <v>131</v>
      </c>
      <c r="C42" s="254">
        <v>160</v>
      </c>
      <c r="D42" s="254">
        <v>233</v>
      </c>
      <c r="E42" s="254">
        <v>304</v>
      </c>
      <c r="F42" s="254">
        <v>271</v>
      </c>
      <c r="G42" s="254">
        <v>158</v>
      </c>
      <c r="H42" s="254">
        <v>176</v>
      </c>
      <c r="I42" s="254">
        <v>148</v>
      </c>
      <c r="J42" s="254">
        <v>152</v>
      </c>
      <c r="K42" s="254">
        <v>251</v>
      </c>
      <c r="L42" s="254">
        <v>182</v>
      </c>
      <c r="M42" s="255">
        <v>2166</v>
      </c>
      <c r="N42" s="255"/>
      <c r="P42" s="147"/>
    </row>
    <row r="43" spans="1:16" ht="21.95" customHeight="1" x14ac:dyDescent="0.2">
      <c r="A43" s="251" t="s">
        <v>588</v>
      </c>
      <c r="B43" s="586">
        <v>138</v>
      </c>
      <c r="C43" s="252">
        <v>162</v>
      </c>
      <c r="D43" s="252">
        <v>175</v>
      </c>
      <c r="E43" s="252">
        <v>304</v>
      </c>
      <c r="F43" s="252">
        <v>267</v>
      </c>
      <c r="G43" s="252">
        <v>108</v>
      </c>
      <c r="H43" s="252">
        <v>206</v>
      </c>
      <c r="I43" s="252">
        <v>182</v>
      </c>
      <c r="J43" s="252">
        <v>163</v>
      </c>
      <c r="K43" s="252">
        <v>240</v>
      </c>
      <c r="L43" s="252">
        <v>210</v>
      </c>
      <c r="M43" s="261">
        <v>2155</v>
      </c>
      <c r="N43" s="261"/>
      <c r="O43" s="3"/>
      <c r="P43" s="147"/>
    </row>
    <row r="44" spans="1:16" ht="21.95" customHeight="1" x14ac:dyDescent="0.2">
      <c r="A44" s="162" t="s">
        <v>583</v>
      </c>
      <c r="B44" s="546">
        <v>544</v>
      </c>
      <c r="C44" s="546">
        <v>684</v>
      </c>
      <c r="D44" s="546">
        <v>847</v>
      </c>
      <c r="E44" s="546">
        <v>1197</v>
      </c>
      <c r="F44" s="546">
        <v>942</v>
      </c>
      <c r="G44" s="546">
        <v>553</v>
      </c>
      <c r="H44" s="546">
        <v>718</v>
      </c>
      <c r="I44" s="546">
        <v>666</v>
      </c>
      <c r="J44" s="546">
        <v>614</v>
      </c>
      <c r="K44" s="546">
        <v>980</v>
      </c>
      <c r="L44" s="546">
        <v>859</v>
      </c>
      <c r="M44" s="255">
        <v>8604</v>
      </c>
      <c r="N44" s="560"/>
      <c r="O44" s="3"/>
      <c r="P44" s="147"/>
    </row>
    <row r="45" spans="1:16" ht="21.95" customHeight="1" x14ac:dyDescent="0.2">
      <c r="A45" s="251" t="s">
        <v>650</v>
      </c>
      <c r="B45" s="252">
        <v>-18</v>
      </c>
      <c r="C45" s="252">
        <v>23</v>
      </c>
      <c r="D45" s="252">
        <v>-68</v>
      </c>
      <c r="E45" s="252">
        <v>-103</v>
      </c>
      <c r="F45" s="252">
        <v>-120</v>
      </c>
      <c r="G45" s="252">
        <v>-75</v>
      </c>
      <c r="H45" s="252">
        <v>42</v>
      </c>
      <c r="I45" s="252">
        <v>-48</v>
      </c>
      <c r="J45" s="252">
        <v>-117</v>
      </c>
      <c r="K45" s="252">
        <v>-30</v>
      </c>
      <c r="L45" s="252">
        <v>94</v>
      </c>
      <c r="M45" s="261">
        <v>-417</v>
      </c>
      <c r="N45" s="762"/>
      <c r="O45" s="3"/>
      <c r="P45" s="147"/>
    </row>
    <row r="46" spans="1:16" ht="21.95" customHeight="1" x14ac:dyDescent="0.2">
      <c r="A46" s="162" t="s">
        <v>651</v>
      </c>
      <c r="B46" s="238">
        <v>-3.3088235294117647E-2</v>
      </c>
      <c r="C46" s="238">
        <v>3.3625730994152045E-2</v>
      </c>
      <c r="D46" s="238">
        <v>-8.0283353010625738E-2</v>
      </c>
      <c r="E46" s="238">
        <v>-8.6048454469507096E-2</v>
      </c>
      <c r="F46" s="238">
        <v>-0.12738853503184713</v>
      </c>
      <c r="G46" s="238">
        <v>-0.13562386980108498</v>
      </c>
      <c r="H46" s="238">
        <v>5.8495821727019497E-2</v>
      </c>
      <c r="I46" s="238">
        <v>-7.2072072072072071E-2</v>
      </c>
      <c r="J46" s="238">
        <v>-0.19055374592833876</v>
      </c>
      <c r="K46" s="238">
        <v>-3.0612244897959183E-2</v>
      </c>
      <c r="L46" s="238">
        <v>0.10942956926658906</v>
      </c>
      <c r="M46" s="237">
        <v>-4.8465829846582986E-2</v>
      </c>
      <c r="N46" s="560"/>
      <c r="O46" s="3"/>
      <c r="P46" s="147"/>
    </row>
    <row r="47" spans="1:16" x14ac:dyDescent="0.2">
      <c r="A47" s="57" t="s">
        <v>76</v>
      </c>
      <c r="B47" s="156"/>
      <c r="C47" s="156"/>
      <c r="D47" s="59"/>
      <c r="E47" s="59"/>
      <c r="F47" s="59"/>
      <c r="G47" s="59"/>
      <c r="H47" s="169"/>
      <c r="I47" s="169"/>
      <c r="J47" s="169"/>
      <c r="K47" s="169"/>
      <c r="L47" s="169"/>
      <c r="M47" s="188"/>
      <c r="N47" s="188"/>
      <c r="P47" s="147"/>
    </row>
    <row r="48" spans="1:16" ht="16.350000000000001" customHeight="1" x14ac:dyDescent="0.25">
      <c r="A48" s="315" t="s">
        <v>702</v>
      </c>
      <c r="P48" s="147"/>
    </row>
    <row r="49" spans="1:26" ht="111" customHeight="1" x14ac:dyDescent="0.2">
      <c r="A49" s="88"/>
      <c r="B49" s="88" t="s">
        <v>25</v>
      </c>
      <c r="C49" s="88" t="s">
        <v>26</v>
      </c>
      <c r="D49" s="88" t="s">
        <v>27</v>
      </c>
      <c r="E49" s="88" t="s">
        <v>161</v>
      </c>
      <c r="F49" s="88" t="s">
        <v>28</v>
      </c>
      <c r="G49" s="88" t="s">
        <v>29</v>
      </c>
      <c r="H49" s="88" t="s">
        <v>30</v>
      </c>
      <c r="I49" s="88" t="s">
        <v>31</v>
      </c>
      <c r="J49" s="88" t="s">
        <v>32</v>
      </c>
      <c r="K49" s="88" t="s">
        <v>33</v>
      </c>
      <c r="L49" s="88" t="s">
        <v>34</v>
      </c>
      <c r="M49" s="88" t="s">
        <v>417</v>
      </c>
      <c r="N49" s="77"/>
      <c r="P49" s="147"/>
    </row>
    <row r="50" spans="1:26" ht="21.95" customHeight="1" x14ac:dyDescent="0.2">
      <c r="A50" s="251" t="s">
        <v>611</v>
      </c>
      <c r="B50" s="234">
        <v>0.95348837209302328</v>
      </c>
      <c r="C50" s="234">
        <v>0.97660818713450293</v>
      </c>
      <c r="D50" s="234">
        <v>0.96499999999999997</v>
      </c>
      <c r="E50" s="234">
        <v>0.98427672955974843</v>
      </c>
      <c r="F50" s="234">
        <v>0.95594713656387664</v>
      </c>
      <c r="G50" s="234">
        <v>0.99333333333333329</v>
      </c>
      <c r="H50" s="234">
        <v>0.97014925373134331</v>
      </c>
      <c r="I50" s="234">
        <v>0.86910994764397909</v>
      </c>
      <c r="J50" s="234">
        <v>0.91034482758620694</v>
      </c>
      <c r="K50" s="234">
        <v>0.98062015503875966</v>
      </c>
      <c r="L50" s="234">
        <v>0.84920634920634919</v>
      </c>
      <c r="M50" s="235">
        <v>0.94650022291573788</v>
      </c>
      <c r="N50" s="234" t="str">
        <f t="shared" ref="N50" si="1">IF(N20=0,"x",N35/N20)</f>
        <v>x</v>
      </c>
      <c r="P50" s="147"/>
    </row>
    <row r="51" spans="1:26" ht="21.95" customHeight="1" x14ac:dyDescent="0.2">
      <c r="A51" s="162" t="s">
        <v>612</v>
      </c>
      <c r="B51" s="238">
        <v>0.91509433962264153</v>
      </c>
      <c r="C51" s="238">
        <v>0.9885057471264368</v>
      </c>
      <c r="D51" s="238">
        <v>0.94029850746268662</v>
      </c>
      <c r="E51" s="238">
        <v>0.96296296296296291</v>
      </c>
      <c r="F51" s="238">
        <v>0.95876288659793818</v>
      </c>
      <c r="G51" s="238">
        <v>0.94505494505494503</v>
      </c>
      <c r="H51" s="238">
        <v>0.97109826589595372</v>
      </c>
      <c r="I51" s="238">
        <v>0.92352941176470593</v>
      </c>
      <c r="J51" s="238">
        <v>0.95238095238095233</v>
      </c>
      <c r="K51" s="238">
        <v>0.97925311203319498</v>
      </c>
      <c r="L51" s="238">
        <v>0.94776119402985071</v>
      </c>
      <c r="M51" s="237">
        <v>0.95539419087136934</v>
      </c>
      <c r="N51" s="238" t="str">
        <f t="shared" ref="N51" si="2">IF(N21=0,"x",N36/N21)</f>
        <v>x</v>
      </c>
      <c r="P51" s="147"/>
    </row>
    <row r="52" spans="1:26" ht="21.95" customHeight="1" x14ac:dyDescent="0.2">
      <c r="A52" s="251" t="s">
        <v>613</v>
      </c>
      <c r="B52" s="234">
        <v>0.92405063291139244</v>
      </c>
      <c r="C52" s="234">
        <v>0.9468599033816425</v>
      </c>
      <c r="D52" s="234">
        <v>0.93236714975845414</v>
      </c>
      <c r="E52" s="234">
        <v>0.94005449591280654</v>
      </c>
      <c r="F52" s="234">
        <v>0.96875</v>
      </c>
      <c r="G52" s="234">
        <v>0.95</v>
      </c>
      <c r="H52" s="234">
        <v>0.95734597156398105</v>
      </c>
      <c r="I52" s="234">
        <v>0.91366906474820142</v>
      </c>
      <c r="J52" s="234">
        <v>0.9285714285714286</v>
      </c>
      <c r="K52" s="234">
        <v>0.96265560165975106</v>
      </c>
      <c r="L52" s="234">
        <v>0.84030418250950567</v>
      </c>
      <c r="M52" s="235">
        <v>0.93257443082311731</v>
      </c>
      <c r="N52" s="234" t="str">
        <f t="shared" ref="N52" si="3">IF(N22=0,"x",N37/N22)</f>
        <v>x</v>
      </c>
      <c r="P52" s="147"/>
    </row>
    <row r="53" spans="1:26" ht="21.95" customHeight="1" x14ac:dyDescent="0.2">
      <c r="A53" s="162" t="s">
        <v>614</v>
      </c>
      <c r="B53" s="238">
        <v>0.95238095238095233</v>
      </c>
      <c r="C53" s="238">
        <v>0.97727272727272729</v>
      </c>
      <c r="D53" s="238">
        <v>0.94009216589861755</v>
      </c>
      <c r="E53" s="238">
        <v>0.95563139931740615</v>
      </c>
      <c r="F53" s="238">
        <v>0.94392523364485981</v>
      </c>
      <c r="G53" s="238">
        <v>0.97345132743362828</v>
      </c>
      <c r="H53" s="238">
        <v>0.97499999999999998</v>
      </c>
      <c r="I53" s="238">
        <v>0.92817679558011046</v>
      </c>
      <c r="J53" s="238">
        <v>0.95575221238938057</v>
      </c>
      <c r="K53" s="238">
        <v>0.9786324786324786</v>
      </c>
      <c r="L53" s="238">
        <v>0.89795918367346939</v>
      </c>
      <c r="M53" s="237">
        <v>0.9496141625056741</v>
      </c>
      <c r="N53" s="238" t="str">
        <f t="shared" ref="N53" si="4">IF(N23=0,"x",N38/N23)</f>
        <v>x</v>
      </c>
      <c r="P53" s="147"/>
    </row>
    <row r="54" spans="1:26" ht="21.95" customHeight="1" x14ac:dyDescent="0.2">
      <c r="A54" s="251" t="s">
        <v>610</v>
      </c>
      <c r="B54" s="234">
        <v>0.9376114081996435</v>
      </c>
      <c r="C54" s="234">
        <v>0.97115384615384615</v>
      </c>
      <c r="D54" s="234">
        <v>0.94424242424242422</v>
      </c>
      <c r="E54" s="234">
        <v>0.95964912280701753</v>
      </c>
      <c r="F54" s="234">
        <v>0.95692665890570427</v>
      </c>
      <c r="G54" s="234">
        <v>0.96761133603238869</v>
      </c>
      <c r="H54" s="234">
        <v>0.96815286624203822</v>
      </c>
      <c r="I54" s="234">
        <v>0.90748898678414092</v>
      </c>
      <c r="J54" s="234">
        <v>0.935969868173258</v>
      </c>
      <c r="K54" s="234">
        <v>0.97535934291581106</v>
      </c>
      <c r="L54" s="234">
        <v>0.88486536675951721</v>
      </c>
      <c r="M54" s="235">
        <v>0.94559944559944564</v>
      </c>
      <c r="N54" s="234" t="str">
        <f t="shared" ref="N54" si="5">IF(N24=0,"x",N39/N24)</f>
        <v>x</v>
      </c>
      <c r="O54" s="3"/>
      <c r="P54" s="147"/>
    </row>
    <row r="55" spans="1:26" ht="21.95" customHeight="1" x14ac:dyDescent="0.2">
      <c r="A55" s="162" t="s">
        <v>585</v>
      </c>
      <c r="B55" s="238">
        <v>0.91666666666666663</v>
      </c>
      <c r="C55" s="238">
        <v>0.98765432098765427</v>
      </c>
      <c r="D55" s="238">
        <v>0.92735042735042739</v>
      </c>
      <c r="E55" s="238">
        <v>0.94576271186440675</v>
      </c>
      <c r="F55" s="238">
        <v>0.93596059113300489</v>
      </c>
      <c r="G55" s="238">
        <v>0.97902097902097907</v>
      </c>
      <c r="H55" s="238">
        <v>0.94472361809045224</v>
      </c>
      <c r="I55" s="238">
        <v>0.93181818181818177</v>
      </c>
      <c r="J55" s="238">
        <v>0.9513513513513514</v>
      </c>
      <c r="K55" s="238">
        <v>1</v>
      </c>
      <c r="L55" s="238">
        <v>0.90370370370370368</v>
      </c>
      <c r="M55" s="237">
        <v>0.94613686534216335</v>
      </c>
      <c r="N55" s="237"/>
      <c r="P55" s="147"/>
    </row>
    <row r="56" spans="1:26" ht="21.95" customHeight="1" x14ac:dyDescent="0.2">
      <c r="A56" s="251" t="s">
        <v>586</v>
      </c>
      <c r="B56" s="234">
        <v>0.89795918367346939</v>
      </c>
      <c r="C56" s="234">
        <v>0.96650717703349287</v>
      </c>
      <c r="D56" s="234">
        <v>0.9135802469135802</v>
      </c>
      <c r="E56" s="234">
        <v>0.97178683385579934</v>
      </c>
      <c r="F56" s="234">
        <v>0.95964125560538116</v>
      </c>
      <c r="G56" s="234">
        <v>0.98</v>
      </c>
      <c r="H56" s="234">
        <v>0.9673202614379085</v>
      </c>
      <c r="I56" s="234">
        <v>0.94505494505494503</v>
      </c>
      <c r="J56" s="234">
        <v>0.94615384615384612</v>
      </c>
      <c r="K56" s="234">
        <v>0.98799999999999999</v>
      </c>
      <c r="L56" s="234">
        <v>0.89558232931726911</v>
      </c>
      <c r="M56" s="235">
        <v>0.9490022172949002</v>
      </c>
      <c r="N56" s="235"/>
      <c r="P56" s="147"/>
    </row>
    <row r="57" spans="1:26" ht="21.95" customHeight="1" x14ac:dyDescent="0.2">
      <c r="A57" s="162" t="s">
        <v>587</v>
      </c>
      <c r="B57" s="238">
        <v>0.89726027397260277</v>
      </c>
      <c r="C57" s="238">
        <v>0.95238095238095233</v>
      </c>
      <c r="D57" s="238">
        <v>0.93574297188755018</v>
      </c>
      <c r="E57" s="238">
        <v>0.97124600638977632</v>
      </c>
      <c r="F57" s="238">
        <v>0.9508771929824561</v>
      </c>
      <c r="G57" s="238">
        <v>0.96932515337423308</v>
      </c>
      <c r="H57" s="238">
        <v>0.97777777777777775</v>
      </c>
      <c r="I57" s="238">
        <v>0.90797546012269936</v>
      </c>
      <c r="J57" s="238">
        <v>0.94409937888198758</v>
      </c>
      <c r="K57" s="238">
        <v>0.97286821705426352</v>
      </c>
      <c r="L57" s="238">
        <v>0.90099009900990101</v>
      </c>
      <c r="M57" s="237">
        <v>0.94667832167832167</v>
      </c>
      <c r="N57" s="237"/>
      <c r="P57" s="147"/>
    </row>
    <row r="58" spans="1:26" ht="21.95" customHeight="1" x14ac:dyDescent="0.2">
      <c r="A58" s="251" t="s">
        <v>588</v>
      </c>
      <c r="B58" s="234">
        <v>0.91390728476821192</v>
      </c>
      <c r="C58" s="234">
        <v>0.9642857142857143</v>
      </c>
      <c r="D58" s="234">
        <v>0.93582887700534756</v>
      </c>
      <c r="E58" s="234">
        <v>0.89675516224188789</v>
      </c>
      <c r="F58" s="234">
        <v>0.94680851063829785</v>
      </c>
      <c r="G58" s="234">
        <v>0.97297297297297303</v>
      </c>
      <c r="H58" s="234">
        <v>0.98095238095238091</v>
      </c>
      <c r="I58" s="234">
        <v>0.91919191919191923</v>
      </c>
      <c r="J58" s="234">
        <v>0.94767441860465118</v>
      </c>
      <c r="K58" s="234">
        <v>0.967741935483871</v>
      </c>
      <c r="L58" s="234">
        <v>0.88983050847457623</v>
      </c>
      <c r="M58" s="235">
        <v>0.93614248479582973</v>
      </c>
      <c r="N58" s="235"/>
      <c r="P58" s="147"/>
    </row>
    <row r="59" spans="1:26" ht="21.95" customHeight="1" x14ac:dyDescent="0.2">
      <c r="A59" s="162" t="s">
        <v>583</v>
      </c>
      <c r="B59" s="99">
        <v>0.90666666666666662</v>
      </c>
      <c r="C59" s="99">
        <v>0.96746817538896746</v>
      </c>
      <c r="D59" s="99">
        <v>0.92771084337349397</v>
      </c>
      <c r="E59" s="99">
        <v>0.9454976303317536</v>
      </c>
      <c r="F59" s="99">
        <v>0.94864048338368578</v>
      </c>
      <c r="G59" s="99">
        <v>0.97530864197530864</v>
      </c>
      <c r="H59" s="99">
        <v>0.96765498652291104</v>
      </c>
      <c r="I59" s="99">
        <v>0.92628650904033383</v>
      </c>
      <c r="J59" s="99">
        <v>0.94753086419753085</v>
      </c>
      <c r="K59" s="99">
        <v>0.9819639278557114</v>
      </c>
      <c r="L59" s="99">
        <v>0.89759665621734586</v>
      </c>
      <c r="M59" s="303">
        <v>0.94445664105378702</v>
      </c>
      <c r="N59" s="237"/>
      <c r="P59" s="147"/>
    </row>
    <row r="60" spans="1:26" ht="21.95" customHeight="1" x14ac:dyDescent="0.2">
      <c r="A60" s="251" t="s">
        <v>616</v>
      </c>
      <c r="B60" s="259">
        <v>3.0944741532976883</v>
      </c>
      <c r="C60" s="259">
        <v>0.36856707648786902</v>
      </c>
      <c r="D60" s="259">
        <v>1.6531580868930251</v>
      </c>
      <c r="E60" s="259">
        <v>1.4151492475263927</v>
      </c>
      <c r="F60" s="259">
        <v>0.82861755220184907</v>
      </c>
      <c r="G60" s="259">
        <v>-0.7697305942919952</v>
      </c>
      <c r="H60" s="259">
        <v>4.978797191271811E-2</v>
      </c>
      <c r="I60" s="259">
        <v>-1.8797522256192911</v>
      </c>
      <c r="J60" s="259">
        <v>-1.1560996024272852</v>
      </c>
      <c r="K60" s="259">
        <v>-0.66045849399003487</v>
      </c>
      <c r="L60" s="259">
        <v>-1.2731289457828643</v>
      </c>
      <c r="M60" s="264">
        <v>0.11428045456586267</v>
      </c>
      <c r="N60" s="251"/>
      <c r="P60" s="147"/>
    </row>
    <row r="61" spans="1:26" x14ac:dyDescent="0.2">
      <c r="A61" s="57" t="s">
        <v>76</v>
      </c>
      <c r="B61" s="156"/>
      <c r="C61" s="156"/>
      <c r="D61" s="59"/>
      <c r="E61" s="59"/>
      <c r="F61" s="59"/>
      <c r="G61" s="59"/>
      <c r="H61" s="169"/>
      <c r="I61" s="169"/>
      <c r="J61" s="169"/>
      <c r="K61" s="169"/>
      <c r="L61" s="169"/>
      <c r="M61" s="188"/>
      <c r="N61" s="188"/>
      <c r="P61" s="147"/>
    </row>
    <row r="62" spans="1:26" ht="16.350000000000001" customHeight="1" x14ac:dyDescent="0.25">
      <c r="A62" s="315" t="s">
        <v>703</v>
      </c>
      <c r="P62" s="147"/>
    </row>
    <row r="63" spans="1:26" ht="111" customHeight="1" x14ac:dyDescent="0.2">
      <c r="A63" s="88"/>
      <c r="B63" s="88" t="s">
        <v>25</v>
      </c>
      <c r="C63" s="88" t="s">
        <v>26</v>
      </c>
      <c r="D63" s="88" t="s">
        <v>27</v>
      </c>
      <c r="E63" s="88" t="s">
        <v>161</v>
      </c>
      <c r="F63" s="88" t="s">
        <v>28</v>
      </c>
      <c r="G63" s="88" t="s">
        <v>29</v>
      </c>
      <c r="H63" s="88" t="s">
        <v>30</v>
      </c>
      <c r="I63" s="88" t="s">
        <v>31</v>
      </c>
      <c r="J63" s="88" t="s">
        <v>32</v>
      </c>
      <c r="K63" s="88" t="s">
        <v>33</v>
      </c>
      <c r="L63" s="88" t="s">
        <v>34</v>
      </c>
      <c r="M63" s="88" t="s">
        <v>417</v>
      </c>
      <c r="N63" s="77"/>
      <c r="P63" s="147"/>
    </row>
    <row r="64" spans="1:26" ht="21.95" customHeight="1" x14ac:dyDescent="0.2">
      <c r="A64" s="251" t="s">
        <v>611</v>
      </c>
      <c r="B64" s="252">
        <v>8</v>
      </c>
      <c r="C64" s="252">
        <v>10</v>
      </c>
      <c r="D64" s="252">
        <v>19</v>
      </c>
      <c r="E64" s="252">
        <v>7</v>
      </c>
      <c r="F64" s="252">
        <v>24</v>
      </c>
      <c r="G64" s="252">
        <v>14</v>
      </c>
      <c r="H64" s="252">
        <v>3</v>
      </c>
      <c r="I64" s="252">
        <v>34</v>
      </c>
      <c r="J64" s="252">
        <v>9</v>
      </c>
      <c r="K64" s="252">
        <v>14</v>
      </c>
      <c r="L64" s="252">
        <v>8</v>
      </c>
      <c r="M64" s="261">
        <v>150</v>
      </c>
      <c r="N64" s="261"/>
      <c r="O64" s="147"/>
      <c r="P64" s="147"/>
      <c r="Q64" s="147"/>
      <c r="R64" s="147"/>
      <c r="S64" s="147"/>
      <c r="T64" s="147"/>
      <c r="U64" s="147"/>
      <c r="V64" s="147"/>
      <c r="W64" s="147"/>
      <c r="X64" s="147"/>
      <c r="Y64" s="147"/>
      <c r="Z64" s="147"/>
    </row>
    <row r="65" spans="1:26" ht="21.95" customHeight="1" x14ac:dyDescent="0.2">
      <c r="A65" s="162" t="s">
        <v>612</v>
      </c>
      <c r="B65" s="253">
        <v>2</v>
      </c>
      <c r="C65" s="253">
        <v>20</v>
      </c>
      <c r="D65" s="253">
        <v>9</v>
      </c>
      <c r="E65" s="253">
        <v>14</v>
      </c>
      <c r="F65" s="253">
        <v>10</v>
      </c>
      <c r="G65" s="253">
        <v>5</v>
      </c>
      <c r="H65" s="253">
        <v>5</v>
      </c>
      <c r="I65" s="253">
        <v>20</v>
      </c>
      <c r="J65" s="253">
        <v>12</v>
      </c>
      <c r="K65" s="253">
        <v>22</v>
      </c>
      <c r="L65" s="253">
        <v>11</v>
      </c>
      <c r="M65" s="262">
        <v>130</v>
      </c>
      <c r="N65" s="262"/>
      <c r="O65" s="147"/>
      <c r="P65" s="147"/>
      <c r="Q65" s="147"/>
      <c r="R65" s="147"/>
      <c r="S65" s="147"/>
      <c r="T65" s="147"/>
      <c r="U65" s="147"/>
      <c r="V65" s="147"/>
      <c r="W65" s="147"/>
      <c r="X65" s="147"/>
      <c r="Y65" s="147"/>
      <c r="Z65" s="147"/>
    </row>
    <row r="66" spans="1:26" ht="21.95" customHeight="1" x14ac:dyDescent="0.2">
      <c r="A66" s="251" t="s">
        <v>613</v>
      </c>
      <c r="B66" s="252">
        <v>10</v>
      </c>
      <c r="C66" s="252">
        <v>16</v>
      </c>
      <c r="D66" s="252">
        <v>14</v>
      </c>
      <c r="E66" s="252">
        <v>9</v>
      </c>
      <c r="F66" s="252">
        <v>23</v>
      </c>
      <c r="G66" s="252">
        <v>0</v>
      </c>
      <c r="H66" s="252">
        <v>9</v>
      </c>
      <c r="I66" s="252">
        <v>26</v>
      </c>
      <c r="J66" s="252">
        <v>5</v>
      </c>
      <c r="K66" s="252">
        <v>15</v>
      </c>
      <c r="L66" s="252">
        <v>13</v>
      </c>
      <c r="M66" s="261">
        <v>140</v>
      </c>
      <c r="N66" s="261"/>
      <c r="O66" s="147"/>
      <c r="P66" s="147"/>
      <c r="Q66" s="147"/>
      <c r="R66" s="147"/>
      <c r="S66" s="147"/>
      <c r="T66" s="147"/>
      <c r="U66" s="147"/>
      <c r="V66" s="147"/>
      <c r="W66" s="147"/>
      <c r="X66" s="147"/>
      <c r="Y66" s="147"/>
      <c r="Z66" s="147"/>
    </row>
    <row r="67" spans="1:26" ht="21.95" customHeight="1" x14ac:dyDescent="0.2">
      <c r="A67" s="162" t="s">
        <v>614</v>
      </c>
      <c r="B67" s="556">
        <v>2</v>
      </c>
      <c r="C67" s="253">
        <v>12</v>
      </c>
      <c r="D67" s="253">
        <v>9</v>
      </c>
      <c r="E67" s="253">
        <v>16</v>
      </c>
      <c r="F67" s="253">
        <v>11</v>
      </c>
      <c r="G67" s="253">
        <v>9</v>
      </c>
      <c r="H67" s="253">
        <v>11</v>
      </c>
      <c r="I67" s="253">
        <v>13</v>
      </c>
      <c r="J67" s="253">
        <v>7</v>
      </c>
      <c r="K67" s="253">
        <v>28</v>
      </c>
      <c r="L67" s="253">
        <v>12</v>
      </c>
      <c r="M67" s="262">
        <v>130</v>
      </c>
      <c r="N67" s="262"/>
      <c r="O67" s="147"/>
      <c r="P67" s="147"/>
      <c r="Q67" s="147"/>
      <c r="R67" s="147"/>
      <c r="S67" s="147"/>
      <c r="T67" s="147"/>
      <c r="U67" s="147"/>
      <c r="V67" s="147"/>
      <c r="W67" s="147"/>
      <c r="X67" s="147"/>
      <c r="Y67" s="147"/>
      <c r="Z67" s="147"/>
    </row>
    <row r="68" spans="1:26" ht="21.95" customHeight="1" x14ac:dyDescent="0.2">
      <c r="A68" s="251" t="s">
        <v>610</v>
      </c>
      <c r="B68" s="252">
        <v>22</v>
      </c>
      <c r="C68" s="252">
        <v>58</v>
      </c>
      <c r="D68" s="252">
        <v>51</v>
      </c>
      <c r="E68" s="252">
        <v>46</v>
      </c>
      <c r="F68" s="252">
        <v>68</v>
      </c>
      <c r="G68" s="252">
        <v>28</v>
      </c>
      <c r="H68" s="252">
        <v>28</v>
      </c>
      <c r="I68" s="252">
        <v>93</v>
      </c>
      <c r="J68" s="252">
        <v>33</v>
      </c>
      <c r="K68" s="252">
        <v>79</v>
      </c>
      <c r="L68" s="252">
        <v>44</v>
      </c>
      <c r="M68" s="261">
        <v>550</v>
      </c>
      <c r="N68" s="261"/>
      <c r="O68" s="147"/>
      <c r="P68" s="147"/>
      <c r="Q68" s="147"/>
      <c r="R68" s="147"/>
      <c r="S68" s="147"/>
      <c r="T68" s="147"/>
      <c r="U68" s="147"/>
      <c r="V68" s="147"/>
      <c r="W68" s="147"/>
      <c r="X68" s="147"/>
      <c r="Y68" s="147"/>
      <c r="Z68" s="147"/>
    </row>
    <row r="69" spans="1:26" ht="21.95" customHeight="1" x14ac:dyDescent="0.2">
      <c r="A69" s="162" t="s">
        <v>585</v>
      </c>
      <c r="B69" s="254">
        <v>12</v>
      </c>
      <c r="C69" s="254">
        <v>10</v>
      </c>
      <c r="D69" s="254">
        <v>22</v>
      </c>
      <c r="E69" s="254">
        <v>15</v>
      </c>
      <c r="F69" s="254">
        <v>15</v>
      </c>
      <c r="G69" s="254">
        <v>9</v>
      </c>
      <c r="H69" s="254">
        <v>17</v>
      </c>
      <c r="I69" s="254">
        <v>6</v>
      </c>
      <c r="J69" s="254">
        <v>10</v>
      </c>
      <c r="K69" s="254">
        <v>11</v>
      </c>
      <c r="L69" s="254">
        <v>13</v>
      </c>
      <c r="M69" s="255">
        <v>140</v>
      </c>
      <c r="N69" s="255"/>
      <c r="O69" s="147"/>
      <c r="P69" s="147"/>
    </row>
    <row r="70" spans="1:26" ht="21.95" customHeight="1" x14ac:dyDescent="0.2">
      <c r="A70" s="251" t="s">
        <v>586</v>
      </c>
      <c r="B70" s="252">
        <v>10</v>
      </c>
      <c r="C70" s="252">
        <v>10</v>
      </c>
      <c r="D70" s="252">
        <v>15</v>
      </c>
      <c r="E70" s="252">
        <v>27</v>
      </c>
      <c r="F70" s="252">
        <v>20</v>
      </c>
      <c r="G70" s="252">
        <v>12</v>
      </c>
      <c r="H70" s="252">
        <v>7</v>
      </c>
      <c r="I70" s="252">
        <v>16</v>
      </c>
      <c r="J70" s="252">
        <v>5</v>
      </c>
      <c r="K70" s="252">
        <v>14</v>
      </c>
      <c r="L70" s="252">
        <v>22</v>
      </c>
      <c r="M70" s="261">
        <v>158</v>
      </c>
      <c r="N70" s="261"/>
      <c r="P70" s="147"/>
    </row>
    <row r="71" spans="1:26" ht="21.95" customHeight="1" x14ac:dyDescent="0.2">
      <c r="A71" s="162" t="s">
        <v>587</v>
      </c>
      <c r="B71" s="545">
        <v>16</v>
      </c>
      <c r="C71" s="254">
        <v>11</v>
      </c>
      <c r="D71" s="254">
        <v>19</v>
      </c>
      <c r="E71" s="254">
        <v>20</v>
      </c>
      <c r="F71" s="254">
        <v>31</v>
      </c>
      <c r="G71" s="254">
        <v>7</v>
      </c>
      <c r="H71" s="254">
        <v>7</v>
      </c>
      <c r="I71" s="254">
        <v>14</v>
      </c>
      <c r="J71" s="254">
        <v>4</v>
      </c>
      <c r="K71" s="254">
        <v>20</v>
      </c>
      <c r="L71" s="254">
        <v>32</v>
      </c>
      <c r="M71" s="255">
        <v>181</v>
      </c>
      <c r="N71" s="255"/>
      <c r="P71" s="147"/>
    </row>
    <row r="72" spans="1:26" ht="21.95" customHeight="1" x14ac:dyDescent="0.2">
      <c r="A72" s="251" t="s">
        <v>588</v>
      </c>
      <c r="B72" s="586">
        <v>5</v>
      </c>
      <c r="C72" s="252">
        <v>3</v>
      </c>
      <c r="D72" s="252">
        <v>13</v>
      </c>
      <c r="E72" s="252">
        <v>22</v>
      </c>
      <c r="F72" s="252">
        <v>10</v>
      </c>
      <c r="G72" s="252">
        <v>13</v>
      </c>
      <c r="H72" s="252">
        <v>8</v>
      </c>
      <c r="I72" s="252">
        <v>25</v>
      </c>
      <c r="J72" s="252">
        <v>4</v>
      </c>
      <c r="K72" s="252">
        <v>17</v>
      </c>
      <c r="L72" s="252">
        <v>19</v>
      </c>
      <c r="M72" s="261">
        <v>139</v>
      </c>
      <c r="N72" s="261"/>
      <c r="O72" s="3"/>
      <c r="P72" s="147"/>
    </row>
    <row r="73" spans="1:26" ht="21.95" customHeight="1" x14ac:dyDescent="0.2">
      <c r="A73" s="162" t="s">
        <v>583</v>
      </c>
      <c r="B73" s="559">
        <v>43</v>
      </c>
      <c r="C73" s="559">
        <v>34</v>
      </c>
      <c r="D73" s="559">
        <v>69</v>
      </c>
      <c r="E73" s="559">
        <v>84</v>
      </c>
      <c r="F73" s="559">
        <v>76</v>
      </c>
      <c r="G73" s="559">
        <v>41</v>
      </c>
      <c r="H73" s="559">
        <v>39</v>
      </c>
      <c r="I73" s="559">
        <v>61</v>
      </c>
      <c r="J73" s="559">
        <v>23</v>
      </c>
      <c r="K73" s="559">
        <v>62</v>
      </c>
      <c r="L73" s="559">
        <v>86</v>
      </c>
      <c r="M73" s="560">
        <v>618</v>
      </c>
      <c r="N73" s="560"/>
      <c r="O73" s="3"/>
      <c r="P73" s="147"/>
    </row>
    <row r="74" spans="1:26" ht="21.95" customHeight="1" x14ac:dyDescent="0.2">
      <c r="A74" s="251" t="s">
        <v>650</v>
      </c>
      <c r="B74" s="252">
        <v>-21</v>
      </c>
      <c r="C74" s="252">
        <v>24</v>
      </c>
      <c r="D74" s="252">
        <v>-18</v>
      </c>
      <c r="E74" s="252">
        <v>-38</v>
      </c>
      <c r="F74" s="252">
        <v>-8</v>
      </c>
      <c r="G74" s="252">
        <v>-13</v>
      </c>
      <c r="H74" s="252">
        <v>-11</v>
      </c>
      <c r="I74" s="252">
        <v>32</v>
      </c>
      <c r="J74" s="252">
        <v>10</v>
      </c>
      <c r="K74" s="252">
        <v>17</v>
      </c>
      <c r="L74" s="252">
        <v>-42</v>
      </c>
      <c r="M74" s="261">
        <v>-68</v>
      </c>
      <c r="N74" s="762"/>
      <c r="O74" s="3"/>
      <c r="P74" s="147"/>
    </row>
    <row r="75" spans="1:26" ht="21.95" customHeight="1" x14ac:dyDescent="0.2">
      <c r="A75" s="162" t="s">
        <v>651</v>
      </c>
      <c r="B75" s="238">
        <v>-0.48837209302325579</v>
      </c>
      <c r="C75" s="238">
        <v>0.70588235294117652</v>
      </c>
      <c r="D75" s="238">
        <v>-0.2608695652173913</v>
      </c>
      <c r="E75" s="238">
        <v>-0.45238095238095238</v>
      </c>
      <c r="F75" s="238">
        <v>-0.10526315789473684</v>
      </c>
      <c r="G75" s="238">
        <v>-0.31707317073170732</v>
      </c>
      <c r="H75" s="238">
        <v>-0.28205128205128205</v>
      </c>
      <c r="I75" s="238">
        <v>0.52459016393442626</v>
      </c>
      <c r="J75" s="238">
        <v>0.43478260869565216</v>
      </c>
      <c r="K75" s="238">
        <v>0.27419354838709675</v>
      </c>
      <c r="L75" s="238">
        <v>-0.48837209302325579</v>
      </c>
      <c r="M75" s="237">
        <v>-0.11003236245954692</v>
      </c>
      <c r="N75" s="560"/>
      <c r="O75" s="3"/>
      <c r="P75" s="147"/>
    </row>
    <row r="76" spans="1:26" x14ac:dyDescent="0.2">
      <c r="A76" s="57" t="s">
        <v>76</v>
      </c>
      <c r="B76" s="156"/>
      <c r="C76" s="156"/>
      <c r="D76" s="59"/>
      <c r="E76" s="59"/>
      <c r="F76" s="59"/>
      <c r="G76" s="59"/>
      <c r="H76" s="169"/>
      <c r="I76" s="169"/>
      <c r="J76" s="169"/>
      <c r="K76" s="169"/>
      <c r="L76" s="169"/>
      <c r="M76" s="188"/>
      <c r="N76" s="188"/>
      <c r="P76" s="147"/>
    </row>
    <row r="77" spans="1:26" ht="16.350000000000001" customHeight="1" x14ac:dyDescent="0.25">
      <c r="A77" s="315" t="s">
        <v>704</v>
      </c>
      <c r="P77" s="147"/>
    </row>
    <row r="78" spans="1:26" ht="111" customHeight="1" x14ac:dyDescent="0.2">
      <c r="A78" s="88"/>
      <c r="B78" s="88" t="s">
        <v>25</v>
      </c>
      <c r="C78" s="88" t="s">
        <v>26</v>
      </c>
      <c r="D78" s="88" t="s">
        <v>27</v>
      </c>
      <c r="E78" s="88" t="s">
        <v>161</v>
      </c>
      <c r="F78" s="88" t="s">
        <v>28</v>
      </c>
      <c r="G78" s="88" t="s">
        <v>29</v>
      </c>
      <c r="H78" s="88" t="s">
        <v>30</v>
      </c>
      <c r="I78" s="88" t="s">
        <v>31</v>
      </c>
      <c r="J78" s="88" t="s">
        <v>32</v>
      </c>
      <c r="K78" s="88" t="s">
        <v>33</v>
      </c>
      <c r="L78" s="88" t="s">
        <v>34</v>
      </c>
      <c r="M78" s="88" t="s">
        <v>417</v>
      </c>
      <c r="N78" s="77"/>
      <c r="P78" s="147"/>
    </row>
    <row r="79" spans="1:26" ht="21.95" customHeight="1" x14ac:dyDescent="0.2">
      <c r="A79" s="176" t="s">
        <v>418</v>
      </c>
      <c r="B79" s="177"/>
      <c r="C79" s="177"/>
      <c r="D79" s="177"/>
      <c r="E79" s="177"/>
      <c r="F79" s="177"/>
      <c r="G79" s="177"/>
      <c r="H79" s="177"/>
      <c r="I79" s="177"/>
      <c r="J79" s="177"/>
      <c r="K79" s="177"/>
      <c r="L79" s="177"/>
      <c r="M79" s="177"/>
      <c r="N79" s="178"/>
      <c r="P79" s="147"/>
    </row>
    <row r="80" spans="1:26" ht="21.95" customHeight="1" x14ac:dyDescent="0.2">
      <c r="A80" s="251" t="s">
        <v>611</v>
      </c>
      <c r="B80" s="259">
        <v>10.4</v>
      </c>
      <c r="C80" s="259">
        <v>17.600000000000001</v>
      </c>
      <c r="D80" s="259">
        <v>20.2</v>
      </c>
      <c r="E80" s="259">
        <v>13.6</v>
      </c>
      <c r="F80" s="259">
        <v>23</v>
      </c>
      <c r="G80" s="259">
        <v>34.5</v>
      </c>
      <c r="H80" s="259">
        <v>7.6</v>
      </c>
      <c r="I80" s="259">
        <v>48</v>
      </c>
      <c r="J80" s="259">
        <v>7</v>
      </c>
      <c r="K80" s="259">
        <v>19.2</v>
      </c>
      <c r="L80" s="259">
        <v>46.1</v>
      </c>
      <c r="M80" s="264">
        <v>19.8</v>
      </c>
      <c r="N80" s="264"/>
    </row>
    <row r="81" spans="1:16" ht="21.95" customHeight="1" x14ac:dyDescent="0.2">
      <c r="A81" s="162" t="s">
        <v>612</v>
      </c>
      <c r="B81" s="108">
        <v>14.1</v>
      </c>
      <c r="C81" s="108">
        <v>14.5</v>
      </c>
      <c r="D81" s="108">
        <v>19.8</v>
      </c>
      <c r="E81" s="108">
        <v>19.299999999999997</v>
      </c>
      <c r="F81" s="108">
        <v>19</v>
      </c>
      <c r="G81" s="108">
        <v>14.1</v>
      </c>
      <c r="H81" s="108">
        <v>9.4</v>
      </c>
      <c r="I81" s="108">
        <v>25.6</v>
      </c>
      <c r="J81" s="108">
        <v>7.6</v>
      </c>
      <c r="K81" s="108">
        <v>21.4</v>
      </c>
      <c r="L81" s="108">
        <v>43.4</v>
      </c>
      <c r="M81" s="305">
        <v>19.2</v>
      </c>
      <c r="N81" s="305"/>
    </row>
    <row r="82" spans="1:16" ht="21.95" customHeight="1" x14ac:dyDescent="0.2">
      <c r="A82" s="251" t="s">
        <v>613</v>
      </c>
      <c r="B82" s="259">
        <v>14.3</v>
      </c>
      <c r="C82" s="259">
        <v>16.600000000000001</v>
      </c>
      <c r="D82" s="259">
        <v>21.8</v>
      </c>
      <c r="E82" s="259">
        <v>19.5</v>
      </c>
      <c r="F82" s="259">
        <v>17.600000000000001</v>
      </c>
      <c r="G82" s="259">
        <v>24.6</v>
      </c>
      <c r="H82" s="259">
        <v>9.1999999999999993</v>
      </c>
      <c r="I82" s="259">
        <v>22.4</v>
      </c>
      <c r="J82" s="259">
        <v>7.2</v>
      </c>
      <c r="K82" s="259">
        <v>22.700000000000003</v>
      </c>
      <c r="L82" s="259">
        <v>50.9</v>
      </c>
      <c r="M82" s="264">
        <v>19.8</v>
      </c>
      <c r="N82" s="264"/>
    </row>
    <row r="83" spans="1:16" ht="21.95" customHeight="1" x14ac:dyDescent="0.2">
      <c r="A83" s="162" t="s">
        <v>614</v>
      </c>
      <c r="B83" s="557">
        <v>12.7</v>
      </c>
      <c r="C83" s="108">
        <v>16.5</v>
      </c>
      <c r="D83" s="108">
        <v>25.8</v>
      </c>
      <c r="E83" s="108">
        <v>18.8</v>
      </c>
      <c r="F83" s="108">
        <v>15</v>
      </c>
      <c r="G83" s="108">
        <v>29.8</v>
      </c>
      <c r="H83" s="108">
        <v>5.6</v>
      </c>
      <c r="I83" s="108">
        <v>22.799999999999997</v>
      </c>
      <c r="J83" s="108">
        <v>9.1</v>
      </c>
      <c r="K83" s="108">
        <v>25.299999999999997</v>
      </c>
      <c r="L83" s="108">
        <v>44.5</v>
      </c>
      <c r="M83" s="305">
        <v>19.600000000000001</v>
      </c>
      <c r="N83" s="305"/>
    </row>
    <row r="84" spans="1:16" ht="21.95" customHeight="1" x14ac:dyDescent="0.2">
      <c r="A84" s="251" t="s">
        <v>610</v>
      </c>
      <c r="B84" s="259">
        <v>13</v>
      </c>
      <c r="C84" s="259">
        <v>16.299999999999997</v>
      </c>
      <c r="D84" s="259">
        <v>21.8</v>
      </c>
      <c r="E84" s="259">
        <v>18.100000000000001</v>
      </c>
      <c r="F84" s="259">
        <v>18.2</v>
      </c>
      <c r="G84" s="259">
        <v>25.2</v>
      </c>
      <c r="H84" s="259">
        <v>7.6</v>
      </c>
      <c r="I84" s="259">
        <v>29.4</v>
      </c>
      <c r="J84" s="259">
        <v>7.6</v>
      </c>
      <c r="K84" s="259">
        <v>22.4</v>
      </c>
      <c r="L84" s="259">
        <v>45.8</v>
      </c>
      <c r="M84" s="264">
        <v>19.600000000000001</v>
      </c>
      <c r="N84" s="264"/>
    </row>
    <row r="85" spans="1:16" ht="21.95" customHeight="1" x14ac:dyDescent="0.2">
      <c r="A85" s="162" t="s">
        <v>585</v>
      </c>
      <c r="B85" s="263">
        <v>11.2</v>
      </c>
      <c r="C85" s="263">
        <v>13.8</v>
      </c>
      <c r="D85" s="263">
        <v>21.8</v>
      </c>
      <c r="E85" s="263">
        <v>17.399999999999999</v>
      </c>
      <c r="F85" s="263">
        <v>26.2</v>
      </c>
      <c r="G85" s="263">
        <v>19.299999999999997</v>
      </c>
      <c r="H85" s="263">
        <v>8.6</v>
      </c>
      <c r="I85" s="263">
        <v>33.5</v>
      </c>
      <c r="J85" s="263">
        <v>6.6</v>
      </c>
      <c r="K85" s="263">
        <v>14.8</v>
      </c>
      <c r="L85" s="263">
        <v>43</v>
      </c>
      <c r="M85" s="359">
        <v>18.8</v>
      </c>
      <c r="N85" s="359"/>
      <c r="P85" s="147"/>
    </row>
    <row r="86" spans="1:16" ht="21.95" customHeight="1" x14ac:dyDescent="0.2">
      <c r="A86" s="251" t="s">
        <v>586</v>
      </c>
      <c r="B86" s="259">
        <v>12.8</v>
      </c>
      <c r="C86" s="259">
        <v>16.600000000000001</v>
      </c>
      <c r="D86" s="259">
        <v>19.600000000000001</v>
      </c>
      <c r="E86" s="259">
        <v>16.100000000000001</v>
      </c>
      <c r="F86" s="259">
        <v>23.6</v>
      </c>
      <c r="G86" s="259">
        <v>18.700000000000003</v>
      </c>
      <c r="H86" s="259">
        <v>9.1999999999999993</v>
      </c>
      <c r="I86" s="259">
        <v>35.9</v>
      </c>
      <c r="J86" s="259">
        <v>5.6</v>
      </c>
      <c r="K86" s="259">
        <v>15.4</v>
      </c>
      <c r="L86" s="259">
        <v>45.8</v>
      </c>
      <c r="M86" s="264">
        <v>18.600000000000001</v>
      </c>
      <c r="N86" s="264"/>
      <c r="P86" s="147"/>
    </row>
    <row r="87" spans="1:16" ht="21.95" customHeight="1" x14ac:dyDescent="0.2">
      <c r="A87" s="162" t="s">
        <v>587</v>
      </c>
      <c r="B87" s="549">
        <v>14.4</v>
      </c>
      <c r="C87" s="263">
        <v>21.2</v>
      </c>
      <c r="D87" s="263">
        <v>17.299999999999997</v>
      </c>
      <c r="E87" s="263">
        <v>16.8</v>
      </c>
      <c r="F87" s="263">
        <v>22.700000000000003</v>
      </c>
      <c r="G87" s="263">
        <v>23.799999999999997</v>
      </c>
      <c r="H87" s="263">
        <v>11</v>
      </c>
      <c r="I87" s="263">
        <v>44.6</v>
      </c>
      <c r="J87" s="263">
        <v>6.2</v>
      </c>
      <c r="K87" s="263">
        <v>19.100000000000001</v>
      </c>
      <c r="L87" s="263">
        <v>50.2</v>
      </c>
      <c r="M87" s="359">
        <v>20</v>
      </c>
      <c r="N87" s="359"/>
      <c r="P87" s="147"/>
    </row>
    <row r="88" spans="1:16" ht="21.95" customHeight="1" x14ac:dyDescent="0.2">
      <c r="A88" s="251" t="s">
        <v>588</v>
      </c>
      <c r="B88" s="548">
        <v>12.3</v>
      </c>
      <c r="C88" s="259">
        <v>16.600000000000001</v>
      </c>
      <c r="D88" s="259">
        <v>19.399999999999999</v>
      </c>
      <c r="E88" s="259">
        <v>18.2</v>
      </c>
      <c r="F88" s="259">
        <v>18.100000000000001</v>
      </c>
      <c r="G88" s="259">
        <v>25.2</v>
      </c>
      <c r="H88" s="259">
        <v>12.2</v>
      </c>
      <c r="I88" s="259">
        <v>48.8</v>
      </c>
      <c r="J88" s="259">
        <v>5.2</v>
      </c>
      <c r="K88" s="259">
        <v>17.2</v>
      </c>
      <c r="L88" s="259">
        <v>45</v>
      </c>
      <c r="M88" s="264">
        <v>18.600000000000001</v>
      </c>
      <c r="N88" s="264"/>
      <c r="O88" s="3"/>
      <c r="P88" s="147"/>
    </row>
    <row r="89" spans="1:16" ht="21" customHeight="1" x14ac:dyDescent="0.2">
      <c r="A89" s="162" t="s">
        <v>583</v>
      </c>
      <c r="B89" s="557">
        <v>12.8</v>
      </c>
      <c r="C89" s="557">
        <v>17</v>
      </c>
      <c r="D89" s="557">
        <v>19.399999999999999</v>
      </c>
      <c r="E89" s="557">
        <v>17.299999999999997</v>
      </c>
      <c r="F89" s="557">
        <v>23</v>
      </c>
      <c r="G89" s="557">
        <v>20.700000000000003</v>
      </c>
      <c r="H89" s="557">
        <v>10.199999999999999</v>
      </c>
      <c r="I89" s="557">
        <v>38.799999999999997</v>
      </c>
      <c r="J89" s="557">
        <v>5.8</v>
      </c>
      <c r="K89" s="557">
        <v>16.5</v>
      </c>
      <c r="L89" s="557">
        <v>45.2</v>
      </c>
      <c r="M89" s="758">
        <v>19</v>
      </c>
      <c r="N89" s="558"/>
      <c r="P89" s="147"/>
    </row>
    <row r="90" spans="1:16" ht="21" customHeight="1" x14ac:dyDescent="0.2">
      <c r="A90" s="251" t="s">
        <v>650</v>
      </c>
      <c r="B90" s="259">
        <v>0.19999999999999929</v>
      </c>
      <c r="C90" s="259">
        <v>-0.70000000000000284</v>
      </c>
      <c r="D90" s="259">
        <v>2.4000000000000021</v>
      </c>
      <c r="E90" s="259">
        <v>0.80000000000000426</v>
      </c>
      <c r="F90" s="259">
        <v>-4.8000000000000007</v>
      </c>
      <c r="G90" s="259">
        <v>4.4999999999999964</v>
      </c>
      <c r="H90" s="259">
        <v>-2.5999999999999996</v>
      </c>
      <c r="I90" s="259">
        <v>-9.3999999999999986</v>
      </c>
      <c r="J90" s="259">
        <v>1.7999999999999998</v>
      </c>
      <c r="K90" s="259">
        <v>5.8999999999999986</v>
      </c>
      <c r="L90" s="259">
        <v>0.59999999999999432</v>
      </c>
      <c r="M90" s="264">
        <v>0.60000000000000142</v>
      </c>
      <c r="N90" s="725"/>
      <c r="P90" s="147"/>
    </row>
    <row r="91" spans="1:16" ht="21" customHeight="1" x14ac:dyDescent="0.2">
      <c r="A91" s="65" t="s">
        <v>651</v>
      </c>
      <c r="B91" s="99">
        <v>1.5624999999999944E-2</v>
      </c>
      <c r="C91" s="99">
        <v>-4.117647058823546E-2</v>
      </c>
      <c r="D91" s="99">
        <v>0.12371134020618568</v>
      </c>
      <c r="E91" s="99">
        <v>4.6242774566474243E-2</v>
      </c>
      <c r="F91" s="99">
        <v>-0.20869565217391309</v>
      </c>
      <c r="G91" s="99">
        <v>0.21739130434782589</v>
      </c>
      <c r="H91" s="99">
        <v>-0.25490196078431371</v>
      </c>
      <c r="I91" s="99">
        <v>-0.24226804123711337</v>
      </c>
      <c r="J91" s="99">
        <v>0.31034482758620685</v>
      </c>
      <c r="K91" s="99">
        <v>0.35757575757575749</v>
      </c>
      <c r="L91" s="99">
        <v>1.3274336283185714E-2</v>
      </c>
      <c r="M91" s="303">
        <v>3.157894736842113E-2</v>
      </c>
      <c r="N91" s="234" t="e">
        <f>IF(OR(#REF!="x",N84="x"),"x",IF(SUM(N24+N25+N68+N69)&lt;10,"y",N90/#REF!))</f>
        <v>#REF!</v>
      </c>
      <c r="P91" s="147"/>
    </row>
    <row r="92" spans="1:16" ht="21.95" customHeight="1" x14ac:dyDescent="0.2">
      <c r="A92" s="176" t="s">
        <v>168</v>
      </c>
      <c r="B92" s="177"/>
      <c r="C92" s="177"/>
      <c r="D92" s="177"/>
      <c r="E92" s="177"/>
      <c r="F92" s="177"/>
      <c r="G92" s="177"/>
      <c r="H92" s="177"/>
      <c r="I92" s="177"/>
      <c r="J92" s="177"/>
      <c r="K92" s="177"/>
      <c r="L92" s="177"/>
      <c r="M92" s="177"/>
      <c r="N92" s="178"/>
      <c r="O92" s="3"/>
      <c r="P92" s="147"/>
    </row>
    <row r="93" spans="1:16" ht="21.95" customHeight="1" x14ac:dyDescent="0.2">
      <c r="A93" s="251" t="s">
        <v>611</v>
      </c>
      <c r="B93" s="256">
        <v>0.65693430656934315</v>
      </c>
      <c r="C93" s="256">
        <v>0.46408839779005523</v>
      </c>
      <c r="D93" s="256">
        <v>0.38356164383561642</v>
      </c>
      <c r="E93" s="256">
        <v>0.56923076923076921</v>
      </c>
      <c r="F93" s="256">
        <v>0.39442231075697209</v>
      </c>
      <c r="G93" s="256">
        <v>0.3048780487804878</v>
      </c>
      <c r="H93" s="401">
        <v>0.77450980392156865</v>
      </c>
      <c r="I93" s="256">
        <v>0.2088888888888889</v>
      </c>
      <c r="J93" s="256">
        <v>0.79870129870129869</v>
      </c>
      <c r="K93" s="256">
        <v>0.36764705882352944</v>
      </c>
      <c r="L93" s="256">
        <v>2.3076923076923075E-2</v>
      </c>
      <c r="M93" s="257">
        <v>0.42892976588628762</v>
      </c>
      <c r="N93" s="257"/>
    </row>
    <row r="94" spans="1:16" ht="21.95" customHeight="1" x14ac:dyDescent="0.2">
      <c r="A94" s="65" t="s">
        <v>612</v>
      </c>
      <c r="B94" s="301">
        <v>0.56481481481481477</v>
      </c>
      <c r="C94" s="301">
        <v>0.51546391752577325</v>
      </c>
      <c r="D94" s="301">
        <v>0.31904761904761902</v>
      </c>
      <c r="E94" s="301">
        <v>0.30681818181818182</v>
      </c>
      <c r="F94" s="301">
        <v>0.40686274509803921</v>
      </c>
      <c r="G94" s="301">
        <v>0.53125</v>
      </c>
      <c r="H94" s="301">
        <v>0.7078651685393258</v>
      </c>
      <c r="I94" s="301">
        <v>0.27368421052631581</v>
      </c>
      <c r="J94" s="301">
        <v>0.83018867924528306</v>
      </c>
      <c r="K94" s="301">
        <v>0.35361216730038025</v>
      </c>
      <c r="L94" s="301">
        <v>5.3763440860215048E-2</v>
      </c>
      <c r="M94" s="302">
        <v>0.40544482255712205</v>
      </c>
      <c r="N94" s="302"/>
    </row>
    <row r="95" spans="1:16" ht="21.95" customHeight="1" x14ac:dyDescent="0.2">
      <c r="A95" s="251" t="s">
        <v>613</v>
      </c>
      <c r="B95" s="256">
        <v>0.56547619047619047</v>
      </c>
      <c r="C95" s="256">
        <v>0.42600896860986542</v>
      </c>
      <c r="D95" s="256">
        <v>0.29411764705882354</v>
      </c>
      <c r="E95" s="256">
        <v>0.3457446808510638</v>
      </c>
      <c r="F95" s="256">
        <v>0.437246963562753</v>
      </c>
      <c r="G95" s="256">
        <v>0.37857142857142856</v>
      </c>
      <c r="H95" s="256">
        <v>0.67272727272727262</v>
      </c>
      <c r="I95" s="256">
        <v>0.30303030303030304</v>
      </c>
      <c r="J95" s="256">
        <v>0.7862595419847328</v>
      </c>
      <c r="K95" s="256">
        <v>0.34375</v>
      </c>
      <c r="L95" s="256">
        <v>5.7971014492753624E-2</v>
      </c>
      <c r="M95" s="257">
        <v>0.39248865043334713</v>
      </c>
      <c r="N95" s="257"/>
    </row>
    <row r="96" spans="1:16" ht="21.95" customHeight="1" x14ac:dyDescent="0.2">
      <c r="A96" s="65" t="s">
        <v>614</v>
      </c>
      <c r="B96" s="301">
        <v>0.58823529411764708</v>
      </c>
      <c r="C96" s="301">
        <v>0.46276595744680854</v>
      </c>
      <c r="D96" s="301">
        <v>0.26548672566371684</v>
      </c>
      <c r="E96" s="301">
        <v>0.35275080906148865</v>
      </c>
      <c r="F96" s="301">
        <v>0.51111111111111118</v>
      </c>
      <c r="G96" s="301">
        <v>0.29508196721311475</v>
      </c>
      <c r="H96" s="301">
        <v>0.81516587677725116</v>
      </c>
      <c r="I96" s="301">
        <v>0.37628865979381443</v>
      </c>
      <c r="J96" s="301">
        <v>0.7416666666666667</v>
      </c>
      <c r="K96" s="301">
        <v>0.30152671755725191</v>
      </c>
      <c r="L96" s="301">
        <v>6.535947712418301E-2</v>
      </c>
      <c r="M96" s="302">
        <v>0.40291470210030006</v>
      </c>
      <c r="N96" s="302"/>
    </row>
    <row r="97" spans="1:16" ht="21.95" customHeight="1" x14ac:dyDescent="0.2">
      <c r="A97" s="251" t="s">
        <v>610</v>
      </c>
      <c r="B97" s="256">
        <v>0.59348198970840482</v>
      </c>
      <c r="C97" s="256">
        <v>0.46564885496183206</v>
      </c>
      <c r="D97" s="256">
        <v>0.31506849315068491</v>
      </c>
      <c r="E97" s="256">
        <v>0.40303541315345698</v>
      </c>
      <c r="F97" s="256">
        <v>0.43689320388349517</v>
      </c>
      <c r="G97" s="256">
        <v>0.36398467432950193</v>
      </c>
      <c r="H97" s="256">
        <v>0.74292742927429278</v>
      </c>
      <c r="I97" s="256">
        <v>0.2868217054263566</v>
      </c>
      <c r="J97" s="256">
        <v>0.79255319148936165</v>
      </c>
      <c r="K97" s="256">
        <v>0.34188034188034189</v>
      </c>
      <c r="L97" s="256">
        <v>5.084745762711864E-2</v>
      </c>
      <c r="M97" s="257">
        <v>0.40749592612710489</v>
      </c>
      <c r="N97" s="257"/>
    </row>
    <row r="98" spans="1:16" ht="21.95" customHeight="1" x14ac:dyDescent="0.2">
      <c r="A98" s="162" t="s">
        <v>585</v>
      </c>
      <c r="B98" s="238">
        <v>0.65476190476190477</v>
      </c>
      <c r="C98" s="238">
        <v>0.51162790697674421</v>
      </c>
      <c r="D98" s="238">
        <v>0.3984375</v>
      </c>
      <c r="E98" s="238">
        <v>0.47096774193548385</v>
      </c>
      <c r="F98" s="238">
        <v>0.28899082568807338</v>
      </c>
      <c r="G98" s="238">
        <v>0.44078947368421056</v>
      </c>
      <c r="H98" s="238">
        <v>0.64814814814814814</v>
      </c>
      <c r="I98" s="238">
        <v>0.23626373626373628</v>
      </c>
      <c r="J98" s="238">
        <v>0.77435897435897427</v>
      </c>
      <c r="K98" s="238">
        <v>0.51778656126482214</v>
      </c>
      <c r="L98" s="238">
        <v>2.8268551236749116E-2</v>
      </c>
      <c r="M98" s="237">
        <v>0.4361746361746362</v>
      </c>
      <c r="N98" s="237"/>
      <c r="P98" s="147"/>
    </row>
    <row r="99" spans="1:16" ht="21.95" customHeight="1" x14ac:dyDescent="0.2">
      <c r="A99" s="251" t="s">
        <v>586</v>
      </c>
      <c r="B99" s="234">
        <v>0.5859872611464968</v>
      </c>
      <c r="C99" s="234">
        <v>0.47031963470319632</v>
      </c>
      <c r="D99" s="234">
        <v>0.39147286821705429</v>
      </c>
      <c r="E99" s="234">
        <v>0.48554913294797686</v>
      </c>
      <c r="F99" s="234">
        <v>0.26748971193415638</v>
      </c>
      <c r="G99" s="234">
        <v>0.39506172839506171</v>
      </c>
      <c r="H99" s="234">
        <v>0.74375000000000002</v>
      </c>
      <c r="I99" s="234">
        <v>0.25757575757575757</v>
      </c>
      <c r="J99" s="234">
        <v>0.84444444444444444</v>
      </c>
      <c r="K99" s="234">
        <v>0.48484848484848486</v>
      </c>
      <c r="L99" s="234">
        <v>3.6900369003690037E-2</v>
      </c>
      <c r="M99" s="235">
        <v>0.42063820969747207</v>
      </c>
      <c r="N99" s="235"/>
      <c r="P99" s="147"/>
    </row>
    <row r="100" spans="1:16" ht="21.95" customHeight="1" x14ac:dyDescent="0.2">
      <c r="A100" s="162" t="s">
        <v>587</v>
      </c>
      <c r="B100" s="258">
        <v>0.53703703703703698</v>
      </c>
      <c r="C100" s="258">
        <v>0.3966480446927374</v>
      </c>
      <c r="D100" s="258">
        <v>0.45895522388059701</v>
      </c>
      <c r="E100" s="258">
        <v>0.46246246246246242</v>
      </c>
      <c r="F100" s="258">
        <v>0.29746835443037972</v>
      </c>
      <c r="G100" s="258">
        <v>0.26470588235294118</v>
      </c>
      <c r="H100" s="258">
        <v>0.65240641711229941</v>
      </c>
      <c r="I100" s="258">
        <v>0.21468926553672316</v>
      </c>
      <c r="J100" s="258">
        <v>0.8545454545454545</v>
      </c>
      <c r="K100" s="258">
        <v>0.35611510791366902</v>
      </c>
      <c r="L100" s="258">
        <v>8.5470085470085472E-2</v>
      </c>
      <c r="M100" s="260">
        <v>0.40259214256784126</v>
      </c>
      <c r="N100" s="260"/>
      <c r="P100" s="147"/>
    </row>
    <row r="101" spans="1:16" ht="21.95" customHeight="1" x14ac:dyDescent="0.2">
      <c r="A101" s="251" t="s">
        <v>588</v>
      </c>
      <c r="B101" s="589">
        <v>0.65384615384615385</v>
      </c>
      <c r="C101" s="234">
        <v>0.40935672514619881</v>
      </c>
      <c r="D101" s="234">
        <v>0.41</v>
      </c>
      <c r="E101" s="234">
        <v>0.42659279778393355</v>
      </c>
      <c r="F101" s="234">
        <v>0.4178082191780822</v>
      </c>
      <c r="G101" s="234">
        <v>0.38709677419354838</v>
      </c>
      <c r="H101" s="234">
        <v>0.61926605504587162</v>
      </c>
      <c r="I101" s="234">
        <v>0.2556053811659193</v>
      </c>
      <c r="J101" s="234">
        <v>0.86363636363636365</v>
      </c>
      <c r="K101" s="234">
        <v>0.41132075471698115</v>
      </c>
      <c r="L101" s="234">
        <v>3.1372549019607843E-2</v>
      </c>
      <c r="M101" s="235">
        <v>0.42564522736583371</v>
      </c>
      <c r="N101" s="235"/>
      <c r="P101" s="147"/>
    </row>
    <row r="102" spans="1:16" ht="21.95" customHeight="1" x14ac:dyDescent="0.2">
      <c r="A102" s="162" t="s">
        <v>583</v>
      </c>
      <c r="B102" s="552">
        <v>0.60808709175738729</v>
      </c>
      <c r="C102" s="552">
        <v>0.44804318488529016</v>
      </c>
      <c r="D102" s="552">
        <v>0.41547861507128309</v>
      </c>
      <c r="E102" s="552">
        <v>0.46074074074074078</v>
      </c>
      <c r="F102" s="552">
        <v>0.32179607109448083</v>
      </c>
      <c r="G102" s="552">
        <v>0.36842105263157898</v>
      </c>
      <c r="H102" s="552">
        <v>0.66069142125480151</v>
      </c>
      <c r="I102" s="552">
        <v>0.24230769230769231</v>
      </c>
      <c r="J102" s="552">
        <v>0.83159463487332341</v>
      </c>
      <c r="K102" s="552">
        <v>0.44056603773584901</v>
      </c>
      <c r="L102" s="552">
        <v>4.4103547459252157E-2</v>
      </c>
      <c r="M102" s="553">
        <v>0.42115542763157898</v>
      </c>
      <c r="N102" s="553"/>
      <c r="P102" s="147"/>
    </row>
    <row r="103" spans="1:16" ht="21" customHeight="1" x14ac:dyDescent="0.2">
      <c r="A103" s="251" t="s">
        <v>616</v>
      </c>
      <c r="B103" s="900">
        <v>-1.4605102048982466</v>
      </c>
      <c r="C103" s="900">
        <v>1.7605670076541902</v>
      </c>
      <c r="D103" s="900">
        <v>-10.041012192059817</v>
      </c>
      <c r="E103" s="900">
        <v>-5.7705327587283808</v>
      </c>
      <c r="F103" s="900">
        <v>11.509713278901435</v>
      </c>
      <c r="G103" s="900">
        <v>-0.44363783020770486</v>
      </c>
      <c r="H103" s="900">
        <v>8.2236008019491269</v>
      </c>
      <c r="I103" s="900">
        <v>4.4514013118664293</v>
      </c>
      <c r="J103" s="900">
        <v>-3.904144338396176</v>
      </c>
      <c r="K103" s="900">
        <v>-9.8685695855507127</v>
      </c>
      <c r="L103" s="900">
        <v>0.67439101678664837</v>
      </c>
      <c r="M103" s="901">
        <v>-1.3659501504474092</v>
      </c>
      <c r="N103" s="772"/>
      <c r="P103" s="147"/>
    </row>
    <row r="104" spans="1:16" x14ac:dyDescent="0.2">
      <c r="A104" s="57" t="s">
        <v>76</v>
      </c>
      <c r="B104" s="156"/>
      <c r="C104" s="156"/>
      <c r="D104" s="59"/>
      <c r="E104" s="59"/>
      <c r="F104" s="59"/>
      <c r="G104" s="59"/>
      <c r="H104" s="169"/>
      <c r="I104" s="169"/>
      <c r="J104" s="169"/>
      <c r="K104" s="169"/>
      <c r="L104" s="169"/>
      <c r="M104" s="188"/>
      <c r="N104" s="188"/>
      <c r="O104" s="90"/>
    </row>
    <row r="105" spans="1:16" x14ac:dyDescent="0.2">
      <c r="A105" s="328" t="s">
        <v>56</v>
      </c>
      <c r="B105" s="267"/>
      <c r="C105" s="267"/>
      <c r="D105" s="267"/>
      <c r="E105" s="267"/>
      <c r="F105" s="267"/>
      <c r="G105" s="267"/>
      <c r="H105" s="267"/>
      <c r="I105" s="267"/>
      <c r="J105" s="267"/>
      <c r="K105" s="267"/>
      <c r="L105" s="267"/>
      <c r="M105" s="267"/>
      <c r="N105" s="267"/>
      <c r="O105" s="90"/>
    </row>
    <row r="106" spans="1:16" ht="13.35" customHeight="1" x14ac:dyDescent="0.2">
      <c r="A106" s="399" t="s">
        <v>368</v>
      </c>
      <c r="B106" s="399"/>
      <c r="C106" s="399"/>
      <c r="D106" s="399"/>
      <c r="E106" s="399"/>
      <c r="F106" s="399"/>
      <c r="G106" s="399"/>
      <c r="H106" s="399"/>
      <c r="I106" s="399"/>
      <c r="J106" s="399"/>
      <c r="K106" s="399"/>
      <c r="L106" s="399"/>
      <c r="M106" s="399"/>
      <c r="N106" s="399"/>
      <c r="O106" s="90"/>
    </row>
    <row r="107" spans="1:16" ht="13.35" customHeight="1" x14ac:dyDescent="0.2">
      <c r="A107" s="37" t="s">
        <v>724</v>
      </c>
      <c r="B107" s="399"/>
      <c r="C107" s="399"/>
      <c r="D107" s="399"/>
      <c r="E107" s="399"/>
      <c r="F107" s="399"/>
      <c r="G107" s="399"/>
      <c r="H107" s="399"/>
      <c r="I107" s="399"/>
      <c r="J107" s="399"/>
      <c r="K107" s="399"/>
      <c r="L107" s="399"/>
      <c r="M107" s="399"/>
      <c r="N107" s="399"/>
      <c r="O107" s="90"/>
    </row>
    <row r="108" spans="1:16" ht="13.35" customHeight="1" x14ac:dyDescent="0.2">
      <c r="A108" s="399" t="s">
        <v>419</v>
      </c>
      <c r="B108" s="399"/>
      <c r="C108" s="399"/>
      <c r="D108" s="399"/>
      <c r="E108" s="399"/>
      <c r="F108" s="399"/>
      <c r="G108" s="399"/>
      <c r="H108" s="399"/>
      <c r="I108" s="399"/>
      <c r="J108" s="399"/>
      <c r="K108" s="399"/>
      <c r="L108" s="399"/>
      <c r="M108" s="399"/>
      <c r="N108" s="399"/>
    </row>
    <row r="109" spans="1:16" ht="13.35" customHeight="1" x14ac:dyDescent="0.2">
      <c r="A109" s="399" t="s">
        <v>214</v>
      </c>
      <c r="B109" s="399"/>
      <c r="C109" s="399"/>
      <c r="D109" s="399"/>
      <c r="E109" s="399"/>
      <c r="F109" s="399"/>
      <c r="G109" s="399"/>
      <c r="H109" s="399"/>
      <c r="I109" s="399"/>
      <c r="J109" s="399"/>
      <c r="K109" s="399"/>
      <c r="L109" s="399"/>
      <c r="M109" s="399"/>
      <c r="N109" s="399"/>
    </row>
    <row r="110" spans="1:16" ht="13.35" customHeight="1" x14ac:dyDescent="0.2">
      <c r="A110" s="392" t="s">
        <v>420</v>
      </c>
      <c r="B110" s="392"/>
      <c r="C110" s="392"/>
      <c r="D110" s="392"/>
      <c r="E110" s="392"/>
      <c r="F110" s="392"/>
      <c r="G110" s="392"/>
      <c r="H110" s="392"/>
      <c r="I110" s="392"/>
      <c r="J110" s="392"/>
      <c r="K110" s="392"/>
      <c r="L110" s="392"/>
      <c r="M110" s="392"/>
      <c r="N110" s="392"/>
    </row>
    <row r="111" spans="1:16" ht="13.35" customHeight="1" x14ac:dyDescent="0.2">
      <c r="A111" s="392" t="s">
        <v>421</v>
      </c>
      <c r="B111" s="392"/>
      <c r="C111" s="392"/>
      <c r="D111" s="392"/>
      <c r="E111" s="392"/>
      <c r="F111" s="392"/>
      <c r="G111" s="392"/>
      <c r="H111" s="392"/>
      <c r="I111" s="392"/>
      <c r="J111" s="392"/>
      <c r="K111" s="392"/>
      <c r="L111" s="392"/>
      <c r="M111" s="392"/>
      <c r="N111" s="392"/>
    </row>
    <row r="112" spans="1:16" ht="13.35" customHeight="1" x14ac:dyDescent="0.2">
      <c r="A112" s="399" t="s">
        <v>422</v>
      </c>
      <c r="B112" s="399"/>
      <c r="C112" s="399"/>
      <c r="D112" s="399"/>
      <c r="E112" s="399"/>
      <c r="F112" s="399"/>
      <c r="G112" s="399"/>
      <c r="H112" s="399"/>
      <c r="I112" s="399"/>
      <c r="J112" s="399"/>
      <c r="K112" s="399"/>
      <c r="L112" s="399"/>
      <c r="M112" s="399"/>
      <c r="N112" s="399"/>
    </row>
    <row r="113" spans="1:14" ht="13.35" customHeight="1" x14ac:dyDescent="0.2">
      <c r="A113" s="399" t="s">
        <v>423</v>
      </c>
      <c r="B113" s="399"/>
      <c r="C113" s="399"/>
      <c r="D113" s="399"/>
      <c r="E113" s="399"/>
      <c r="F113" s="399"/>
      <c r="G113" s="399"/>
      <c r="H113" s="399"/>
      <c r="I113" s="399"/>
      <c r="J113" s="399"/>
      <c r="K113" s="399"/>
      <c r="L113" s="399"/>
      <c r="M113" s="399"/>
      <c r="N113" s="399"/>
    </row>
    <row r="114" spans="1:14" ht="13.35" customHeight="1" x14ac:dyDescent="0.2">
      <c r="A114" s="399" t="s">
        <v>371</v>
      </c>
      <c r="B114" s="399"/>
      <c r="C114" s="399"/>
      <c r="D114" s="399"/>
      <c r="E114" s="399"/>
      <c r="F114" s="399"/>
      <c r="G114" s="399"/>
      <c r="H114" s="399"/>
      <c r="I114" s="399"/>
      <c r="J114" s="399"/>
      <c r="K114" s="399"/>
      <c r="L114" s="399"/>
      <c r="M114" s="399"/>
      <c r="N114" s="399"/>
    </row>
    <row r="115" spans="1:14" ht="13.35" customHeight="1" x14ac:dyDescent="0.2">
      <c r="A115" s="399" t="s">
        <v>370</v>
      </c>
      <c r="B115" s="399"/>
      <c r="C115" s="399"/>
      <c r="D115" s="399"/>
      <c r="E115" s="399"/>
      <c r="F115" s="399"/>
      <c r="G115" s="399"/>
      <c r="H115" s="399"/>
      <c r="I115" s="399"/>
      <c r="J115" s="399"/>
      <c r="K115" s="399"/>
      <c r="L115" s="399"/>
      <c r="M115" s="399"/>
      <c r="N115" s="399"/>
    </row>
    <row r="116" spans="1:14" x14ac:dyDescent="0.2">
      <c r="A116" s="407"/>
      <c r="B116" s="407"/>
      <c r="C116" s="407"/>
      <c r="D116" s="407"/>
      <c r="E116" s="407"/>
      <c r="F116" s="407"/>
      <c r="G116" s="407"/>
      <c r="H116" s="407"/>
      <c r="I116" s="158"/>
      <c r="J116" s="158"/>
      <c r="K116" s="158"/>
      <c r="L116" s="158"/>
      <c r="M116" s="158"/>
      <c r="N116" s="158"/>
    </row>
    <row r="117" spans="1:14" ht="15" x14ac:dyDescent="0.25">
      <c r="A117" s="315" t="s">
        <v>705</v>
      </c>
    </row>
    <row r="144" spans="1:13" s="90" customFormat="1" ht="72" x14ac:dyDescent="0.2">
      <c r="A144" s="143"/>
      <c r="B144" s="110" t="s">
        <v>25</v>
      </c>
      <c r="C144" s="110" t="s">
        <v>26</v>
      </c>
      <c r="D144" s="110" t="s">
        <v>27</v>
      </c>
      <c r="E144" s="110" t="s">
        <v>161</v>
      </c>
      <c r="F144" s="110" t="s">
        <v>28</v>
      </c>
      <c r="G144" s="110" t="s">
        <v>29</v>
      </c>
      <c r="H144" s="110" t="s">
        <v>30</v>
      </c>
      <c r="I144" s="110" t="s">
        <v>31</v>
      </c>
      <c r="J144" s="110" t="s">
        <v>32</v>
      </c>
      <c r="K144" s="110" t="s">
        <v>33</v>
      </c>
      <c r="L144" s="110" t="s">
        <v>34</v>
      </c>
      <c r="M144" s="110" t="s">
        <v>71</v>
      </c>
    </row>
    <row r="145" spans="2:4" x14ac:dyDescent="0.2">
      <c r="B145" s="187"/>
      <c r="C145" s="343"/>
      <c r="D145" s="343"/>
    </row>
    <row r="146" spans="2:4" x14ac:dyDescent="0.2">
      <c r="B146" s="187"/>
      <c r="C146" s="343" t="s">
        <v>169</v>
      </c>
      <c r="D146" s="343" t="s">
        <v>170</v>
      </c>
    </row>
    <row r="147" spans="2:4" x14ac:dyDescent="0.2">
      <c r="B147" s="187"/>
      <c r="C147" s="343">
        <v>15</v>
      </c>
      <c r="D147" s="343">
        <v>0</v>
      </c>
    </row>
    <row r="148" spans="2:4" x14ac:dyDescent="0.2">
      <c r="B148" s="187"/>
      <c r="C148" s="343">
        <v>15</v>
      </c>
      <c r="D148" s="343">
        <v>1</v>
      </c>
    </row>
  </sheetData>
  <hyperlinks>
    <hyperlink ref="A1" location="Contents!A1" tooltip="Contents Page" display="Return to Contents Page" xr:uid="{00000000-0004-0000-0D00-000000000000}"/>
  </hyperlinks>
  <pageMargins left="0.70866141732283472" right="0.70866141732283472" top="0.74803149606299213" bottom="0.74803149606299213" header="0.31496062992125984" footer="0.31496062992125984"/>
  <pageSetup paperSize="9" scale="27" orientation="portrait" r:id="rId1"/>
  <rowBreaks count="1" manualBreakCount="1">
    <brk id="61" max="1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V151"/>
  <sheetViews>
    <sheetView showGridLines="0" zoomScaleNormal="100" zoomScaleSheetLayoutView="80" workbookViewId="0">
      <selection sqref="A1:XFD1"/>
    </sheetView>
  </sheetViews>
  <sheetFormatPr defaultColWidth="9.140625" defaultRowHeight="12.75" x14ac:dyDescent="0.2"/>
  <cols>
    <col min="1" max="1" width="48.140625" style="90" customWidth="1"/>
    <col min="2" max="2" width="7.85546875" style="60" customWidth="1"/>
    <col min="3" max="3" width="7.85546875" style="72" customWidth="1"/>
    <col min="4" max="4" width="8.5703125" style="72" customWidth="1"/>
    <col min="5" max="5" width="8.85546875" style="72" customWidth="1"/>
    <col min="6" max="6" width="8.5703125" style="72" customWidth="1"/>
    <col min="7" max="7" width="8.140625" style="72" customWidth="1"/>
    <col min="8" max="8" width="7.5703125" style="72" customWidth="1"/>
    <col min="9" max="9" width="8.5703125" style="72" customWidth="1"/>
    <col min="10" max="10" width="8.42578125" style="776" customWidth="1"/>
    <col min="11" max="11" width="0.42578125" style="72" customWidth="1"/>
    <col min="12" max="12" width="11.5703125" bestFit="1" customWidth="1"/>
    <col min="15" max="15" width="11.42578125" bestFit="1" customWidth="1"/>
  </cols>
  <sheetData>
    <row r="1" spans="1:22" ht="16.5" customHeight="1" x14ac:dyDescent="0.2">
      <c r="A1" s="47" t="s">
        <v>77</v>
      </c>
    </row>
    <row r="2" spans="1:22" ht="16.350000000000001" customHeight="1" x14ac:dyDescent="0.25">
      <c r="A2" s="315" t="s">
        <v>338</v>
      </c>
    </row>
    <row r="3" spans="1:22" ht="16.350000000000001" customHeight="1" x14ac:dyDescent="0.25">
      <c r="A3" s="315" t="s">
        <v>706</v>
      </c>
    </row>
    <row r="4" spans="1:22" ht="16.350000000000001" customHeight="1" x14ac:dyDescent="0.25">
      <c r="A4" s="315" t="s">
        <v>707</v>
      </c>
    </row>
    <row r="5" spans="1:22" s="62" customFormat="1" ht="86.1" customHeight="1" x14ac:dyDescent="0.2">
      <c r="A5" s="84"/>
      <c r="B5" s="88" t="s">
        <v>13</v>
      </c>
      <c r="C5" s="88" t="s">
        <v>14</v>
      </c>
      <c r="D5" s="88" t="s">
        <v>44</v>
      </c>
      <c r="E5" s="88" t="s">
        <v>16</v>
      </c>
      <c r="F5" s="88" t="s">
        <v>45</v>
      </c>
      <c r="G5" s="88" t="s">
        <v>17</v>
      </c>
      <c r="H5" s="88" t="s">
        <v>72</v>
      </c>
      <c r="I5" s="88" t="s">
        <v>309</v>
      </c>
      <c r="J5" s="88" t="s">
        <v>43</v>
      </c>
      <c r="K5" s="78"/>
    </row>
    <row r="6" spans="1:22" ht="21" customHeight="1" x14ac:dyDescent="0.2">
      <c r="A6" s="251" t="s">
        <v>611</v>
      </c>
      <c r="B6" s="252">
        <v>42</v>
      </c>
      <c r="C6" s="252">
        <v>117</v>
      </c>
      <c r="D6" s="252">
        <v>205</v>
      </c>
      <c r="E6" s="252">
        <v>24</v>
      </c>
      <c r="F6" s="252">
        <v>51</v>
      </c>
      <c r="G6" s="252">
        <v>1591</v>
      </c>
      <c r="H6" s="252">
        <v>136</v>
      </c>
      <c r="I6" s="252">
        <v>233</v>
      </c>
      <c r="J6" s="261">
        <v>2399</v>
      </c>
      <c r="K6" s="268"/>
      <c r="L6" s="923"/>
      <c r="M6" s="923"/>
      <c r="N6" s="923"/>
      <c r="O6" s="923"/>
      <c r="P6" s="923"/>
      <c r="Q6" s="923"/>
      <c r="R6" s="923"/>
      <c r="S6" s="923"/>
      <c r="T6" s="923"/>
      <c r="U6" s="761"/>
      <c r="V6" s="761"/>
    </row>
    <row r="7" spans="1:22" ht="21" customHeight="1" x14ac:dyDescent="0.2">
      <c r="A7" s="162" t="s">
        <v>612</v>
      </c>
      <c r="B7" s="253">
        <v>44</v>
      </c>
      <c r="C7" s="253">
        <v>114</v>
      </c>
      <c r="D7" s="253">
        <v>196</v>
      </c>
      <c r="E7" s="253">
        <v>27</v>
      </c>
      <c r="F7" s="253">
        <v>49</v>
      </c>
      <c r="G7" s="253">
        <v>1457</v>
      </c>
      <c r="H7" s="253">
        <v>170</v>
      </c>
      <c r="I7" s="253">
        <v>287</v>
      </c>
      <c r="J7" s="262">
        <v>2344</v>
      </c>
      <c r="K7" s="3"/>
      <c r="L7" s="923"/>
      <c r="M7" s="923"/>
      <c r="N7" s="923"/>
      <c r="O7" s="923"/>
      <c r="P7" s="923"/>
      <c r="Q7" s="923"/>
      <c r="R7" s="923"/>
      <c r="S7" s="923"/>
      <c r="T7" s="923"/>
      <c r="U7" s="761"/>
      <c r="V7" s="761"/>
    </row>
    <row r="8" spans="1:22" ht="21" customHeight="1" x14ac:dyDescent="0.2">
      <c r="A8" s="251" t="s">
        <v>613</v>
      </c>
      <c r="B8" s="252">
        <v>75</v>
      </c>
      <c r="C8" s="252">
        <v>110</v>
      </c>
      <c r="D8" s="252">
        <v>242</v>
      </c>
      <c r="E8" s="252">
        <v>30</v>
      </c>
      <c r="F8" s="252">
        <v>48</v>
      </c>
      <c r="G8" s="252">
        <v>1538</v>
      </c>
      <c r="H8" s="252">
        <v>168</v>
      </c>
      <c r="I8" s="252">
        <v>269</v>
      </c>
      <c r="J8" s="261">
        <v>2480</v>
      </c>
      <c r="K8" s="268"/>
      <c r="L8" s="923"/>
      <c r="M8" s="923"/>
      <c r="N8" s="923"/>
      <c r="O8" s="923"/>
      <c r="P8" s="923"/>
      <c r="Q8" s="923"/>
      <c r="R8" s="923"/>
      <c r="S8" s="923"/>
      <c r="T8" s="923"/>
      <c r="U8" s="761"/>
      <c r="V8" s="761"/>
    </row>
    <row r="9" spans="1:22" ht="21" customHeight="1" x14ac:dyDescent="0.2">
      <c r="A9" s="162" t="s">
        <v>614</v>
      </c>
      <c r="B9" s="556">
        <v>70</v>
      </c>
      <c r="C9" s="253">
        <v>116</v>
      </c>
      <c r="D9" s="253">
        <v>215</v>
      </c>
      <c r="E9" s="253">
        <v>25</v>
      </c>
      <c r="F9" s="253">
        <v>45</v>
      </c>
      <c r="G9" s="253">
        <v>1448</v>
      </c>
      <c r="H9" s="253">
        <v>137</v>
      </c>
      <c r="I9" s="253">
        <v>363</v>
      </c>
      <c r="J9" s="262">
        <v>2419</v>
      </c>
      <c r="K9" s="3"/>
      <c r="L9" s="923"/>
      <c r="M9" s="923"/>
      <c r="N9" s="923"/>
      <c r="O9" s="923"/>
      <c r="P9" s="923"/>
      <c r="Q9" s="923"/>
      <c r="R9" s="923"/>
      <c r="S9" s="923"/>
      <c r="T9" s="923"/>
      <c r="U9" s="761"/>
      <c r="V9" s="761"/>
    </row>
    <row r="10" spans="1:22" ht="21" customHeight="1" x14ac:dyDescent="0.2">
      <c r="A10" s="251" t="s">
        <v>610</v>
      </c>
      <c r="B10" s="252">
        <v>231</v>
      </c>
      <c r="C10" s="252">
        <v>457</v>
      </c>
      <c r="D10" s="252">
        <v>858</v>
      </c>
      <c r="E10" s="252">
        <v>106</v>
      </c>
      <c r="F10" s="252">
        <v>193</v>
      </c>
      <c r="G10" s="252">
        <v>6034</v>
      </c>
      <c r="H10" s="252">
        <v>611</v>
      </c>
      <c r="I10" s="252">
        <v>1152</v>
      </c>
      <c r="J10" s="261">
        <v>9642</v>
      </c>
      <c r="K10" s="268"/>
      <c r="L10" s="923"/>
      <c r="M10" s="923"/>
      <c r="N10" s="923"/>
      <c r="O10" s="923"/>
      <c r="P10" s="923"/>
      <c r="Q10" s="923"/>
      <c r="R10" s="923"/>
      <c r="S10" s="923"/>
      <c r="T10" s="923"/>
      <c r="U10" s="761"/>
      <c r="V10" s="761"/>
    </row>
    <row r="11" spans="1:22" ht="21" customHeight="1" x14ac:dyDescent="0.2">
      <c r="A11" s="162" t="s">
        <v>585</v>
      </c>
      <c r="B11" s="254">
        <v>40</v>
      </c>
      <c r="C11" s="254">
        <v>92</v>
      </c>
      <c r="D11" s="254">
        <v>202</v>
      </c>
      <c r="E11" s="254">
        <v>22</v>
      </c>
      <c r="F11" s="254">
        <v>68</v>
      </c>
      <c r="G11" s="254">
        <v>1612</v>
      </c>
      <c r="H11" s="254">
        <v>184</v>
      </c>
      <c r="I11" s="254">
        <v>312</v>
      </c>
      <c r="J11" s="255">
        <v>2532</v>
      </c>
      <c r="K11"/>
      <c r="M11" s="147"/>
      <c r="O11" s="162"/>
    </row>
    <row r="12" spans="1:22" ht="21" customHeight="1" x14ac:dyDescent="0.2">
      <c r="A12" s="251" t="s">
        <v>586</v>
      </c>
      <c r="B12" s="252">
        <v>37</v>
      </c>
      <c r="C12" s="252">
        <v>127</v>
      </c>
      <c r="D12" s="252">
        <v>183</v>
      </c>
      <c r="E12" s="252">
        <v>30</v>
      </c>
      <c r="F12" s="252">
        <v>57</v>
      </c>
      <c r="G12" s="252">
        <v>1499</v>
      </c>
      <c r="H12" s="252">
        <v>170</v>
      </c>
      <c r="I12" s="252">
        <v>266</v>
      </c>
      <c r="J12" s="261">
        <v>2369</v>
      </c>
      <c r="K12" s="268"/>
      <c r="M12" s="147"/>
      <c r="O12" s="162"/>
    </row>
    <row r="13" spans="1:22" ht="21" customHeight="1" x14ac:dyDescent="0.2">
      <c r="A13" s="162" t="s">
        <v>587</v>
      </c>
      <c r="B13" s="545">
        <v>52</v>
      </c>
      <c r="C13" s="254">
        <v>115</v>
      </c>
      <c r="D13" s="254">
        <v>180</v>
      </c>
      <c r="E13" s="254">
        <v>27</v>
      </c>
      <c r="F13" s="254">
        <v>55</v>
      </c>
      <c r="G13" s="254">
        <v>1480</v>
      </c>
      <c r="H13" s="254">
        <v>197</v>
      </c>
      <c r="I13" s="254">
        <v>251</v>
      </c>
      <c r="J13" s="255">
        <v>2357</v>
      </c>
      <c r="K13"/>
      <c r="M13" s="147"/>
      <c r="O13" s="162"/>
    </row>
    <row r="14" spans="1:22" ht="21" customHeight="1" x14ac:dyDescent="0.2">
      <c r="A14" s="251" t="s">
        <v>588</v>
      </c>
      <c r="B14" s="586">
        <v>45</v>
      </c>
      <c r="C14" s="252">
        <v>118</v>
      </c>
      <c r="D14" s="252">
        <v>209</v>
      </c>
      <c r="E14" s="252">
        <v>27</v>
      </c>
      <c r="F14" s="252">
        <v>69</v>
      </c>
      <c r="G14" s="252">
        <v>1558</v>
      </c>
      <c r="H14" s="252">
        <v>173</v>
      </c>
      <c r="I14" s="252">
        <v>259</v>
      </c>
      <c r="J14" s="261">
        <v>2458</v>
      </c>
      <c r="K14" s="268"/>
      <c r="M14" s="147"/>
      <c r="O14" s="162"/>
    </row>
    <row r="15" spans="1:22" ht="21" customHeight="1" x14ac:dyDescent="0.2">
      <c r="A15" s="162" t="s">
        <v>583</v>
      </c>
      <c r="B15" s="546">
        <v>174</v>
      </c>
      <c r="C15" s="546">
        <v>452</v>
      </c>
      <c r="D15" s="546">
        <v>774</v>
      </c>
      <c r="E15" s="546">
        <v>106</v>
      </c>
      <c r="F15" s="546">
        <v>249</v>
      </c>
      <c r="G15" s="546">
        <v>6149</v>
      </c>
      <c r="H15" s="546">
        <v>724</v>
      </c>
      <c r="I15" s="546">
        <v>1088</v>
      </c>
      <c r="J15" s="547">
        <v>9716</v>
      </c>
      <c r="K15"/>
      <c r="M15" s="147"/>
      <c r="O15" s="162"/>
    </row>
    <row r="16" spans="1:22" ht="21" customHeight="1" x14ac:dyDescent="0.2">
      <c r="A16" s="251" t="s">
        <v>650</v>
      </c>
      <c r="B16" s="252">
        <v>57</v>
      </c>
      <c r="C16" s="252">
        <v>5</v>
      </c>
      <c r="D16" s="252">
        <v>84</v>
      </c>
      <c r="E16" s="252">
        <v>0</v>
      </c>
      <c r="F16" s="252">
        <v>-56</v>
      </c>
      <c r="G16" s="252">
        <v>-115</v>
      </c>
      <c r="H16" s="252">
        <v>-113</v>
      </c>
      <c r="I16" s="252">
        <v>64</v>
      </c>
      <c r="J16" s="261">
        <v>-74</v>
      </c>
      <c r="K16"/>
      <c r="M16" s="147"/>
      <c r="O16" s="162"/>
    </row>
    <row r="17" spans="1:20" ht="21" customHeight="1" x14ac:dyDescent="0.2">
      <c r="A17" s="162" t="s">
        <v>651</v>
      </c>
      <c r="B17" s="238">
        <v>0.32758620689655171</v>
      </c>
      <c r="C17" s="238">
        <v>1.1061946902654867E-2</v>
      </c>
      <c r="D17" s="238">
        <v>0.10852713178294573</v>
      </c>
      <c r="E17" s="238">
        <v>0</v>
      </c>
      <c r="F17" s="238">
        <v>-0.22489959839357429</v>
      </c>
      <c r="G17" s="238">
        <v>-1.8702228004553585E-2</v>
      </c>
      <c r="H17" s="238">
        <v>-0.15607734806629833</v>
      </c>
      <c r="I17" s="238">
        <v>5.8823529411764705E-2</v>
      </c>
      <c r="J17" s="237">
        <v>-7.6163030053519971E-3</v>
      </c>
      <c r="K17"/>
      <c r="M17" s="147"/>
      <c r="O17" s="162"/>
    </row>
    <row r="18" spans="1:20" x14ac:dyDescent="0.2">
      <c r="A18" s="57" t="s">
        <v>76</v>
      </c>
      <c r="B18" s="179"/>
      <c r="C18" s="180"/>
      <c r="D18" s="180"/>
      <c r="E18" s="180"/>
      <c r="F18" s="180"/>
      <c r="G18" s="180"/>
      <c r="H18" s="180"/>
      <c r="I18" s="180"/>
      <c r="J18" s="777"/>
      <c r="K18" s="355"/>
      <c r="M18" s="147"/>
      <c r="O18" s="162"/>
    </row>
    <row r="19" spans="1:20" ht="16.350000000000001" customHeight="1" x14ac:dyDescent="0.25">
      <c r="A19" s="315" t="s">
        <v>708</v>
      </c>
      <c r="M19" s="147"/>
      <c r="O19" s="162"/>
    </row>
    <row r="20" spans="1:20" ht="86.1" customHeight="1" x14ac:dyDescent="0.2">
      <c r="A20" s="84"/>
      <c r="B20" s="88" t="s">
        <v>13</v>
      </c>
      <c r="C20" s="88" t="s">
        <v>14</v>
      </c>
      <c r="D20" s="88" t="s">
        <v>44</v>
      </c>
      <c r="E20" s="88" t="s">
        <v>16</v>
      </c>
      <c r="F20" s="88" t="s">
        <v>45</v>
      </c>
      <c r="G20" s="88" t="s">
        <v>17</v>
      </c>
      <c r="H20" s="88" t="s">
        <v>72</v>
      </c>
      <c r="I20" s="88" t="s">
        <v>309</v>
      </c>
      <c r="J20" s="88" t="s">
        <v>43</v>
      </c>
      <c r="K20" s="78"/>
      <c r="M20" s="147"/>
      <c r="O20" s="162"/>
    </row>
    <row r="21" spans="1:20" ht="21" customHeight="1" x14ac:dyDescent="0.2">
      <c r="A21" s="251" t="s">
        <v>611</v>
      </c>
      <c r="B21" s="252">
        <v>29</v>
      </c>
      <c r="C21" s="252">
        <v>97</v>
      </c>
      <c r="D21" s="252">
        <v>185</v>
      </c>
      <c r="E21" s="252">
        <v>27</v>
      </c>
      <c r="F21" s="252">
        <v>68</v>
      </c>
      <c r="G21" s="252">
        <v>1460</v>
      </c>
      <c r="H21" s="252">
        <v>166</v>
      </c>
      <c r="I21" s="252">
        <v>240</v>
      </c>
      <c r="J21" s="261">
        <v>2272</v>
      </c>
      <c r="K21" s="268"/>
      <c r="L21" s="922"/>
      <c r="M21" s="922"/>
      <c r="N21" s="922"/>
      <c r="O21" s="922"/>
      <c r="P21" s="922"/>
      <c r="Q21" s="922"/>
      <c r="R21" s="922"/>
      <c r="S21" s="922"/>
      <c r="T21" s="922"/>
    </row>
    <row r="22" spans="1:20" ht="21" customHeight="1" x14ac:dyDescent="0.2">
      <c r="A22" s="162" t="s">
        <v>612</v>
      </c>
      <c r="B22" s="253">
        <v>30</v>
      </c>
      <c r="C22" s="253">
        <v>91</v>
      </c>
      <c r="D22" s="253">
        <v>159</v>
      </c>
      <c r="E22" s="253">
        <v>24</v>
      </c>
      <c r="F22" s="253">
        <v>51</v>
      </c>
      <c r="G22" s="253">
        <v>1292</v>
      </c>
      <c r="H22" s="253">
        <v>114</v>
      </c>
      <c r="I22" s="253">
        <v>192</v>
      </c>
      <c r="J22" s="262">
        <v>1953</v>
      </c>
      <c r="K22" s="3"/>
      <c r="L22" s="922"/>
      <c r="M22" s="922"/>
      <c r="N22" s="922"/>
      <c r="O22" s="922"/>
      <c r="P22" s="922"/>
      <c r="Q22" s="922"/>
      <c r="R22" s="922"/>
      <c r="S22" s="922"/>
      <c r="T22" s="922"/>
    </row>
    <row r="23" spans="1:20" ht="21" customHeight="1" x14ac:dyDescent="0.2">
      <c r="A23" s="251" t="s">
        <v>613</v>
      </c>
      <c r="B23" s="252">
        <v>36</v>
      </c>
      <c r="C23" s="252">
        <v>105</v>
      </c>
      <c r="D23" s="252">
        <v>171</v>
      </c>
      <c r="E23" s="252">
        <v>17</v>
      </c>
      <c r="F23" s="252">
        <v>55</v>
      </c>
      <c r="G23" s="252">
        <v>1517</v>
      </c>
      <c r="H23" s="252">
        <v>155</v>
      </c>
      <c r="I23" s="252">
        <v>255</v>
      </c>
      <c r="J23" s="261">
        <v>2311</v>
      </c>
      <c r="K23" s="268"/>
      <c r="L23" s="922"/>
      <c r="M23" s="922"/>
      <c r="N23" s="922"/>
      <c r="O23" s="922"/>
      <c r="P23" s="922"/>
      <c r="Q23" s="922"/>
      <c r="R23" s="922"/>
      <c r="S23" s="922"/>
      <c r="T23" s="922"/>
    </row>
    <row r="24" spans="1:20" ht="21" customHeight="1" x14ac:dyDescent="0.2">
      <c r="A24" s="162" t="s">
        <v>614</v>
      </c>
      <c r="B24" s="556">
        <v>42</v>
      </c>
      <c r="C24" s="253">
        <v>101</v>
      </c>
      <c r="D24" s="253">
        <v>178</v>
      </c>
      <c r="E24" s="253">
        <v>24</v>
      </c>
      <c r="F24" s="253">
        <v>34</v>
      </c>
      <c r="G24" s="253">
        <v>1486</v>
      </c>
      <c r="H24" s="253">
        <v>146</v>
      </c>
      <c r="I24" s="253">
        <v>227</v>
      </c>
      <c r="J24" s="262">
        <v>2238</v>
      </c>
      <c r="K24" s="3"/>
      <c r="L24" s="922"/>
      <c r="M24" s="922"/>
      <c r="N24" s="922"/>
      <c r="O24" s="922"/>
      <c r="P24" s="922"/>
      <c r="Q24" s="922"/>
      <c r="R24" s="922"/>
      <c r="S24" s="922"/>
      <c r="T24" s="922"/>
    </row>
    <row r="25" spans="1:20" ht="21" customHeight="1" x14ac:dyDescent="0.2">
      <c r="A25" s="251" t="s">
        <v>610</v>
      </c>
      <c r="B25" s="252">
        <v>137</v>
      </c>
      <c r="C25" s="252">
        <v>394</v>
      </c>
      <c r="D25" s="252">
        <v>693</v>
      </c>
      <c r="E25" s="252">
        <v>92</v>
      </c>
      <c r="F25" s="252">
        <v>208</v>
      </c>
      <c r="G25" s="252">
        <v>5755</v>
      </c>
      <c r="H25" s="252">
        <v>581</v>
      </c>
      <c r="I25" s="252">
        <v>914</v>
      </c>
      <c r="J25" s="261">
        <v>8774</v>
      </c>
      <c r="K25" s="268"/>
      <c r="L25" s="922"/>
      <c r="M25" s="922"/>
      <c r="N25" s="922"/>
      <c r="O25" s="922"/>
      <c r="P25" s="922"/>
      <c r="Q25" s="922"/>
      <c r="R25" s="922"/>
      <c r="S25" s="922"/>
      <c r="T25" s="922"/>
    </row>
    <row r="26" spans="1:20" ht="21" customHeight="1" x14ac:dyDescent="0.2">
      <c r="A26" s="162" t="s">
        <v>585</v>
      </c>
      <c r="B26" s="254">
        <v>26</v>
      </c>
      <c r="C26" s="254">
        <v>80</v>
      </c>
      <c r="D26" s="254">
        <v>182</v>
      </c>
      <c r="E26" s="254">
        <v>44</v>
      </c>
      <c r="F26" s="254">
        <v>63</v>
      </c>
      <c r="G26" s="254">
        <v>1527</v>
      </c>
      <c r="H26" s="254">
        <v>143</v>
      </c>
      <c r="I26" s="254">
        <v>254</v>
      </c>
      <c r="J26" s="255">
        <v>2319</v>
      </c>
      <c r="K26"/>
      <c r="M26" s="147"/>
    </row>
    <row r="27" spans="1:20" ht="21" customHeight="1" x14ac:dyDescent="0.2">
      <c r="A27" s="251" t="s">
        <v>586</v>
      </c>
      <c r="B27" s="252">
        <v>39</v>
      </c>
      <c r="C27" s="252">
        <v>107</v>
      </c>
      <c r="D27" s="252">
        <v>189</v>
      </c>
      <c r="E27" s="252">
        <v>25</v>
      </c>
      <c r="F27" s="252">
        <v>70</v>
      </c>
      <c r="G27" s="252">
        <v>1440</v>
      </c>
      <c r="H27" s="252">
        <v>146</v>
      </c>
      <c r="I27" s="252">
        <v>278</v>
      </c>
      <c r="J27" s="261">
        <v>2294</v>
      </c>
      <c r="K27" s="268"/>
      <c r="M27" s="147"/>
    </row>
    <row r="28" spans="1:20" ht="21" customHeight="1" x14ac:dyDescent="0.2">
      <c r="A28" s="162" t="s">
        <v>587</v>
      </c>
      <c r="B28" s="545">
        <v>40</v>
      </c>
      <c r="C28" s="254">
        <v>107</v>
      </c>
      <c r="D28" s="254">
        <v>174</v>
      </c>
      <c r="E28" s="254">
        <v>27</v>
      </c>
      <c r="F28" s="254">
        <v>66</v>
      </c>
      <c r="G28" s="254">
        <v>1492</v>
      </c>
      <c r="H28" s="254">
        <v>145</v>
      </c>
      <c r="I28" s="254">
        <v>278</v>
      </c>
      <c r="J28" s="255">
        <v>2329</v>
      </c>
      <c r="K28"/>
      <c r="M28" s="147"/>
    </row>
    <row r="29" spans="1:20" ht="21" customHeight="1" x14ac:dyDescent="0.2">
      <c r="A29" s="251" t="s">
        <v>588</v>
      </c>
      <c r="B29" s="586">
        <v>28</v>
      </c>
      <c r="C29" s="252">
        <v>108</v>
      </c>
      <c r="D29" s="252">
        <v>184</v>
      </c>
      <c r="E29" s="252">
        <v>22</v>
      </c>
      <c r="F29" s="252">
        <v>73</v>
      </c>
      <c r="G29" s="252">
        <v>1437</v>
      </c>
      <c r="H29" s="252">
        <v>201</v>
      </c>
      <c r="I29" s="252">
        <v>289</v>
      </c>
      <c r="J29" s="261">
        <v>2342</v>
      </c>
      <c r="K29" s="268"/>
      <c r="M29" s="147"/>
    </row>
    <row r="30" spans="1:20" ht="21" customHeight="1" x14ac:dyDescent="0.2">
      <c r="A30" s="162" t="s">
        <v>583</v>
      </c>
      <c r="B30" s="546">
        <v>133</v>
      </c>
      <c r="C30" s="546">
        <v>402</v>
      </c>
      <c r="D30" s="546">
        <v>729</v>
      </c>
      <c r="E30" s="546">
        <v>118</v>
      </c>
      <c r="F30" s="546">
        <v>272</v>
      </c>
      <c r="G30" s="546">
        <v>5896</v>
      </c>
      <c r="H30" s="546">
        <v>635</v>
      </c>
      <c r="I30" s="546">
        <v>1099</v>
      </c>
      <c r="J30" s="547">
        <v>9284</v>
      </c>
      <c r="K30" s="3"/>
      <c r="L30" s="3"/>
      <c r="M30" s="147"/>
    </row>
    <row r="31" spans="1:20" ht="21" customHeight="1" x14ac:dyDescent="0.2">
      <c r="A31" s="251" t="s">
        <v>650</v>
      </c>
      <c r="B31" s="252">
        <v>4</v>
      </c>
      <c r="C31" s="252">
        <v>-8</v>
      </c>
      <c r="D31" s="252">
        <v>-36</v>
      </c>
      <c r="E31" s="252">
        <v>-26</v>
      </c>
      <c r="F31" s="252">
        <v>-64</v>
      </c>
      <c r="G31" s="252">
        <v>-141</v>
      </c>
      <c r="H31" s="252">
        <v>-54</v>
      </c>
      <c r="I31" s="252">
        <v>-185</v>
      </c>
      <c r="J31" s="261">
        <v>-510</v>
      </c>
      <c r="K31" s="3"/>
      <c r="L31" s="3"/>
      <c r="M31" s="147"/>
    </row>
    <row r="32" spans="1:20" ht="21" customHeight="1" x14ac:dyDescent="0.2">
      <c r="A32" s="162" t="s">
        <v>651</v>
      </c>
      <c r="B32" s="238">
        <v>3.007518796992481E-2</v>
      </c>
      <c r="C32" s="238">
        <v>-1.9900497512437811E-2</v>
      </c>
      <c r="D32" s="238">
        <v>-4.9382716049382713E-2</v>
      </c>
      <c r="E32" s="238">
        <v>-0.22033898305084745</v>
      </c>
      <c r="F32" s="238">
        <v>-0.23529411764705882</v>
      </c>
      <c r="G32" s="238">
        <v>-2.3914518317503391E-2</v>
      </c>
      <c r="H32" s="238">
        <v>-8.5039370078740156E-2</v>
      </c>
      <c r="I32" s="238">
        <v>-0.16833484986351227</v>
      </c>
      <c r="J32" s="237">
        <v>-5.4933218440327447E-2</v>
      </c>
      <c r="K32" s="3"/>
      <c r="L32" s="3"/>
      <c r="M32" s="147"/>
    </row>
    <row r="33" spans="1:13" x14ac:dyDescent="0.2">
      <c r="A33" s="57" t="s">
        <v>76</v>
      </c>
      <c r="B33" s="179"/>
      <c r="C33" s="180"/>
      <c r="D33" s="180"/>
      <c r="E33" s="180"/>
      <c r="F33" s="180"/>
      <c r="G33" s="180"/>
      <c r="H33" s="180"/>
      <c r="I33" s="180"/>
      <c r="J33" s="777"/>
      <c r="K33" s="355"/>
      <c r="M33" s="147"/>
    </row>
    <row r="34" spans="1:13" ht="16.350000000000001" customHeight="1" x14ac:dyDescent="0.25">
      <c r="A34" s="315" t="s">
        <v>710</v>
      </c>
      <c r="M34" s="147"/>
    </row>
    <row r="35" spans="1:13" ht="86.1" customHeight="1" x14ac:dyDescent="0.2">
      <c r="A35" s="84"/>
      <c r="B35" s="88" t="s">
        <v>13</v>
      </c>
      <c r="C35" s="88" t="s">
        <v>14</v>
      </c>
      <c r="D35" s="88" t="s">
        <v>44</v>
      </c>
      <c r="E35" s="88" t="s">
        <v>16</v>
      </c>
      <c r="F35" s="88" t="s">
        <v>45</v>
      </c>
      <c r="G35" s="88" t="s">
        <v>17</v>
      </c>
      <c r="H35" s="88" t="s">
        <v>72</v>
      </c>
      <c r="I35" s="88" t="s">
        <v>309</v>
      </c>
      <c r="J35" s="88" t="s">
        <v>43</v>
      </c>
      <c r="K35" s="78"/>
      <c r="M35" s="147"/>
    </row>
    <row r="36" spans="1:13" ht="21" customHeight="1" x14ac:dyDescent="0.2">
      <c r="A36" s="251" t="s">
        <v>611</v>
      </c>
      <c r="B36" s="252">
        <v>24</v>
      </c>
      <c r="C36" s="252">
        <v>97</v>
      </c>
      <c r="D36" s="252">
        <v>176</v>
      </c>
      <c r="E36" s="252">
        <v>27</v>
      </c>
      <c r="F36" s="252">
        <v>67</v>
      </c>
      <c r="G36" s="252">
        <v>1385</v>
      </c>
      <c r="H36" s="252">
        <v>147</v>
      </c>
      <c r="I36" s="252">
        <v>229</v>
      </c>
      <c r="J36" s="261">
        <v>2152</v>
      </c>
      <c r="K36" s="268"/>
    </row>
    <row r="37" spans="1:13" ht="21" customHeight="1" x14ac:dyDescent="0.2">
      <c r="A37" s="162" t="s">
        <v>612</v>
      </c>
      <c r="B37" s="253">
        <v>29</v>
      </c>
      <c r="C37" s="253">
        <v>86</v>
      </c>
      <c r="D37" s="253">
        <v>157</v>
      </c>
      <c r="E37" s="253">
        <v>22</v>
      </c>
      <c r="F37" s="253">
        <v>49</v>
      </c>
      <c r="G37" s="253">
        <v>1239</v>
      </c>
      <c r="H37" s="253">
        <v>102</v>
      </c>
      <c r="I37" s="253">
        <v>183</v>
      </c>
      <c r="J37" s="262">
        <v>1867</v>
      </c>
      <c r="K37" s="3"/>
    </row>
    <row r="38" spans="1:13" ht="21" customHeight="1" x14ac:dyDescent="0.2">
      <c r="A38" s="251" t="s">
        <v>613</v>
      </c>
      <c r="B38" s="252">
        <v>28</v>
      </c>
      <c r="C38" s="252">
        <v>100</v>
      </c>
      <c r="D38" s="252">
        <v>166</v>
      </c>
      <c r="E38" s="252">
        <v>17</v>
      </c>
      <c r="F38" s="252">
        <v>49</v>
      </c>
      <c r="G38" s="252">
        <v>1415</v>
      </c>
      <c r="H38" s="252">
        <v>134</v>
      </c>
      <c r="I38" s="252">
        <v>247</v>
      </c>
      <c r="J38" s="261">
        <v>2156</v>
      </c>
      <c r="K38" s="268"/>
    </row>
    <row r="39" spans="1:13" ht="21" customHeight="1" x14ac:dyDescent="0.2">
      <c r="A39" s="162" t="s">
        <v>614</v>
      </c>
      <c r="B39" s="556">
        <v>38</v>
      </c>
      <c r="C39" s="253">
        <v>97</v>
      </c>
      <c r="D39" s="253">
        <v>175</v>
      </c>
      <c r="E39" s="253">
        <v>24</v>
      </c>
      <c r="F39" s="253">
        <v>32</v>
      </c>
      <c r="G39" s="253">
        <v>1418</v>
      </c>
      <c r="H39" s="253">
        <v>125</v>
      </c>
      <c r="I39" s="253">
        <v>218</v>
      </c>
      <c r="J39" s="262">
        <v>2127</v>
      </c>
      <c r="K39" s="3"/>
    </row>
    <row r="40" spans="1:13" ht="21" customHeight="1" x14ac:dyDescent="0.2">
      <c r="A40" s="251" t="s">
        <v>610</v>
      </c>
      <c r="B40" s="252">
        <v>119</v>
      </c>
      <c r="C40" s="252">
        <v>380</v>
      </c>
      <c r="D40" s="252">
        <v>674</v>
      </c>
      <c r="E40" s="252">
        <v>90</v>
      </c>
      <c r="F40" s="252">
        <v>197</v>
      </c>
      <c r="G40" s="252">
        <v>5457</v>
      </c>
      <c r="H40" s="252">
        <v>508</v>
      </c>
      <c r="I40" s="252">
        <v>877</v>
      </c>
      <c r="J40" s="261">
        <v>8302</v>
      </c>
      <c r="K40" s="268"/>
    </row>
    <row r="41" spans="1:13" ht="21" customHeight="1" x14ac:dyDescent="0.2">
      <c r="A41" s="162" t="s">
        <v>585</v>
      </c>
      <c r="B41" s="254">
        <v>19</v>
      </c>
      <c r="C41" s="254">
        <v>77</v>
      </c>
      <c r="D41" s="254">
        <v>171</v>
      </c>
      <c r="E41" s="254">
        <v>40</v>
      </c>
      <c r="F41" s="254">
        <v>57</v>
      </c>
      <c r="G41" s="254">
        <v>1453</v>
      </c>
      <c r="H41" s="254">
        <v>133</v>
      </c>
      <c r="I41" s="254">
        <v>245</v>
      </c>
      <c r="J41" s="255">
        <v>2195</v>
      </c>
      <c r="K41"/>
      <c r="M41" s="147"/>
    </row>
    <row r="42" spans="1:13" ht="21" customHeight="1" x14ac:dyDescent="0.2">
      <c r="A42" s="251" t="s">
        <v>586</v>
      </c>
      <c r="B42" s="252">
        <v>26</v>
      </c>
      <c r="C42" s="252">
        <v>105</v>
      </c>
      <c r="D42" s="252">
        <v>180</v>
      </c>
      <c r="E42" s="252">
        <v>25</v>
      </c>
      <c r="F42" s="252">
        <v>69</v>
      </c>
      <c r="G42" s="252">
        <v>1365</v>
      </c>
      <c r="H42" s="252">
        <v>137</v>
      </c>
      <c r="I42" s="252">
        <v>272</v>
      </c>
      <c r="J42" s="261">
        <v>2179</v>
      </c>
      <c r="K42" s="268"/>
      <c r="M42" s="147"/>
    </row>
    <row r="43" spans="1:13" ht="21" customHeight="1" x14ac:dyDescent="0.2">
      <c r="A43" s="162" t="s">
        <v>587</v>
      </c>
      <c r="B43" s="545">
        <v>32</v>
      </c>
      <c r="C43" s="254">
        <v>102</v>
      </c>
      <c r="D43" s="254">
        <v>168</v>
      </c>
      <c r="E43" s="254">
        <v>27</v>
      </c>
      <c r="F43" s="254">
        <v>59</v>
      </c>
      <c r="G43" s="254">
        <v>1411</v>
      </c>
      <c r="H43" s="254">
        <v>138</v>
      </c>
      <c r="I43" s="254">
        <v>269</v>
      </c>
      <c r="J43" s="255">
        <v>2206</v>
      </c>
      <c r="K43"/>
      <c r="M43" s="147"/>
    </row>
    <row r="44" spans="1:13" ht="21" customHeight="1" x14ac:dyDescent="0.2">
      <c r="A44" s="251" t="s">
        <v>588</v>
      </c>
      <c r="B44" s="586">
        <v>23</v>
      </c>
      <c r="C44" s="252">
        <v>104</v>
      </c>
      <c r="D44" s="252">
        <v>175</v>
      </c>
      <c r="E44" s="252">
        <v>22</v>
      </c>
      <c r="F44" s="252">
        <v>67</v>
      </c>
      <c r="G44" s="252">
        <v>1362</v>
      </c>
      <c r="H44" s="252">
        <v>165</v>
      </c>
      <c r="I44" s="252">
        <v>276</v>
      </c>
      <c r="J44" s="261">
        <v>2194</v>
      </c>
      <c r="K44" s="268"/>
      <c r="M44" s="147"/>
    </row>
    <row r="45" spans="1:13" ht="21" customHeight="1" x14ac:dyDescent="0.2">
      <c r="A45" s="162" t="s">
        <v>583</v>
      </c>
      <c r="B45" s="546">
        <v>100</v>
      </c>
      <c r="C45" s="546">
        <v>388</v>
      </c>
      <c r="D45" s="546">
        <v>694</v>
      </c>
      <c r="E45" s="546">
        <v>114</v>
      </c>
      <c r="F45" s="546">
        <v>252</v>
      </c>
      <c r="G45" s="546">
        <v>5591</v>
      </c>
      <c r="H45" s="546">
        <v>573</v>
      </c>
      <c r="I45" s="546">
        <v>1062</v>
      </c>
      <c r="J45" s="547">
        <v>8774</v>
      </c>
      <c r="K45" s="3"/>
      <c r="L45" s="3"/>
      <c r="M45" s="147"/>
    </row>
    <row r="46" spans="1:13" ht="21" customHeight="1" x14ac:dyDescent="0.2">
      <c r="A46" s="251" t="s">
        <v>650</v>
      </c>
      <c r="B46" s="252">
        <v>19</v>
      </c>
      <c r="C46" s="252">
        <v>-8</v>
      </c>
      <c r="D46" s="252">
        <v>-20</v>
      </c>
      <c r="E46" s="252">
        <v>-24</v>
      </c>
      <c r="F46" s="252">
        <v>-55</v>
      </c>
      <c r="G46" s="252">
        <v>-134</v>
      </c>
      <c r="H46" s="252">
        <v>-65</v>
      </c>
      <c r="I46" s="252">
        <v>-185</v>
      </c>
      <c r="J46" s="261">
        <v>-472</v>
      </c>
      <c r="K46" s="3"/>
      <c r="L46" s="3"/>
      <c r="M46" s="147"/>
    </row>
    <row r="47" spans="1:13" ht="21" customHeight="1" x14ac:dyDescent="0.2">
      <c r="A47" s="162" t="s">
        <v>651</v>
      </c>
      <c r="B47" s="238">
        <v>0.19</v>
      </c>
      <c r="C47" s="238">
        <v>-2.0618556701030927E-2</v>
      </c>
      <c r="D47" s="238">
        <v>-2.8818443804034581E-2</v>
      </c>
      <c r="E47" s="238">
        <v>-0.21052631578947367</v>
      </c>
      <c r="F47" s="238">
        <v>-0.21825396825396826</v>
      </c>
      <c r="G47" s="238">
        <v>-2.3967089966016812E-2</v>
      </c>
      <c r="H47" s="238">
        <v>-0.11343804537521815</v>
      </c>
      <c r="I47" s="238">
        <v>-0.17419962335216574</v>
      </c>
      <c r="J47" s="237">
        <v>-5.3795304308183266E-2</v>
      </c>
      <c r="K47" s="3"/>
      <c r="L47" s="3"/>
      <c r="M47" s="147"/>
    </row>
    <row r="48" spans="1:13" x14ac:dyDescent="0.2">
      <c r="A48" s="57" t="s">
        <v>76</v>
      </c>
      <c r="B48" s="179"/>
      <c r="C48" s="180"/>
      <c r="D48" s="180"/>
      <c r="E48" s="180"/>
      <c r="F48" s="180"/>
      <c r="G48" s="180"/>
      <c r="H48" s="180"/>
      <c r="I48" s="180"/>
      <c r="J48" s="777"/>
      <c r="K48" s="355"/>
      <c r="M48" s="147"/>
    </row>
    <row r="49" spans="1:13" ht="16.350000000000001" customHeight="1" x14ac:dyDescent="0.25">
      <c r="A49" s="315" t="s">
        <v>711</v>
      </c>
      <c r="M49" s="147"/>
    </row>
    <row r="50" spans="1:13" ht="86.1" customHeight="1" x14ac:dyDescent="0.2">
      <c r="A50" s="84"/>
      <c r="B50" s="88" t="s">
        <v>13</v>
      </c>
      <c r="C50" s="88" t="s">
        <v>14</v>
      </c>
      <c r="D50" s="88" t="s">
        <v>44</v>
      </c>
      <c r="E50" s="88" t="s">
        <v>16</v>
      </c>
      <c r="F50" s="88" t="s">
        <v>45</v>
      </c>
      <c r="G50" s="88" t="s">
        <v>17</v>
      </c>
      <c r="H50" s="88" t="s">
        <v>72</v>
      </c>
      <c r="I50" s="88" t="s">
        <v>309</v>
      </c>
      <c r="J50" s="88" t="s">
        <v>43</v>
      </c>
      <c r="K50" s="78"/>
    </row>
    <row r="51" spans="1:13" ht="21" customHeight="1" x14ac:dyDescent="0.2">
      <c r="A51" s="251" t="s">
        <v>611</v>
      </c>
      <c r="B51" s="256">
        <v>0.82758620689655171</v>
      </c>
      <c r="C51" s="256">
        <v>1</v>
      </c>
      <c r="D51" s="256">
        <v>0.9513513513513514</v>
      </c>
      <c r="E51" s="256">
        <v>1</v>
      </c>
      <c r="F51" s="256">
        <v>0.98529411764705888</v>
      </c>
      <c r="G51" s="256">
        <v>0.94863013698630139</v>
      </c>
      <c r="H51" s="256">
        <v>0.88554216867469882</v>
      </c>
      <c r="I51" s="256">
        <v>0.95416666666666672</v>
      </c>
      <c r="J51" s="257">
        <v>0.94718309859154926</v>
      </c>
      <c r="K51" s="234"/>
    </row>
    <row r="52" spans="1:13" ht="21" customHeight="1" x14ac:dyDescent="0.2">
      <c r="A52" s="65" t="s">
        <v>612</v>
      </c>
      <c r="B52" s="301">
        <v>0.96666666666666667</v>
      </c>
      <c r="C52" s="301">
        <v>0.94505494505494503</v>
      </c>
      <c r="D52" s="301">
        <v>0.98742138364779874</v>
      </c>
      <c r="E52" s="301">
        <v>0.91666666666666663</v>
      </c>
      <c r="F52" s="301">
        <v>0.96078431372549022</v>
      </c>
      <c r="G52" s="301">
        <v>0.95897832817337458</v>
      </c>
      <c r="H52" s="301">
        <v>0.89473684210526316</v>
      </c>
      <c r="I52" s="301">
        <v>0.953125</v>
      </c>
      <c r="J52" s="302">
        <v>0.95596518177163337</v>
      </c>
      <c r="K52" s="238"/>
    </row>
    <row r="53" spans="1:13" ht="21" customHeight="1" x14ac:dyDescent="0.2">
      <c r="A53" s="251" t="s">
        <v>613</v>
      </c>
      <c r="B53" s="256">
        <v>0.77777777777777779</v>
      </c>
      <c r="C53" s="256">
        <v>0.95238095238095233</v>
      </c>
      <c r="D53" s="256">
        <v>0.9707602339181286</v>
      </c>
      <c r="E53" s="256">
        <v>1</v>
      </c>
      <c r="F53" s="256">
        <v>0.89090909090909087</v>
      </c>
      <c r="G53" s="256">
        <v>0.93276203032300598</v>
      </c>
      <c r="H53" s="256">
        <v>0.86451612903225805</v>
      </c>
      <c r="I53" s="256">
        <v>0.96862745098039216</v>
      </c>
      <c r="J53" s="257">
        <v>0.93292946776287322</v>
      </c>
      <c r="K53" s="234"/>
    </row>
    <row r="54" spans="1:13" ht="21" customHeight="1" x14ac:dyDescent="0.2">
      <c r="A54" s="65" t="s">
        <v>614</v>
      </c>
      <c r="B54" s="301">
        <v>0.90476190476190477</v>
      </c>
      <c r="C54" s="301">
        <v>0.96039603960396036</v>
      </c>
      <c r="D54" s="301">
        <v>0.9831460674157303</v>
      </c>
      <c r="E54" s="301">
        <v>1</v>
      </c>
      <c r="F54" s="301">
        <v>0.94117647058823528</v>
      </c>
      <c r="G54" s="301">
        <v>0.95423956931359355</v>
      </c>
      <c r="H54" s="301">
        <v>0.85616438356164382</v>
      </c>
      <c r="I54" s="301">
        <v>0.96035242290748901</v>
      </c>
      <c r="J54" s="302">
        <v>0.95040214477211793</v>
      </c>
      <c r="K54" s="238"/>
    </row>
    <row r="55" spans="1:13" ht="21" customHeight="1" x14ac:dyDescent="0.2">
      <c r="A55" s="251" t="s">
        <v>610</v>
      </c>
      <c r="B55" s="256">
        <v>0.86861313868613144</v>
      </c>
      <c r="C55" s="256">
        <v>0.96446700507614214</v>
      </c>
      <c r="D55" s="256">
        <v>0.97258297258297255</v>
      </c>
      <c r="E55" s="256">
        <v>0.97826086956521741</v>
      </c>
      <c r="F55" s="256">
        <v>0.94711538461538458</v>
      </c>
      <c r="G55" s="256">
        <v>0.94821894005212859</v>
      </c>
      <c r="H55" s="256">
        <v>0.87435456110154908</v>
      </c>
      <c r="I55" s="256">
        <v>0.95951859956236318</v>
      </c>
      <c r="J55" s="257">
        <v>0.94620469569181676</v>
      </c>
      <c r="K55" s="234"/>
    </row>
    <row r="56" spans="1:13" ht="21" customHeight="1" x14ac:dyDescent="0.2">
      <c r="A56" s="162" t="s">
        <v>585</v>
      </c>
      <c r="B56" s="258">
        <v>0.73076923076923073</v>
      </c>
      <c r="C56" s="258">
        <v>0.96250000000000002</v>
      </c>
      <c r="D56" s="258">
        <v>0.93956043956043955</v>
      </c>
      <c r="E56" s="258">
        <v>0.90909090909090906</v>
      </c>
      <c r="F56" s="258">
        <v>0.90476190476190477</v>
      </c>
      <c r="G56" s="258">
        <v>0.95153896529142112</v>
      </c>
      <c r="H56" s="258">
        <v>0.93006993006993011</v>
      </c>
      <c r="I56" s="258">
        <v>0.96456692913385822</v>
      </c>
      <c r="J56" s="260">
        <v>0.94652867615351444</v>
      </c>
      <c r="K56" s="238"/>
    </row>
    <row r="57" spans="1:13" ht="21" customHeight="1" x14ac:dyDescent="0.2">
      <c r="A57" s="251" t="s">
        <v>586</v>
      </c>
      <c r="B57" s="256">
        <v>0.66666666666666663</v>
      </c>
      <c r="C57" s="256">
        <v>0.98130841121495327</v>
      </c>
      <c r="D57" s="256">
        <v>0.95238095238095233</v>
      </c>
      <c r="E57" s="256">
        <v>1</v>
      </c>
      <c r="F57" s="256">
        <v>0.98571428571428577</v>
      </c>
      <c r="G57" s="256">
        <v>0.94791666666666663</v>
      </c>
      <c r="H57" s="256">
        <v>0.93835616438356162</v>
      </c>
      <c r="I57" s="256">
        <v>0.97841726618705038</v>
      </c>
      <c r="J57" s="257">
        <v>0.94986922406277241</v>
      </c>
      <c r="K57" s="234"/>
    </row>
    <row r="58" spans="1:13" ht="21" customHeight="1" x14ac:dyDescent="0.2">
      <c r="A58" s="162" t="s">
        <v>587</v>
      </c>
      <c r="B58" s="238">
        <v>0.8</v>
      </c>
      <c r="C58" s="238">
        <v>0.95327102803738317</v>
      </c>
      <c r="D58" s="238">
        <v>0.96551724137931039</v>
      </c>
      <c r="E58" s="238">
        <v>1</v>
      </c>
      <c r="F58" s="238">
        <v>0.89393939393939392</v>
      </c>
      <c r="G58" s="238">
        <v>0.94571045576407509</v>
      </c>
      <c r="H58" s="238">
        <v>0.9517241379310345</v>
      </c>
      <c r="I58" s="238">
        <v>0.96762589928057552</v>
      </c>
      <c r="J58" s="237">
        <v>0.94718763417775864</v>
      </c>
      <c r="K58" s="238"/>
    </row>
    <row r="59" spans="1:13" ht="21" customHeight="1" x14ac:dyDescent="0.2">
      <c r="A59" s="251" t="s">
        <v>588</v>
      </c>
      <c r="B59" s="737">
        <v>0.8214285714285714</v>
      </c>
      <c r="C59" s="256">
        <v>0.96296296296296291</v>
      </c>
      <c r="D59" s="256">
        <v>0.95108695652173914</v>
      </c>
      <c r="E59" s="256">
        <v>1</v>
      </c>
      <c r="F59" s="256">
        <v>0.9178082191780822</v>
      </c>
      <c r="G59" s="256">
        <v>0.94780793319415446</v>
      </c>
      <c r="H59" s="256">
        <v>0.82089552238805974</v>
      </c>
      <c r="I59" s="256">
        <v>0.95501730103806226</v>
      </c>
      <c r="J59" s="257">
        <v>0.93680614859094791</v>
      </c>
      <c r="K59" s="234"/>
    </row>
    <row r="60" spans="1:13" ht="21" customHeight="1" x14ac:dyDescent="0.2">
      <c r="A60" s="162" t="s">
        <v>583</v>
      </c>
      <c r="B60" s="301">
        <v>0.75187969924812026</v>
      </c>
      <c r="C60" s="301">
        <v>0.96517412935323388</v>
      </c>
      <c r="D60" s="301">
        <v>0.9519890260631001</v>
      </c>
      <c r="E60" s="301">
        <v>0.96610169491525422</v>
      </c>
      <c r="F60" s="301">
        <v>0.92647058823529416</v>
      </c>
      <c r="G60" s="301">
        <v>0.94827001356852103</v>
      </c>
      <c r="H60" s="301">
        <v>0.90236220472440942</v>
      </c>
      <c r="I60" s="301">
        <v>0.96633303002729753</v>
      </c>
      <c r="J60" s="302">
        <v>0.94506678155967261</v>
      </c>
      <c r="K60" s="238"/>
    </row>
    <row r="61" spans="1:13" ht="21" customHeight="1" x14ac:dyDescent="0.2">
      <c r="A61" s="251" t="s">
        <v>616</v>
      </c>
      <c r="B61" s="259">
        <v>11.673343943801118</v>
      </c>
      <c r="C61" s="259">
        <v>-7.0712427709174186E-2</v>
      </c>
      <c r="D61" s="259">
        <v>2.0593946519872453</v>
      </c>
      <c r="E61" s="259">
        <v>1.2159174649963189</v>
      </c>
      <c r="F61" s="259">
        <v>2.0644796380090424</v>
      </c>
      <c r="G61" s="259">
        <v>-5.1073516392441398E-3</v>
      </c>
      <c r="H61" s="259">
        <v>-2.8007643622860345</v>
      </c>
      <c r="I61" s="259">
        <v>-0.68144304649343512</v>
      </c>
      <c r="J61" s="264">
        <v>0.11379141321441466</v>
      </c>
      <c r="K61" s="259"/>
    </row>
    <row r="62" spans="1:13" x14ac:dyDescent="0.2">
      <c r="A62" s="57" t="s">
        <v>76</v>
      </c>
      <c r="B62" s="179"/>
      <c r="C62" s="180"/>
      <c r="D62" s="180"/>
      <c r="E62" s="180"/>
      <c r="F62" s="180"/>
      <c r="G62" s="180"/>
      <c r="H62" s="180"/>
      <c r="I62" s="180"/>
      <c r="J62" s="777"/>
      <c r="K62" s="355"/>
      <c r="M62" s="147"/>
    </row>
    <row r="63" spans="1:13" ht="16.350000000000001" customHeight="1" x14ac:dyDescent="0.25">
      <c r="A63" s="315" t="s">
        <v>709</v>
      </c>
      <c r="M63" s="147"/>
    </row>
    <row r="64" spans="1:13" ht="86.1" customHeight="1" x14ac:dyDescent="0.2">
      <c r="A64" s="84"/>
      <c r="B64" s="88" t="s">
        <v>13</v>
      </c>
      <c r="C64" s="88" t="s">
        <v>14</v>
      </c>
      <c r="D64" s="88" t="s">
        <v>44</v>
      </c>
      <c r="E64" s="88" t="s">
        <v>16</v>
      </c>
      <c r="F64" s="88" t="s">
        <v>45</v>
      </c>
      <c r="G64" s="88" t="s">
        <v>17</v>
      </c>
      <c r="H64" s="88" t="s">
        <v>72</v>
      </c>
      <c r="I64" s="88" t="s">
        <v>309</v>
      </c>
      <c r="J64" s="88" t="s">
        <v>43</v>
      </c>
      <c r="K64" s="78"/>
      <c r="M64" s="147"/>
    </row>
    <row r="65" spans="1:13" ht="21" customHeight="1" x14ac:dyDescent="0.2">
      <c r="A65" s="251" t="s">
        <v>611</v>
      </c>
      <c r="B65" s="252">
        <v>8</v>
      </c>
      <c r="C65" s="252">
        <v>12</v>
      </c>
      <c r="D65" s="252">
        <v>20</v>
      </c>
      <c r="E65" s="252">
        <v>2</v>
      </c>
      <c r="F65" s="252">
        <v>3</v>
      </c>
      <c r="G65" s="240">
        <v>85</v>
      </c>
      <c r="H65" s="240">
        <v>10</v>
      </c>
      <c r="I65" s="240">
        <v>14</v>
      </c>
      <c r="J65" s="233">
        <v>154</v>
      </c>
      <c r="K65" s="268"/>
    </row>
    <row r="66" spans="1:13" ht="21" customHeight="1" x14ac:dyDescent="0.2">
      <c r="A66" s="65" t="s">
        <v>612</v>
      </c>
      <c r="B66" s="253">
        <v>5</v>
      </c>
      <c r="C66" s="253">
        <v>8</v>
      </c>
      <c r="D66" s="253">
        <v>13</v>
      </c>
      <c r="E66" s="253">
        <v>5</v>
      </c>
      <c r="F66" s="253">
        <v>2</v>
      </c>
      <c r="G66" s="253">
        <v>74</v>
      </c>
      <c r="H66" s="253">
        <v>16</v>
      </c>
      <c r="I66" s="253">
        <v>10</v>
      </c>
      <c r="J66" s="262">
        <v>133</v>
      </c>
      <c r="K66" s="3"/>
    </row>
    <row r="67" spans="1:13" ht="21" customHeight="1" x14ac:dyDescent="0.2">
      <c r="A67" s="251" t="s">
        <v>613</v>
      </c>
      <c r="B67" s="252">
        <v>6</v>
      </c>
      <c r="C67" s="252">
        <v>13</v>
      </c>
      <c r="D67" s="252">
        <v>13</v>
      </c>
      <c r="E67" s="252">
        <v>0</v>
      </c>
      <c r="F67" s="252">
        <v>4</v>
      </c>
      <c r="G67" s="252">
        <v>75</v>
      </c>
      <c r="H67" s="252">
        <v>14</v>
      </c>
      <c r="I67" s="252">
        <v>16</v>
      </c>
      <c r="J67" s="261">
        <v>141</v>
      </c>
      <c r="K67" s="268"/>
    </row>
    <row r="68" spans="1:13" ht="21" customHeight="1" x14ac:dyDescent="0.2">
      <c r="A68" s="65" t="s">
        <v>614</v>
      </c>
      <c r="B68" s="556">
        <v>8</v>
      </c>
      <c r="C68" s="556">
        <v>5</v>
      </c>
      <c r="D68" s="556">
        <v>15</v>
      </c>
      <c r="E68" s="556">
        <v>1</v>
      </c>
      <c r="F68" s="556">
        <v>4</v>
      </c>
      <c r="G68" s="556">
        <v>70</v>
      </c>
      <c r="H68" s="556">
        <v>14</v>
      </c>
      <c r="I68" s="556">
        <v>13</v>
      </c>
      <c r="J68" s="726">
        <v>130</v>
      </c>
      <c r="K68" s="3"/>
    </row>
    <row r="69" spans="1:13" ht="21" customHeight="1" x14ac:dyDescent="0.2">
      <c r="A69" s="251" t="s">
        <v>610</v>
      </c>
      <c r="B69" s="252">
        <v>27</v>
      </c>
      <c r="C69" s="252">
        <v>38</v>
      </c>
      <c r="D69" s="252">
        <v>61</v>
      </c>
      <c r="E69" s="252">
        <v>8</v>
      </c>
      <c r="F69" s="252">
        <v>13</v>
      </c>
      <c r="G69" s="240">
        <v>304</v>
      </c>
      <c r="H69" s="240">
        <v>54</v>
      </c>
      <c r="I69" s="240">
        <v>53</v>
      </c>
      <c r="J69" s="233">
        <v>558</v>
      </c>
      <c r="K69" s="268"/>
    </row>
    <row r="70" spans="1:13" ht="21" customHeight="1" x14ac:dyDescent="0.2">
      <c r="A70" s="162" t="s">
        <v>585</v>
      </c>
      <c r="B70" s="254">
        <v>3</v>
      </c>
      <c r="C70" s="254">
        <v>3</v>
      </c>
      <c r="D70" s="254">
        <v>23</v>
      </c>
      <c r="E70" s="254">
        <v>0</v>
      </c>
      <c r="F70" s="254">
        <v>6</v>
      </c>
      <c r="G70" s="244">
        <v>78</v>
      </c>
      <c r="H70" s="244">
        <v>12</v>
      </c>
      <c r="I70" s="244">
        <v>18</v>
      </c>
      <c r="J70" s="236">
        <v>143</v>
      </c>
      <c r="K70"/>
      <c r="M70" s="147"/>
    </row>
    <row r="71" spans="1:13" ht="21" customHeight="1" x14ac:dyDescent="0.2">
      <c r="A71" s="251" t="s">
        <v>586</v>
      </c>
      <c r="B71" s="252">
        <v>5</v>
      </c>
      <c r="C71" s="252">
        <v>4</v>
      </c>
      <c r="D71" s="252">
        <v>19</v>
      </c>
      <c r="E71" s="252">
        <v>2</v>
      </c>
      <c r="F71" s="252">
        <v>15</v>
      </c>
      <c r="G71" s="240">
        <v>89</v>
      </c>
      <c r="H71" s="240">
        <v>10</v>
      </c>
      <c r="I71" s="240">
        <v>17</v>
      </c>
      <c r="J71" s="233">
        <v>161</v>
      </c>
      <c r="K71" s="268"/>
      <c r="M71" s="147"/>
    </row>
    <row r="72" spans="1:13" ht="21" customHeight="1" x14ac:dyDescent="0.2">
      <c r="A72" s="162" t="s">
        <v>587</v>
      </c>
      <c r="B72" s="254">
        <v>8</v>
      </c>
      <c r="C72" s="254">
        <v>7</v>
      </c>
      <c r="D72" s="254">
        <v>13</v>
      </c>
      <c r="E72" s="254">
        <v>2</v>
      </c>
      <c r="F72" s="254">
        <v>5</v>
      </c>
      <c r="G72" s="254">
        <v>114</v>
      </c>
      <c r="H72" s="254">
        <v>20</v>
      </c>
      <c r="I72" s="254">
        <v>12</v>
      </c>
      <c r="J72" s="236">
        <v>181</v>
      </c>
      <c r="K72"/>
      <c r="M72" s="147"/>
    </row>
    <row r="73" spans="1:13" ht="21" customHeight="1" x14ac:dyDescent="0.2">
      <c r="A73" s="251" t="s">
        <v>588</v>
      </c>
      <c r="B73" s="586">
        <v>4</v>
      </c>
      <c r="C73" s="252">
        <v>9</v>
      </c>
      <c r="D73" s="252">
        <v>16</v>
      </c>
      <c r="E73" s="252">
        <v>1</v>
      </c>
      <c r="F73" s="252">
        <v>4</v>
      </c>
      <c r="G73" s="240">
        <v>80</v>
      </c>
      <c r="H73" s="240">
        <v>12</v>
      </c>
      <c r="I73" s="240">
        <v>19</v>
      </c>
      <c r="J73" s="233">
        <v>145</v>
      </c>
      <c r="K73" s="268"/>
      <c r="M73" s="147"/>
    </row>
    <row r="74" spans="1:13" ht="21" customHeight="1" x14ac:dyDescent="0.2">
      <c r="A74" s="162" t="s">
        <v>583</v>
      </c>
      <c r="B74" s="254">
        <v>20</v>
      </c>
      <c r="C74" s="254">
        <v>23</v>
      </c>
      <c r="D74" s="254">
        <v>71</v>
      </c>
      <c r="E74" s="254">
        <v>5</v>
      </c>
      <c r="F74" s="254">
        <v>30</v>
      </c>
      <c r="G74" s="244">
        <v>361</v>
      </c>
      <c r="H74" s="244">
        <v>54</v>
      </c>
      <c r="I74" s="244">
        <v>66</v>
      </c>
      <c r="J74" s="236">
        <v>630</v>
      </c>
      <c r="K74" s="3"/>
      <c r="L74" s="3"/>
      <c r="M74" s="147"/>
    </row>
    <row r="75" spans="1:13" ht="21" customHeight="1" x14ac:dyDescent="0.2">
      <c r="A75" s="251" t="s">
        <v>650</v>
      </c>
      <c r="B75" s="252">
        <v>7</v>
      </c>
      <c r="C75" s="252">
        <v>15</v>
      </c>
      <c r="D75" s="252">
        <v>-10</v>
      </c>
      <c r="E75" s="252">
        <v>3</v>
      </c>
      <c r="F75" s="252">
        <v>-17</v>
      </c>
      <c r="G75" s="252">
        <v>-57</v>
      </c>
      <c r="H75" s="252">
        <v>0</v>
      </c>
      <c r="I75" s="252">
        <v>-13</v>
      </c>
      <c r="J75" s="261">
        <v>-72</v>
      </c>
      <c r="K75" s="268"/>
      <c r="L75" s="3"/>
      <c r="M75" s="147"/>
    </row>
    <row r="76" spans="1:13" ht="21" customHeight="1" x14ac:dyDescent="0.2">
      <c r="A76" s="162" t="s">
        <v>651</v>
      </c>
      <c r="B76" s="238">
        <v>0.35</v>
      </c>
      <c r="C76" s="238">
        <v>0.65217391304347827</v>
      </c>
      <c r="D76" s="238">
        <v>-0.14084507042253522</v>
      </c>
      <c r="E76" s="238" t="s">
        <v>582</v>
      </c>
      <c r="F76" s="238">
        <v>-0.56666666666666665</v>
      </c>
      <c r="G76" s="238">
        <v>-0.15789473684210525</v>
      </c>
      <c r="H76" s="238">
        <v>0</v>
      </c>
      <c r="I76" s="238">
        <v>-0.19696969696969696</v>
      </c>
      <c r="J76" s="237">
        <v>-0.11428571428571428</v>
      </c>
      <c r="K76" s="3"/>
      <c r="L76" s="3"/>
      <c r="M76" s="147"/>
    </row>
    <row r="77" spans="1:13" x14ac:dyDescent="0.2">
      <c r="A77" s="57" t="s">
        <v>76</v>
      </c>
      <c r="B77" s="179"/>
      <c r="C77" s="180"/>
      <c r="D77" s="180"/>
      <c r="E77" s="180"/>
      <c r="F77" s="180"/>
      <c r="G77" s="180"/>
      <c r="H77" s="180"/>
      <c r="I77" s="180"/>
      <c r="J77" s="777"/>
      <c r="K77" s="355"/>
      <c r="M77" s="147"/>
    </row>
    <row r="78" spans="1:13" ht="16.350000000000001" customHeight="1" x14ac:dyDescent="0.25">
      <c r="A78" s="315" t="s">
        <v>712</v>
      </c>
      <c r="M78" s="147"/>
    </row>
    <row r="79" spans="1:13" ht="86.1" customHeight="1" x14ac:dyDescent="0.2">
      <c r="A79" s="84"/>
      <c r="B79" s="88" t="s">
        <v>13</v>
      </c>
      <c r="C79" s="88" t="s">
        <v>14</v>
      </c>
      <c r="D79" s="88" t="s">
        <v>44</v>
      </c>
      <c r="E79" s="88" t="s">
        <v>16</v>
      </c>
      <c r="F79" s="88" t="s">
        <v>45</v>
      </c>
      <c r="G79" s="88" t="s">
        <v>17</v>
      </c>
      <c r="H79" s="88" t="s">
        <v>72</v>
      </c>
      <c r="I79" s="88" t="s">
        <v>309</v>
      </c>
      <c r="J79" s="88" t="s">
        <v>43</v>
      </c>
      <c r="K79" s="78"/>
      <c r="M79" s="147"/>
    </row>
    <row r="80" spans="1:13" ht="21" customHeight="1" x14ac:dyDescent="0.2">
      <c r="A80" s="251" t="s">
        <v>611</v>
      </c>
      <c r="B80" s="259">
        <v>67.400000000000006</v>
      </c>
      <c r="C80" s="259">
        <v>27.6</v>
      </c>
      <c r="D80" s="259">
        <v>23.2</v>
      </c>
      <c r="E80" s="259">
        <v>46.4</v>
      </c>
      <c r="F80" s="259">
        <v>34</v>
      </c>
      <c r="G80" s="259">
        <v>16.600000000000001</v>
      </c>
      <c r="H80" s="259">
        <v>36</v>
      </c>
      <c r="I80" s="259">
        <v>15.4</v>
      </c>
      <c r="J80" s="264">
        <v>20</v>
      </c>
      <c r="K80" s="268"/>
    </row>
    <row r="81" spans="1:13" ht="21" customHeight="1" x14ac:dyDescent="0.2">
      <c r="A81" s="65" t="s">
        <v>612</v>
      </c>
      <c r="B81" s="108">
        <v>53.4</v>
      </c>
      <c r="C81" s="108">
        <v>19.399999999999999</v>
      </c>
      <c r="D81" s="108">
        <v>20.100000000000001</v>
      </c>
      <c r="E81" s="108">
        <v>44.2</v>
      </c>
      <c r="F81" s="108">
        <v>40.4</v>
      </c>
      <c r="G81" s="108">
        <v>17.8</v>
      </c>
      <c r="H81" s="108">
        <v>39.5</v>
      </c>
      <c r="I81" s="108">
        <v>14.8</v>
      </c>
      <c r="J81" s="305">
        <v>19.399999999999999</v>
      </c>
      <c r="K81" s="3"/>
    </row>
    <row r="82" spans="1:13" ht="21" customHeight="1" x14ac:dyDescent="0.2">
      <c r="A82" s="251" t="s">
        <v>613</v>
      </c>
      <c r="B82" s="259">
        <v>63.5</v>
      </c>
      <c r="C82" s="259">
        <v>24.8</v>
      </c>
      <c r="D82" s="259">
        <v>18.700000000000003</v>
      </c>
      <c r="E82" s="259">
        <v>32</v>
      </c>
      <c r="F82" s="259">
        <v>39</v>
      </c>
      <c r="G82" s="259">
        <v>19.299999999999997</v>
      </c>
      <c r="H82" s="259">
        <v>38.200000000000003</v>
      </c>
      <c r="I82" s="259">
        <v>13.6</v>
      </c>
      <c r="J82" s="264">
        <v>20</v>
      </c>
      <c r="K82" s="268"/>
    </row>
    <row r="83" spans="1:13" ht="21" customHeight="1" x14ac:dyDescent="0.2">
      <c r="A83" s="65" t="s">
        <v>614</v>
      </c>
      <c r="B83" s="557">
        <v>57.6</v>
      </c>
      <c r="C83" s="108">
        <v>28.6</v>
      </c>
      <c r="D83" s="108">
        <v>22</v>
      </c>
      <c r="E83" s="108">
        <v>28.6</v>
      </c>
      <c r="F83" s="108">
        <v>47</v>
      </c>
      <c r="G83" s="582">
        <v>17.8</v>
      </c>
      <c r="H83" s="582">
        <v>46.1</v>
      </c>
      <c r="I83" s="582">
        <v>14.899999999999999</v>
      </c>
      <c r="J83" s="583">
        <v>19.8</v>
      </c>
      <c r="K83" s="3"/>
    </row>
    <row r="84" spans="1:13" ht="21" customHeight="1" x14ac:dyDescent="0.2">
      <c r="A84" s="251" t="s">
        <v>610</v>
      </c>
      <c r="B84" s="259">
        <v>63.7</v>
      </c>
      <c r="C84" s="259">
        <v>25.2</v>
      </c>
      <c r="D84" s="259">
        <v>21.2</v>
      </c>
      <c r="E84" s="259">
        <v>38.1</v>
      </c>
      <c r="F84" s="259">
        <v>40.4</v>
      </c>
      <c r="G84" s="259">
        <v>18.2</v>
      </c>
      <c r="H84" s="259">
        <v>38.799999999999997</v>
      </c>
      <c r="I84" s="259">
        <v>14.6</v>
      </c>
      <c r="J84" s="264">
        <v>19.8</v>
      </c>
      <c r="K84" s="268"/>
    </row>
    <row r="85" spans="1:13" ht="21" customHeight="1" x14ac:dyDescent="0.2">
      <c r="A85" s="162" t="s">
        <v>585</v>
      </c>
      <c r="B85" s="263">
        <v>37.4</v>
      </c>
      <c r="C85" s="263">
        <v>24.8</v>
      </c>
      <c r="D85" s="263">
        <v>24.4</v>
      </c>
      <c r="E85" s="263">
        <v>40.5</v>
      </c>
      <c r="F85" s="263">
        <v>37.6</v>
      </c>
      <c r="G85" s="263">
        <v>16.399999999999999</v>
      </c>
      <c r="H85" s="263">
        <v>29.8</v>
      </c>
      <c r="I85" s="263">
        <v>15.8</v>
      </c>
      <c r="J85" s="359">
        <v>19.399999999999999</v>
      </c>
      <c r="K85"/>
      <c r="M85" s="147"/>
    </row>
    <row r="86" spans="1:13" ht="21" customHeight="1" x14ac:dyDescent="0.2">
      <c r="A86" s="251" t="s">
        <v>586</v>
      </c>
      <c r="B86" s="259">
        <v>50.5</v>
      </c>
      <c r="C86" s="259">
        <v>26.8</v>
      </c>
      <c r="D86" s="259">
        <v>25.6</v>
      </c>
      <c r="E86" s="259">
        <v>34.799999999999997</v>
      </c>
      <c r="F86" s="259">
        <v>37.4</v>
      </c>
      <c r="G86" s="259">
        <v>17.2</v>
      </c>
      <c r="H86" s="259">
        <v>25.299999999999997</v>
      </c>
      <c r="I86" s="259">
        <v>13.2</v>
      </c>
      <c r="J86" s="264">
        <v>19</v>
      </c>
      <c r="K86" s="268"/>
      <c r="M86" s="147"/>
    </row>
    <row r="87" spans="1:13" ht="21" customHeight="1" x14ac:dyDescent="0.2">
      <c r="A87" s="162" t="s">
        <v>587</v>
      </c>
      <c r="B87" s="263">
        <v>71</v>
      </c>
      <c r="C87" s="263">
        <v>20.7</v>
      </c>
      <c r="D87" s="263">
        <v>20</v>
      </c>
      <c r="E87" s="263">
        <v>44.2</v>
      </c>
      <c r="F87" s="263">
        <v>38</v>
      </c>
      <c r="G87" s="263">
        <v>18.600000000000001</v>
      </c>
      <c r="H87" s="263">
        <v>31.8</v>
      </c>
      <c r="I87" s="263">
        <v>13.9</v>
      </c>
      <c r="J87" s="359">
        <v>20.100000000000001</v>
      </c>
      <c r="K87"/>
      <c r="M87" s="147"/>
    </row>
    <row r="88" spans="1:13" ht="21" customHeight="1" x14ac:dyDescent="0.2">
      <c r="A88" s="251" t="s">
        <v>588</v>
      </c>
      <c r="B88" s="548">
        <v>52.1</v>
      </c>
      <c r="C88" s="259">
        <v>19</v>
      </c>
      <c r="D88" s="259">
        <v>24.5</v>
      </c>
      <c r="E88" s="259">
        <v>48.6</v>
      </c>
      <c r="F88" s="259">
        <v>52.6</v>
      </c>
      <c r="G88" s="590">
        <v>17</v>
      </c>
      <c r="H88" s="590">
        <v>31</v>
      </c>
      <c r="I88" s="590">
        <v>13.9</v>
      </c>
      <c r="J88" s="591">
        <v>19.2</v>
      </c>
      <c r="K88" s="268"/>
      <c r="L88" s="3"/>
      <c r="M88" s="147"/>
    </row>
    <row r="89" spans="1:13" ht="21" customHeight="1" x14ac:dyDescent="0.2">
      <c r="A89" s="162" t="s">
        <v>583</v>
      </c>
      <c r="B89" s="263">
        <v>55</v>
      </c>
      <c r="C89" s="263">
        <v>22.4</v>
      </c>
      <c r="D89" s="263">
        <v>23.299999999999997</v>
      </c>
      <c r="E89" s="263">
        <v>40.6</v>
      </c>
      <c r="F89" s="263">
        <v>39</v>
      </c>
      <c r="G89" s="263">
        <v>17.399999999999999</v>
      </c>
      <c r="H89" s="263">
        <v>29.8</v>
      </c>
      <c r="I89" s="263">
        <v>14.2</v>
      </c>
      <c r="J89" s="359">
        <v>19.399999999999999</v>
      </c>
      <c r="K89"/>
      <c r="M89" s="147"/>
    </row>
    <row r="90" spans="1:13" ht="21" customHeight="1" x14ac:dyDescent="0.2">
      <c r="A90" s="251" t="s">
        <v>650</v>
      </c>
      <c r="B90" s="324">
        <v>8.7000000000000028</v>
      </c>
      <c r="C90" s="324">
        <v>2.8000000000000007</v>
      </c>
      <c r="D90" s="324">
        <v>-2.0999999999999979</v>
      </c>
      <c r="E90" s="324">
        <v>-2.5</v>
      </c>
      <c r="F90" s="324">
        <v>1.3999999999999986</v>
      </c>
      <c r="G90" s="324">
        <v>0.80000000000000071</v>
      </c>
      <c r="H90" s="324">
        <v>8.9999999999999964</v>
      </c>
      <c r="I90" s="324">
        <v>0.40000000000000036</v>
      </c>
      <c r="J90" s="325">
        <v>0.40000000000000213</v>
      </c>
      <c r="K90" s="268"/>
      <c r="M90" s="147"/>
    </row>
    <row r="91" spans="1:13" ht="21" customHeight="1" x14ac:dyDescent="0.2">
      <c r="A91" s="162" t="s">
        <v>651</v>
      </c>
      <c r="B91" s="238">
        <v>0.15818181818181823</v>
      </c>
      <c r="C91" s="238">
        <v>0.12500000000000003</v>
      </c>
      <c r="D91" s="238">
        <v>-9.0128755364806787E-2</v>
      </c>
      <c r="E91" s="238">
        <v>-6.1576354679802957E-2</v>
      </c>
      <c r="F91" s="238">
        <v>3.589743589743586E-2</v>
      </c>
      <c r="G91" s="238">
        <v>4.5977011494252921E-2</v>
      </c>
      <c r="H91" s="238">
        <v>0.30201342281879184</v>
      </c>
      <c r="I91" s="238">
        <v>2.8169014084507067E-2</v>
      </c>
      <c r="J91" s="237">
        <v>2.0618556701031038E-2</v>
      </c>
      <c r="K91"/>
      <c r="M91" s="147"/>
    </row>
    <row r="92" spans="1:13" x14ac:dyDescent="0.2">
      <c r="A92" s="57" t="s">
        <v>76</v>
      </c>
      <c r="B92" s="179"/>
      <c r="C92" s="180"/>
      <c r="D92" s="180"/>
      <c r="E92" s="180"/>
      <c r="F92" s="180"/>
      <c r="G92" s="180"/>
      <c r="H92" s="180"/>
      <c r="I92" s="180"/>
      <c r="J92" s="777"/>
      <c r="K92" s="355"/>
    </row>
    <row r="93" spans="1:13" x14ac:dyDescent="0.2">
      <c r="A93" s="25" t="s">
        <v>56</v>
      </c>
      <c r="B93" s="3"/>
      <c r="C93" s="74"/>
      <c r="D93" s="75"/>
      <c r="E93" s="75"/>
      <c r="F93" s="75"/>
      <c r="G93" s="75"/>
      <c r="H93" s="34"/>
      <c r="I93" s="34"/>
      <c r="J93" s="778"/>
      <c r="K93" s="34"/>
    </row>
    <row r="94" spans="1:13" s="131" customFormat="1" ht="12" x14ac:dyDescent="0.2">
      <c r="A94" s="37" t="s">
        <v>661</v>
      </c>
      <c r="J94" s="779"/>
    </row>
    <row r="95" spans="1:13" x14ac:dyDescent="0.2">
      <c r="A95" s="399" t="s">
        <v>424</v>
      </c>
      <c r="B95" s="399"/>
      <c r="C95" s="399"/>
      <c r="D95" s="399"/>
      <c r="E95" s="399"/>
      <c r="F95" s="399"/>
      <c r="G95" s="399"/>
      <c r="H95" s="399"/>
      <c r="I95" s="399"/>
      <c r="J95" s="383"/>
      <c r="K95" s="399"/>
    </row>
    <row r="96" spans="1:13" x14ac:dyDescent="0.2">
      <c r="A96" s="399" t="s">
        <v>268</v>
      </c>
      <c r="B96" s="399"/>
      <c r="C96" s="399"/>
      <c r="D96" s="399"/>
      <c r="E96" s="399"/>
      <c r="F96" s="399"/>
      <c r="G96" s="399"/>
      <c r="H96" s="399"/>
      <c r="I96" s="399"/>
      <c r="J96" s="383"/>
      <c r="K96" s="399"/>
    </row>
    <row r="97" spans="1:12" x14ac:dyDescent="0.2">
      <c r="A97" s="399" t="s">
        <v>73</v>
      </c>
      <c r="B97" s="399"/>
      <c r="C97" s="399"/>
      <c r="D97" s="399"/>
      <c r="E97" s="399"/>
      <c r="F97" s="399"/>
      <c r="G97" s="399"/>
      <c r="H97" s="399"/>
      <c r="I97" s="399"/>
      <c r="J97" s="383"/>
      <c r="K97" s="399"/>
    </row>
    <row r="98" spans="1:12" x14ac:dyDescent="0.2">
      <c r="A98" s="392" t="s">
        <v>425</v>
      </c>
      <c r="B98" s="392"/>
      <c r="C98" s="392"/>
      <c r="D98" s="392"/>
      <c r="E98" s="392"/>
      <c r="F98" s="392"/>
      <c r="G98" s="392"/>
      <c r="H98" s="392"/>
      <c r="I98" s="392"/>
      <c r="J98" s="392"/>
      <c r="K98" s="392"/>
    </row>
    <row r="99" spans="1:12" s="399" customFormat="1" ht="13.35" customHeight="1" x14ac:dyDescent="0.2">
      <c r="A99" s="399" t="s">
        <v>426</v>
      </c>
      <c r="J99" s="383"/>
    </row>
    <row r="100" spans="1:12" x14ac:dyDescent="0.2">
      <c r="A100" s="399" t="s">
        <v>270</v>
      </c>
      <c r="B100" s="399"/>
      <c r="C100" s="399"/>
      <c r="D100" s="399"/>
      <c r="E100" s="399"/>
      <c r="F100" s="399"/>
      <c r="G100" s="399"/>
      <c r="H100" s="399"/>
      <c r="I100" s="399"/>
      <c r="J100" s="383"/>
      <c r="K100" s="399"/>
      <c r="L100" s="399"/>
    </row>
    <row r="101" spans="1:12" x14ac:dyDescent="0.2">
      <c r="A101" s="399" t="s">
        <v>271</v>
      </c>
      <c r="B101" s="399"/>
      <c r="C101" s="399"/>
      <c r="D101" s="399"/>
      <c r="E101" s="399"/>
      <c r="F101" s="399"/>
      <c r="G101" s="399"/>
      <c r="H101" s="399"/>
      <c r="I101" s="399"/>
      <c r="J101" s="383"/>
      <c r="K101" s="399"/>
      <c r="L101" s="399"/>
    </row>
    <row r="102" spans="1:12" x14ac:dyDescent="0.2">
      <c r="A102" s="399" t="s">
        <v>427</v>
      </c>
      <c r="B102" s="399"/>
      <c r="C102" s="399"/>
      <c r="D102" s="399"/>
      <c r="E102" s="399"/>
      <c r="F102" s="399"/>
      <c r="G102" s="399"/>
      <c r="H102" s="399"/>
      <c r="I102" s="399"/>
      <c r="J102" s="383"/>
      <c r="K102" s="399"/>
    </row>
    <row r="103" spans="1:12" x14ac:dyDescent="0.2">
      <c r="A103" s="399" t="s">
        <v>269</v>
      </c>
      <c r="B103" s="399"/>
      <c r="C103" s="399"/>
      <c r="D103" s="399"/>
      <c r="E103" s="399"/>
      <c r="F103" s="399"/>
      <c r="G103" s="399"/>
      <c r="H103" s="399"/>
      <c r="I103" s="399"/>
      <c r="J103" s="383"/>
      <c r="K103" s="399"/>
    </row>
    <row r="104" spans="1:12" ht="13.35" customHeight="1" x14ac:dyDescent="0.2">
      <c r="A104" s="409" t="s">
        <v>196</v>
      </c>
      <c r="B104" s="408"/>
      <c r="C104" s="408"/>
      <c r="D104" s="329"/>
      <c r="E104" s="34"/>
      <c r="F104" s="34"/>
      <c r="G104" s="34"/>
      <c r="H104" s="34"/>
      <c r="I104" s="34"/>
      <c r="J104" s="780"/>
      <c r="K104" s="76"/>
      <c r="L104" s="10"/>
    </row>
    <row r="107" spans="1:12" ht="15" x14ac:dyDescent="0.25">
      <c r="A107" s="94"/>
    </row>
    <row r="131" spans="1:12" x14ac:dyDescent="0.2">
      <c r="C131" s="96"/>
      <c r="D131" s="96"/>
      <c r="E131" s="96"/>
      <c r="F131" s="96"/>
      <c r="G131" s="96"/>
      <c r="H131" s="96"/>
      <c r="I131" s="96"/>
      <c r="K131" s="96"/>
      <c r="L131" s="90"/>
    </row>
    <row r="132" spans="1:12" ht="15.75" x14ac:dyDescent="0.25">
      <c r="A132" s="113"/>
      <c r="B132" s="118"/>
      <c r="C132" s="9"/>
      <c r="D132" s="9"/>
      <c r="E132" s="9"/>
      <c r="F132" s="9"/>
      <c r="G132" s="9"/>
      <c r="H132" s="9"/>
      <c r="I132" s="119"/>
      <c r="J132" s="781"/>
      <c r="K132" s="9"/>
      <c r="L132" s="90"/>
    </row>
    <row r="133" spans="1:12" x14ac:dyDescent="0.2">
      <c r="A133" s="114"/>
      <c r="B133" s="9"/>
      <c r="C133" s="120"/>
      <c r="D133" s="410"/>
      <c r="E133" s="410"/>
      <c r="F133" s="120"/>
      <c r="G133" s="120"/>
      <c r="H133" s="120"/>
      <c r="I133" s="120"/>
      <c r="J133" s="121"/>
      <c r="K133" s="121"/>
      <c r="L133" s="90"/>
    </row>
    <row r="134" spans="1:12" x14ac:dyDescent="0.2">
      <c r="A134" s="113"/>
      <c r="B134" s="122"/>
      <c r="C134" s="97"/>
      <c r="D134" s="192"/>
      <c r="E134" s="192"/>
      <c r="F134" s="97"/>
      <c r="G134" s="97"/>
      <c r="H134" s="97"/>
      <c r="I134" s="97"/>
      <c r="J134" s="782"/>
      <c r="K134" s="121"/>
      <c r="L134" s="90"/>
    </row>
    <row r="135" spans="1:12" x14ac:dyDescent="0.2">
      <c r="A135" s="113"/>
      <c r="B135" s="123"/>
      <c r="C135" s="124"/>
      <c r="D135" s="124"/>
      <c r="E135" s="124"/>
      <c r="F135" s="124"/>
      <c r="G135" s="124"/>
      <c r="H135" s="124"/>
      <c r="I135" s="124"/>
      <c r="J135" s="125"/>
      <c r="K135" s="125"/>
      <c r="L135" s="90"/>
    </row>
    <row r="136" spans="1:12" x14ac:dyDescent="0.2">
      <c r="A136" s="113"/>
      <c r="B136" s="123"/>
      <c r="C136" s="124"/>
      <c r="D136" s="124"/>
      <c r="E136" s="124"/>
      <c r="F136" s="124"/>
      <c r="G136" s="124"/>
      <c r="H136" s="124"/>
      <c r="I136" s="124"/>
      <c r="J136" s="125"/>
      <c r="K136" s="125"/>
      <c r="L136" s="90"/>
    </row>
    <row r="137" spans="1:12" x14ac:dyDescent="0.2">
      <c r="A137" s="113"/>
      <c r="B137" s="123"/>
      <c r="C137" s="126"/>
      <c r="D137" s="124"/>
      <c r="E137" s="124"/>
      <c r="F137" s="124"/>
      <c r="G137" s="124"/>
      <c r="H137" s="124"/>
      <c r="I137" s="127"/>
      <c r="J137" s="125"/>
      <c r="K137" s="125"/>
      <c r="L137" s="90"/>
    </row>
    <row r="138" spans="1:12" x14ac:dyDescent="0.2">
      <c r="A138" s="113"/>
      <c r="B138" s="123"/>
      <c r="C138" s="128"/>
      <c r="D138" s="128"/>
      <c r="E138" s="128"/>
      <c r="F138" s="124"/>
      <c r="G138" s="124"/>
      <c r="H138" s="128"/>
      <c r="I138" s="128"/>
      <c r="J138" s="125"/>
      <c r="K138" s="125"/>
      <c r="L138" s="90"/>
    </row>
    <row r="139" spans="1:12" x14ac:dyDescent="0.2">
      <c r="A139" s="113"/>
      <c r="B139" s="123"/>
      <c r="C139" s="128"/>
      <c r="D139" s="128"/>
      <c r="E139" s="128"/>
      <c r="F139" s="124"/>
      <c r="G139" s="124"/>
      <c r="H139" s="128"/>
      <c r="I139" s="128"/>
      <c r="J139" s="125"/>
      <c r="K139" s="125"/>
      <c r="L139" s="90"/>
    </row>
    <row r="140" spans="1:12" x14ac:dyDescent="0.2">
      <c r="A140" s="113"/>
      <c r="B140" s="123"/>
      <c r="C140" s="128"/>
      <c r="D140" s="128"/>
      <c r="E140" s="128"/>
      <c r="F140" s="124"/>
      <c r="G140" s="124"/>
      <c r="H140" s="128"/>
      <c r="I140" s="128"/>
      <c r="J140" s="125"/>
      <c r="K140" s="125"/>
      <c r="L140" s="90"/>
    </row>
    <row r="141" spans="1:12" x14ac:dyDescent="0.2">
      <c r="A141" s="113"/>
      <c r="B141" s="123"/>
      <c r="C141" s="128"/>
      <c r="D141" s="128"/>
      <c r="E141" s="128"/>
      <c r="F141" s="124"/>
      <c r="G141" s="124"/>
      <c r="H141" s="128"/>
      <c r="I141" s="128"/>
      <c r="J141" s="125"/>
      <c r="K141" s="125"/>
      <c r="L141" s="90"/>
    </row>
    <row r="142" spans="1:12" x14ac:dyDescent="0.2">
      <c r="A142" s="113"/>
      <c r="B142" s="123"/>
      <c r="C142" s="128"/>
      <c r="D142" s="128"/>
      <c r="E142" s="128"/>
      <c r="F142" s="124"/>
      <c r="G142" s="124"/>
      <c r="H142" s="128"/>
      <c r="I142" s="128"/>
      <c r="J142" s="125"/>
      <c r="K142" s="125"/>
      <c r="L142" s="90"/>
    </row>
    <row r="143" spans="1:12" x14ac:dyDescent="0.2">
      <c r="A143" s="113"/>
      <c r="B143" s="123"/>
      <c r="C143" s="128"/>
      <c r="D143" s="128"/>
      <c r="E143" s="128"/>
      <c r="F143" s="124"/>
      <c r="G143" s="124"/>
      <c r="H143" s="128"/>
      <c r="I143" s="128"/>
      <c r="J143" s="125"/>
      <c r="K143" s="125"/>
      <c r="L143" s="90"/>
    </row>
    <row r="144" spans="1:12" x14ac:dyDescent="0.2">
      <c r="A144" s="113"/>
      <c r="B144" s="123"/>
      <c r="C144" s="128"/>
      <c r="D144" s="128"/>
      <c r="E144" s="128"/>
      <c r="F144" s="124"/>
      <c r="G144" s="124"/>
      <c r="H144" s="128"/>
      <c r="I144" s="128"/>
      <c r="J144" s="125"/>
      <c r="K144" s="125"/>
      <c r="L144" s="90"/>
    </row>
    <row r="145" spans="1:12" x14ac:dyDescent="0.2">
      <c r="A145" s="113"/>
      <c r="B145" s="123"/>
      <c r="C145" s="128"/>
      <c r="D145" s="128"/>
      <c r="E145" s="128"/>
      <c r="F145" s="124"/>
      <c r="G145" s="124"/>
      <c r="H145" s="128"/>
      <c r="I145" s="128"/>
      <c r="J145" s="125"/>
      <c r="K145" s="125"/>
      <c r="L145" s="90"/>
    </row>
    <row r="146" spans="1:12" x14ac:dyDescent="0.2">
      <c r="A146" s="113"/>
      <c r="B146" s="129"/>
      <c r="C146" s="124"/>
      <c r="D146" s="124"/>
      <c r="E146" s="124"/>
      <c r="F146" s="124"/>
      <c r="G146" s="124"/>
      <c r="H146" s="124"/>
      <c r="I146" s="124"/>
      <c r="J146" s="125"/>
      <c r="K146" s="125"/>
      <c r="L146" s="90"/>
    </row>
    <row r="147" spans="1:12" x14ac:dyDescent="0.2">
      <c r="C147" s="96"/>
      <c r="D147" s="96"/>
      <c r="E147" s="96"/>
      <c r="F147" s="96"/>
      <c r="G147" s="96"/>
      <c r="H147" s="96"/>
      <c r="I147" s="96"/>
      <c r="K147" s="96"/>
      <c r="L147" s="90"/>
    </row>
    <row r="148" spans="1:12" x14ac:dyDescent="0.2">
      <c r="C148" s="96"/>
      <c r="D148" s="96"/>
      <c r="E148" s="96"/>
      <c r="F148" s="96"/>
      <c r="G148" s="96"/>
      <c r="H148" s="96"/>
      <c r="I148" s="96"/>
      <c r="K148" s="96"/>
      <c r="L148" s="90"/>
    </row>
    <row r="149" spans="1:12" x14ac:dyDescent="0.2">
      <c r="C149" s="96"/>
      <c r="D149" s="96"/>
      <c r="E149" s="96"/>
      <c r="F149" s="96"/>
      <c r="G149" s="96"/>
      <c r="H149" s="96"/>
      <c r="I149" s="96"/>
      <c r="K149" s="96"/>
      <c r="L149" s="90"/>
    </row>
    <row r="150" spans="1:12" x14ac:dyDescent="0.2">
      <c r="C150" s="96"/>
      <c r="D150" s="96"/>
      <c r="E150" s="96"/>
      <c r="F150" s="96"/>
      <c r="G150" s="96"/>
      <c r="H150" s="96"/>
      <c r="I150" s="96"/>
      <c r="K150" s="96"/>
      <c r="L150" s="90"/>
    </row>
    <row r="151" spans="1:12" x14ac:dyDescent="0.2">
      <c r="C151" s="96"/>
      <c r="D151" s="96"/>
      <c r="E151" s="96"/>
      <c r="F151" s="96"/>
      <c r="G151" s="96"/>
      <c r="H151" s="96"/>
      <c r="I151" s="96"/>
      <c r="K151" s="96"/>
      <c r="L151" s="90"/>
    </row>
  </sheetData>
  <hyperlinks>
    <hyperlink ref="A1" location="Contents!A1" tooltip="Contents Page" display="Return to Contents Page" xr:uid="{00000000-0004-0000-0E00-000000000000}"/>
    <hyperlink ref="A104:C104" location="Definitions!A1" display="See Definitions for additional detail on 'Application Type'" xr:uid="{00000000-0004-0000-0E00-000001000000}"/>
  </hyperlinks>
  <pageMargins left="0.70866141732283472" right="0.70866141732283472" top="0.74803149606299213" bottom="0.74803149606299213" header="0.31496062992125984" footer="0.31496062992125984"/>
  <pageSetup paperSize="9" scale="33" orientation="portrait" r:id="rId1"/>
  <rowBreaks count="1" manualBreakCount="1">
    <brk id="48"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U80"/>
  <sheetViews>
    <sheetView showGridLines="0" zoomScaleNormal="100" zoomScaleSheetLayoutView="100" workbookViewId="0">
      <selection sqref="A1:XFD1"/>
    </sheetView>
  </sheetViews>
  <sheetFormatPr defaultColWidth="9.140625" defaultRowHeight="12.75" x14ac:dyDescent="0.2"/>
  <cols>
    <col min="1" max="1" width="37.42578125" style="60" customWidth="1"/>
    <col min="2" max="2" width="5.85546875" style="72" customWidth="1"/>
    <col min="3" max="3" width="8.5703125" style="72" customWidth="1"/>
    <col min="4" max="4" width="8.85546875" style="72" customWidth="1"/>
    <col min="5" max="5" width="8.5703125" style="72" customWidth="1"/>
    <col min="6" max="6" width="8.140625" style="72" customWidth="1"/>
    <col min="7" max="7" width="7.5703125" style="72" customWidth="1"/>
    <col min="8" max="8" width="7.140625" style="72" customWidth="1"/>
    <col min="9" max="9" width="8.42578125" style="72" customWidth="1"/>
    <col min="10" max="10" width="8.140625" style="72" customWidth="1"/>
    <col min="11" max="11" width="0.140625" customWidth="1"/>
    <col min="12" max="12" width="0.42578125" customWidth="1"/>
  </cols>
  <sheetData>
    <row r="1" spans="1:21" s="3" customFormat="1" ht="16.5" customHeight="1" x14ac:dyDescent="0.2">
      <c r="A1" s="47" t="s">
        <v>77</v>
      </c>
      <c r="B1" s="72"/>
      <c r="C1" s="72"/>
      <c r="D1" s="72"/>
      <c r="E1" s="72"/>
      <c r="F1" s="72"/>
      <c r="G1" s="72"/>
      <c r="H1" s="72"/>
      <c r="I1" s="72"/>
      <c r="J1" s="72"/>
      <c r="K1"/>
    </row>
    <row r="2" spans="1:21" s="3" customFormat="1" ht="17.25" x14ac:dyDescent="0.25">
      <c r="A2" s="315" t="s">
        <v>713</v>
      </c>
      <c r="B2" s="72"/>
      <c r="C2" s="72"/>
      <c r="D2" s="72"/>
      <c r="E2" s="72"/>
      <c r="F2" s="72"/>
      <c r="G2" s="72"/>
      <c r="H2" s="72"/>
      <c r="I2" s="72"/>
      <c r="J2" s="72"/>
      <c r="K2"/>
    </row>
    <row r="3" spans="1:21" s="942" customFormat="1" ht="123" customHeight="1" x14ac:dyDescent="0.2">
      <c r="A3" s="78"/>
      <c r="B3" s="88" t="s">
        <v>13</v>
      </c>
      <c r="C3" s="88" t="s">
        <v>14</v>
      </c>
      <c r="D3" s="88" t="s">
        <v>44</v>
      </c>
      <c r="E3" s="88" t="s">
        <v>16</v>
      </c>
      <c r="F3" s="88" t="s">
        <v>45</v>
      </c>
      <c r="G3" s="88" t="s">
        <v>17</v>
      </c>
      <c r="H3" s="88" t="s">
        <v>72</v>
      </c>
      <c r="I3" s="88" t="s">
        <v>428</v>
      </c>
      <c r="J3" s="88" t="s">
        <v>43</v>
      </c>
      <c r="K3" s="78"/>
      <c r="L3" s="3"/>
    </row>
    <row r="4" spans="1:21" s="3" customFormat="1" ht="21" customHeight="1" x14ac:dyDescent="0.2">
      <c r="A4" s="738" t="s">
        <v>25</v>
      </c>
      <c r="B4" s="565">
        <v>8</v>
      </c>
      <c r="C4" s="565">
        <v>44</v>
      </c>
      <c r="D4" s="565">
        <v>53</v>
      </c>
      <c r="E4" s="565">
        <v>2</v>
      </c>
      <c r="F4" s="565">
        <v>55</v>
      </c>
      <c r="G4" s="565">
        <v>366</v>
      </c>
      <c r="H4" s="565">
        <v>36</v>
      </c>
      <c r="I4" s="565">
        <v>73</v>
      </c>
      <c r="J4" s="609">
        <v>637</v>
      </c>
      <c r="K4" s="132"/>
      <c r="L4" s="943"/>
    </row>
    <row r="5" spans="1:21" s="3" customFormat="1" ht="21" customHeight="1" x14ac:dyDescent="0.2">
      <c r="A5" s="67" t="s">
        <v>26</v>
      </c>
      <c r="B5" s="566">
        <v>10</v>
      </c>
      <c r="C5" s="566">
        <v>18</v>
      </c>
      <c r="D5" s="566">
        <v>63</v>
      </c>
      <c r="E5" s="566">
        <v>4</v>
      </c>
      <c r="F5" s="566">
        <v>20</v>
      </c>
      <c r="G5" s="566">
        <v>495</v>
      </c>
      <c r="H5" s="566">
        <v>43</v>
      </c>
      <c r="I5" s="566">
        <v>99</v>
      </c>
      <c r="J5" s="610">
        <v>752</v>
      </c>
      <c r="K5" s="133"/>
      <c r="L5" s="943"/>
    </row>
    <row r="6" spans="1:21" ht="21" customHeight="1" x14ac:dyDescent="0.2">
      <c r="A6" s="739" t="s">
        <v>27</v>
      </c>
      <c r="B6" s="567">
        <v>37</v>
      </c>
      <c r="C6" s="568">
        <v>43</v>
      </c>
      <c r="D6" s="568">
        <v>95</v>
      </c>
      <c r="E6" s="568">
        <v>21</v>
      </c>
      <c r="F6" s="568">
        <v>31</v>
      </c>
      <c r="G6" s="568">
        <v>586</v>
      </c>
      <c r="H6" s="569">
        <v>43</v>
      </c>
      <c r="I6" s="568">
        <v>119</v>
      </c>
      <c r="J6" s="611">
        <v>975</v>
      </c>
      <c r="K6" s="134"/>
      <c r="L6" s="147"/>
    </row>
    <row r="7" spans="1:21" ht="21" customHeight="1" x14ac:dyDescent="0.2">
      <c r="A7" s="67" t="s">
        <v>161</v>
      </c>
      <c r="B7" s="570">
        <v>0</v>
      </c>
      <c r="C7" s="570">
        <v>78</v>
      </c>
      <c r="D7" s="570">
        <v>114</v>
      </c>
      <c r="E7" s="566">
        <v>5</v>
      </c>
      <c r="F7" s="566">
        <v>22</v>
      </c>
      <c r="G7" s="570">
        <v>644</v>
      </c>
      <c r="H7" s="570">
        <v>171</v>
      </c>
      <c r="I7" s="566">
        <v>337</v>
      </c>
      <c r="J7" s="610">
        <v>1371</v>
      </c>
      <c r="K7" s="133"/>
      <c r="L7" s="147"/>
    </row>
    <row r="8" spans="1:21" ht="21" customHeight="1" x14ac:dyDescent="0.2">
      <c r="A8" s="739" t="s">
        <v>475</v>
      </c>
      <c r="B8" s="571">
        <v>38</v>
      </c>
      <c r="C8" s="571">
        <v>36</v>
      </c>
      <c r="D8" s="571">
        <v>78</v>
      </c>
      <c r="E8" s="568">
        <v>6</v>
      </c>
      <c r="F8" s="568">
        <v>13</v>
      </c>
      <c r="G8" s="571">
        <v>612</v>
      </c>
      <c r="H8" s="571">
        <v>70</v>
      </c>
      <c r="I8" s="568">
        <v>92</v>
      </c>
      <c r="J8" s="611">
        <v>945</v>
      </c>
      <c r="K8" s="134"/>
      <c r="L8" s="147"/>
    </row>
    <row r="9" spans="1:21" ht="21" customHeight="1" x14ac:dyDescent="0.2">
      <c r="A9" s="67" t="s">
        <v>29</v>
      </c>
      <c r="B9" s="570">
        <v>12</v>
      </c>
      <c r="C9" s="570">
        <v>27</v>
      </c>
      <c r="D9" s="570">
        <v>61</v>
      </c>
      <c r="E9" s="566">
        <v>6</v>
      </c>
      <c r="F9" s="566">
        <v>6</v>
      </c>
      <c r="G9" s="570">
        <v>354</v>
      </c>
      <c r="H9" s="570">
        <v>64</v>
      </c>
      <c r="I9" s="566">
        <v>87</v>
      </c>
      <c r="J9" s="610">
        <v>617</v>
      </c>
      <c r="K9" s="133"/>
      <c r="L9" s="147"/>
    </row>
    <row r="10" spans="1:21" ht="21" customHeight="1" x14ac:dyDescent="0.2">
      <c r="A10" s="739" t="s">
        <v>30</v>
      </c>
      <c r="B10" s="571">
        <v>38</v>
      </c>
      <c r="C10" s="571">
        <v>46</v>
      </c>
      <c r="D10" s="571">
        <v>101</v>
      </c>
      <c r="E10" s="568">
        <v>8</v>
      </c>
      <c r="F10" s="568">
        <v>8</v>
      </c>
      <c r="G10" s="571">
        <v>590</v>
      </c>
      <c r="H10" s="571">
        <v>27</v>
      </c>
      <c r="I10" s="568">
        <v>28</v>
      </c>
      <c r="J10" s="611">
        <v>846</v>
      </c>
      <c r="K10" s="134"/>
      <c r="L10" s="147"/>
    </row>
    <row r="11" spans="1:21" ht="21" customHeight="1" x14ac:dyDescent="0.2">
      <c r="A11" s="67" t="s">
        <v>31</v>
      </c>
      <c r="B11" s="570">
        <v>6</v>
      </c>
      <c r="C11" s="570">
        <v>24</v>
      </c>
      <c r="D11" s="570">
        <v>52</v>
      </c>
      <c r="E11" s="566">
        <v>9</v>
      </c>
      <c r="F11" s="566">
        <v>16</v>
      </c>
      <c r="G11" s="570">
        <v>407</v>
      </c>
      <c r="H11" s="570">
        <v>42</v>
      </c>
      <c r="I11" s="566">
        <v>81</v>
      </c>
      <c r="J11" s="610">
        <v>637</v>
      </c>
      <c r="K11" s="133"/>
      <c r="L11" s="147"/>
    </row>
    <row r="12" spans="1:21" ht="21" customHeight="1" x14ac:dyDescent="0.2">
      <c r="A12" s="739" t="s">
        <v>32</v>
      </c>
      <c r="B12" s="571">
        <v>14</v>
      </c>
      <c r="C12" s="571">
        <v>45</v>
      </c>
      <c r="D12" s="571">
        <v>74</v>
      </c>
      <c r="E12" s="568">
        <v>4</v>
      </c>
      <c r="F12" s="568">
        <v>6</v>
      </c>
      <c r="G12" s="571">
        <v>416</v>
      </c>
      <c r="H12" s="571">
        <v>33</v>
      </c>
      <c r="I12" s="568">
        <v>66</v>
      </c>
      <c r="J12" s="611">
        <v>658</v>
      </c>
      <c r="K12" s="134"/>
      <c r="L12" s="147"/>
    </row>
    <row r="13" spans="1:21" ht="21" customHeight="1" x14ac:dyDescent="0.2">
      <c r="A13" s="67" t="s">
        <v>33</v>
      </c>
      <c r="B13" s="570">
        <v>40</v>
      </c>
      <c r="C13" s="570">
        <v>45</v>
      </c>
      <c r="D13" s="570">
        <v>77</v>
      </c>
      <c r="E13" s="566">
        <v>36</v>
      </c>
      <c r="F13" s="566">
        <v>1</v>
      </c>
      <c r="G13" s="570">
        <v>729</v>
      </c>
      <c r="H13" s="570">
        <v>39</v>
      </c>
      <c r="I13" s="566">
        <v>98</v>
      </c>
      <c r="J13" s="610">
        <v>1065</v>
      </c>
      <c r="K13" s="133"/>
      <c r="L13" s="147"/>
    </row>
    <row r="14" spans="1:21" ht="21" customHeight="1" x14ac:dyDescent="0.2">
      <c r="A14" s="739" t="s">
        <v>34</v>
      </c>
      <c r="B14" s="571">
        <v>28</v>
      </c>
      <c r="C14" s="571">
        <v>51</v>
      </c>
      <c r="D14" s="571">
        <v>86</v>
      </c>
      <c r="E14" s="568">
        <v>5</v>
      </c>
      <c r="F14" s="568">
        <v>15</v>
      </c>
      <c r="G14" s="571">
        <v>835</v>
      </c>
      <c r="H14" s="571">
        <v>43</v>
      </c>
      <c r="I14" s="568">
        <v>71</v>
      </c>
      <c r="J14" s="611">
        <v>1134</v>
      </c>
      <c r="K14" s="134"/>
      <c r="L14" s="147"/>
    </row>
    <row r="15" spans="1:21" ht="21" customHeight="1" x14ac:dyDescent="0.2">
      <c r="A15" s="740" t="s">
        <v>560</v>
      </c>
      <c r="B15" s="612">
        <v>231</v>
      </c>
      <c r="C15" s="612">
        <v>457</v>
      </c>
      <c r="D15" s="612">
        <v>854</v>
      </c>
      <c r="E15" s="612">
        <v>106</v>
      </c>
      <c r="F15" s="612">
        <v>193</v>
      </c>
      <c r="G15" s="612">
        <v>6034</v>
      </c>
      <c r="H15" s="612">
        <v>611</v>
      </c>
      <c r="I15" s="612">
        <v>1151</v>
      </c>
      <c r="J15" s="612">
        <v>9637</v>
      </c>
      <c r="K15" s="135"/>
      <c r="L15" s="147"/>
      <c r="M15" s="147"/>
      <c r="N15" s="147"/>
      <c r="O15" s="147"/>
      <c r="P15" s="147"/>
      <c r="Q15" s="147"/>
      <c r="R15" s="147"/>
      <c r="S15" s="147"/>
      <c r="T15" s="147"/>
      <c r="U15" s="147"/>
    </row>
    <row r="16" spans="1:21" x14ac:dyDescent="0.2">
      <c r="A16" s="42" t="s">
        <v>76</v>
      </c>
      <c r="B16" s="130"/>
      <c r="C16" s="130"/>
      <c r="D16" s="130"/>
      <c r="E16" s="130"/>
      <c r="F16" s="130"/>
      <c r="G16" s="130"/>
      <c r="H16" s="130"/>
      <c r="I16" s="130"/>
      <c r="J16" s="106"/>
      <c r="K16" s="106"/>
    </row>
    <row r="17" spans="1:14" x14ac:dyDescent="0.2">
      <c r="A17" s="25" t="s">
        <v>56</v>
      </c>
      <c r="B17" s="3"/>
      <c r="C17" s="74"/>
      <c r="D17" s="75"/>
      <c r="E17" s="75"/>
      <c r="F17" s="75"/>
      <c r="G17" s="75"/>
      <c r="H17" s="34"/>
      <c r="I17" s="34"/>
      <c r="J17" s="34"/>
      <c r="K17" s="34"/>
    </row>
    <row r="18" spans="1:14" x14ac:dyDescent="0.2">
      <c r="A18" s="399" t="s">
        <v>273</v>
      </c>
      <c r="B18" s="399"/>
      <c r="C18" s="399"/>
      <c r="D18" s="399"/>
      <c r="E18" s="399"/>
      <c r="F18" s="399"/>
      <c r="G18" s="399"/>
      <c r="H18" s="399"/>
      <c r="I18" s="399"/>
      <c r="J18" s="399"/>
      <c r="K18" s="131"/>
    </row>
    <row r="19" spans="1:14" x14ac:dyDescent="0.2">
      <c r="A19" s="131" t="s">
        <v>274</v>
      </c>
      <c r="B19" s="131"/>
      <c r="C19" s="131"/>
      <c r="D19" s="131"/>
      <c r="E19" s="131"/>
      <c r="F19" s="131"/>
      <c r="G19" s="131"/>
      <c r="H19" s="131"/>
      <c r="I19" s="131"/>
      <c r="J19" s="131"/>
      <c r="K19" s="131"/>
    </row>
    <row r="20" spans="1:14" x14ac:dyDescent="0.2">
      <c r="A20" s="399" t="s">
        <v>118</v>
      </c>
      <c r="B20" s="399"/>
      <c r="C20" s="399"/>
      <c r="D20" s="399"/>
      <c r="E20" s="399"/>
      <c r="F20" s="399"/>
      <c r="G20" s="399"/>
      <c r="H20" s="399"/>
      <c r="I20" s="399"/>
      <c r="J20" s="399"/>
      <c r="K20" s="131"/>
      <c r="L20" s="131"/>
      <c r="M20" s="131"/>
      <c r="N20" s="131"/>
    </row>
    <row r="21" spans="1:14" x14ac:dyDescent="0.2">
      <c r="A21" s="37" t="s">
        <v>663</v>
      </c>
      <c r="B21" s="399"/>
      <c r="C21" s="399"/>
      <c r="D21" s="399"/>
      <c r="E21" s="399"/>
      <c r="F21" s="399"/>
      <c r="G21" s="399"/>
      <c r="H21" s="399"/>
      <c r="I21" s="399"/>
      <c r="J21" s="399"/>
      <c r="K21" s="131"/>
      <c r="L21" s="131"/>
      <c r="M21" s="131"/>
      <c r="N21" s="131"/>
    </row>
    <row r="22" spans="1:14" x14ac:dyDescent="0.2">
      <c r="A22" s="399" t="s">
        <v>429</v>
      </c>
      <c r="B22" s="399"/>
      <c r="C22" s="399"/>
      <c r="D22" s="399"/>
      <c r="E22" s="399"/>
      <c r="F22" s="399"/>
      <c r="G22" s="399"/>
      <c r="H22" s="399"/>
      <c r="I22" s="399"/>
      <c r="J22" s="399"/>
      <c r="K22" s="131"/>
    </row>
    <row r="23" spans="1:14" x14ac:dyDescent="0.2">
      <c r="A23" s="399" t="s">
        <v>275</v>
      </c>
      <c r="B23" s="399"/>
      <c r="C23" s="399"/>
      <c r="D23" s="399"/>
      <c r="E23" s="399"/>
      <c r="F23" s="399"/>
      <c r="G23" s="399"/>
      <c r="H23" s="399"/>
      <c r="I23" s="399"/>
      <c r="J23" s="399"/>
      <c r="K23" s="131"/>
    </row>
    <row r="24" spans="1:14" ht="12" customHeight="1" x14ac:dyDescent="0.2">
      <c r="A24" s="409" t="s">
        <v>196</v>
      </c>
      <c r="B24" s="408"/>
      <c r="C24" s="408"/>
      <c r="D24" s="408"/>
      <c r="E24" s="408"/>
      <c r="F24" s="185"/>
      <c r="G24" s="185"/>
      <c r="H24" s="185"/>
      <c r="I24" s="185"/>
      <c r="J24" s="411"/>
      <c r="K24" s="76"/>
      <c r="L24" s="10"/>
      <c r="M24" s="10"/>
    </row>
    <row r="27" spans="1:14" ht="15" x14ac:dyDescent="0.25">
      <c r="A27" s="94"/>
    </row>
    <row r="40" spans="1:1" x14ac:dyDescent="0.2">
      <c r="A40" s="534"/>
    </row>
    <row r="50" spans="1:16" x14ac:dyDescent="0.2">
      <c r="A50" s="187"/>
      <c r="B50" s="186"/>
      <c r="C50" s="186"/>
      <c r="D50" s="186"/>
      <c r="E50" s="186"/>
      <c r="F50" s="186"/>
      <c r="G50" s="186"/>
      <c r="H50" s="186"/>
      <c r="I50" s="186"/>
      <c r="J50" s="186"/>
      <c r="K50" s="143"/>
      <c r="L50" s="143"/>
      <c r="M50" s="143"/>
      <c r="N50" s="143"/>
      <c r="O50" s="143"/>
    </row>
    <row r="51" spans="1:16" x14ac:dyDescent="0.2">
      <c r="A51" s="187"/>
      <c r="B51" s="196"/>
      <c r="C51" s="196"/>
      <c r="D51" s="196"/>
      <c r="E51" s="196"/>
      <c r="F51" s="196"/>
      <c r="G51" s="196"/>
      <c r="H51" s="196"/>
      <c r="I51" s="196"/>
      <c r="J51" s="196"/>
      <c r="K51" s="143"/>
      <c r="L51" s="143"/>
      <c r="M51" s="143"/>
      <c r="N51" s="143"/>
      <c r="O51" s="143"/>
      <c r="P51" s="90"/>
    </row>
    <row r="52" spans="1:16" ht="15.75" x14ac:dyDescent="0.25">
      <c r="A52" s="197"/>
      <c r="B52" s="193"/>
      <c r="C52" s="193"/>
      <c r="D52" s="193"/>
      <c r="E52" s="193"/>
      <c r="F52" s="193"/>
      <c r="G52" s="193"/>
      <c r="H52" s="198"/>
      <c r="I52" s="193"/>
      <c r="J52" s="193"/>
      <c r="K52" s="186"/>
      <c r="L52" s="143"/>
      <c r="M52" s="143"/>
      <c r="N52" s="143"/>
      <c r="O52" s="143"/>
      <c r="P52" s="90"/>
    </row>
    <row r="53" spans="1:16" s="143" customFormat="1" x14ac:dyDescent="0.2">
      <c r="A53" s="193"/>
      <c r="B53" s="194" t="s">
        <v>13</v>
      </c>
      <c r="C53" s="194" t="s">
        <v>14</v>
      </c>
      <c r="D53" s="194" t="s">
        <v>44</v>
      </c>
      <c r="E53" s="194" t="s">
        <v>16</v>
      </c>
      <c r="F53" s="194" t="s">
        <v>45</v>
      </c>
      <c r="G53" s="194" t="s">
        <v>17</v>
      </c>
      <c r="H53" s="194" t="s">
        <v>72</v>
      </c>
      <c r="I53" s="194" t="s">
        <v>103</v>
      </c>
      <c r="J53" s="195"/>
      <c r="K53" s="186"/>
    </row>
    <row r="54" spans="1:16" x14ac:dyDescent="0.2">
      <c r="A54" s="199"/>
      <c r="B54" s="200"/>
      <c r="C54" s="200"/>
      <c r="D54" s="200"/>
      <c r="E54" s="200"/>
      <c r="F54" s="200"/>
      <c r="G54" s="200"/>
      <c r="H54" s="200"/>
      <c r="I54" s="200"/>
      <c r="J54" s="195"/>
      <c r="K54" s="186"/>
      <c r="L54" s="143"/>
      <c r="M54" s="143"/>
      <c r="N54" s="143"/>
      <c r="O54" s="143"/>
      <c r="P54" s="90"/>
    </row>
    <row r="55" spans="1:16" x14ac:dyDescent="0.2">
      <c r="A55" s="187"/>
      <c r="B55" s="186"/>
      <c r="C55" s="186"/>
      <c r="D55" s="186"/>
      <c r="E55" s="186"/>
      <c r="F55" s="186"/>
      <c r="G55" s="186"/>
      <c r="H55" s="186"/>
      <c r="I55" s="186"/>
      <c r="J55" s="186"/>
      <c r="K55" s="186"/>
      <c r="L55" s="143"/>
      <c r="M55" s="143"/>
      <c r="N55" s="143"/>
      <c r="O55" s="143"/>
      <c r="P55" s="90"/>
    </row>
    <row r="56" spans="1:16" x14ac:dyDescent="0.2">
      <c r="A56" s="187"/>
      <c r="B56" s="186"/>
      <c r="C56" s="186"/>
      <c r="D56" s="186"/>
      <c r="E56" s="186"/>
      <c r="F56" s="186"/>
      <c r="G56" s="186"/>
      <c r="H56" s="186"/>
      <c r="I56" s="186"/>
      <c r="J56" s="186"/>
      <c r="K56" s="186"/>
      <c r="L56" s="143"/>
      <c r="M56" s="143"/>
      <c r="N56" s="143"/>
      <c r="O56" s="143"/>
      <c r="P56" s="90"/>
    </row>
    <row r="57" spans="1:16" x14ac:dyDescent="0.2">
      <c r="A57" s="187"/>
      <c r="B57" s="186"/>
      <c r="C57" s="186"/>
      <c r="D57" s="186"/>
      <c r="E57" s="186"/>
      <c r="F57" s="186"/>
      <c r="G57" s="186"/>
      <c r="H57" s="186"/>
      <c r="I57" s="186"/>
      <c r="J57" s="186"/>
      <c r="K57" s="186"/>
      <c r="L57" s="143"/>
      <c r="M57" s="143"/>
      <c r="N57" s="143"/>
      <c r="O57" s="143"/>
      <c r="P57" s="90"/>
    </row>
    <row r="58" spans="1:16" x14ac:dyDescent="0.2">
      <c r="A58" s="187"/>
      <c r="B58" s="186"/>
      <c r="C58" s="186"/>
      <c r="D58" s="186"/>
      <c r="E58" s="186"/>
      <c r="F58" s="186"/>
      <c r="G58" s="186"/>
      <c r="H58" s="186"/>
      <c r="I58" s="186"/>
      <c r="J58" s="186"/>
      <c r="K58" s="186"/>
      <c r="L58" s="143"/>
      <c r="M58" s="143"/>
      <c r="N58" s="143"/>
      <c r="O58" s="143"/>
      <c r="P58" s="90"/>
    </row>
    <row r="59" spans="1:16" x14ac:dyDescent="0.2">
      <c r="A59" s="187"/>
      <c r="B59" s="186"/>
      <c r="C59" s="186"/>
      <c r="D59" s="186"/>
      <c r="E59" s="186"/>
      <c r="F59" s="186"/>
      <c r="G59" s="186"/>
      <c r="H59" s="186"/>
      <c r="I59" s="186"/>
      <c r="J59" s="186"/>
      <c r="K59" s="186"/>
      <c r="L59" s="143"/>
      <c r="M59" s="143"/>
      <c r="N59" s="143"/>
      <c r="O59" s="143"/>
      <c r="P59" s="90"/>
    </row>
    <row r="60" spans="1:16" x14ac:dyDescent="0.2">
      <c r="A60" s="187"/>
      <c r="B60" s="186"/>
      <c r="C60" s="186"/>
      <c r="D60" s="186"/>
      <c r="E60" s="186"/>
      <c r="F60" s="186"/>
      <c r="G60" s="186"/>
      <c r="H60" s="186"/>
      <c r="I60" s="186"/>
      <c r="J60" s="186"/>
      <c r="K60" s="186"/>
      <c r="L60" s="143"/>
      <c r="M60" s="143"/>
      <c r="N60" s="143"/>
      <c r="O60" s="143"/>
    </row>
    <row r="61" spans="1:16" x14ac:dyDescent="0.2">
      <c r="A61" s="187"/>
      <c r="B61" s="186"/>
      <c r="C61" s="186"/>
      <c r="D61" s="186"/>
      <c r="E61" s="186"/>
      <c r="F61" s="186"/>
      <c r="G61" s="186"/>
      <c r="H61" s="186"/>
      <c r="I61" s="186"/>
      <c r="J61" s="186"/>
      <c r="K61" s="186"/>
      <c r="L61" s="143"/>
      <c r="M61" s="143"/>
      <c r="N61" s="143"/>
      <c r="O61" s="143"/>
    </row>
    <row r="62" spans="1:16" x14ac:dyDescent="0.2">
      <c r="A62" s="187"/>
      <c r="B62" s="186"/>
      <c r="C62" s="186"/>
      <c r="D62" s="186"/>
      <c r="E62" s="186"/>
      <c r="F62" s="186"/>
      <c r="G62" s="186"/>
      <c r="H62" s="186"/>
      <c r="I62" s="186"/>
      <c r="J62" s="186"/>
      <c r="K62" s="186"/>
      <c r="L62" s="143"/>
      <c r="M62" s="143"/>
      <c r="N62" s="143"/>
      <c r="O62" s="143"/>
    </row>
    <row r="63" spans="1:16" x14ac:dyDescent="0.2">
      <c r="A63" s="187"/>
      <c r="B63" s="186"/>
      <c r="C63" s="186"/>
      <c r="D63" s="186"/>
      <c r="E63" s="186"/>
      <c r="F63" s="186"/>
      <c r="G63" s="186"/>
      <c r="H63" s="186"/>
      <c r="I63" s="186"/>
      <c r="J63" s="186"/>
      <c r="K63" s="186"/>
      <c r="L63" s="143"/>
      <c r="M63" s="143"/>
      <c r="N63" s="143"/>
      <c r="O63" s="143"/>
    </row>
    <row r="64" spans="1:16" x14ac:dyDescent="0.2">
      <c r="A64" s="187"/>
      <c r="B64" s="186"/>
      <c r="C64" s="186"/>
      <c r="D64" s="186"/>
      <c r="E64" s="186"/>
      <c r="F64" s="186"/>
      <c r="G64" s="186"/>
      <c r="H64" s="186"/>
      <c r="I64" s="186"/>
      <c r="J64" s="186"/>
      <c r="K64" s="143"/>
      <c r="L64" s="143"/>
      <c r="M64" s="143"/>
      <c r="N64" s="143"/>
      <c r="O64" s="143"/>
    </row>
    <row r="65" spans="1:15" x14ac:dyDescent="0.2">
      <c r="A65" s="187"/>
      <c r="B65" s="186"/>
      <c r="C65" s="186"/>
      <c r="D65" s="186"/>
      <c r="E65" s="186"/>
      <c r="F65" s="186"/>
      <c r="G65" s="186"/>
      <c r="H65" s="186"/>
      <c r="I65" s="186"/>
      <c r="J65" s="186"/>
      <c r="K65" s="143"/>
      <c r="L65" s="143"/>
      <c r="M65" s="143"/>
      <c r="N65" s="143"/>
      <c r="O65" s="143"/>
    </row>
    <row r="66" spans="1:15" x14ac:dyDescent="0.2">
      <c r="A66" s="187"/>
      <c r="B66" s="186"/>
      <c r="C66" s="186"/>
      <c r="D66" s="186"/>
      <c r="E66" s="186"/>
      <c r="F66" s="186"/>
      <c r="G66" s="186"/>
      <c r="H66" s="186"/>
      <c r="I66" s="186"/>
      <c r="J66" s="186"/>
      <c r="K66" s="143"/>
      <c r="L66" s="143"/>
      <c r="M66" s="143"/>
      <c r="N66" s="143"/>
      <c r="O66" s="143"/>
    </row>
    <row r="67" spans="1:15" x14ac:dyDescent="0.2">
      <c r="A67" s="187"/>
      <c r="B67" s="186"/>
      <c r="C67" s="186"/>
      <c r="D67" s="186"/>
      <c r="E67" s="186"/>
      <c r="F67" s="186"/>
      <c r="G67" s="186"/>
      <c r="H67" s="186"/>
      <c r="I67" s="186"/>
      <c r="J67" s="186"/>
      <c r="K67" s="143"/>
      <c r="L67" s="143"/>
      <c r="M67" s="143"/>
      <c r="N67" s="143"/>
      <c r="O67" s="143"/>
    </row>
    <row r="68" spans="1:15" x14ac:dyDescent="0.2">
      <c r="A68" s="187" t="s">
        <v>379</v>
      </c>
      <c r="B68" s="186"/>
      <c r="C68" s="186"/>
      <c r="D68" s="186"/>
      <c r="E68" s="186"/>
      <c r="F68" s="186"/>
      <c r="G68" s="186"/>
      <c r="H68" s="186"/>
      <c r="I68" s="186"/>
      <c r="J68" s="186"/>
      <c r="K68" s="143"/>
      <c r="L68" s="143"/>
      <c r="M68" s="143"/>
      <c r="N68" s="143"/>
      <c r="O68" s="143"/>
    </row>
    <row r="69" spans="1:15" x14ac:dyDescent="0.2">
      <c r="A69" s="187"/>
      <c r="B69" s="186"/>
      <c r="C69" s="186"/>
      <c r="D69" s="186"/>
      <c r="E69" s="186"/>
      <c r="F69" s="186"/>
      <c r="G69" s="186"/>
      <c r="H69" s="186"/>
      <c r="I69" s="186"/>
      <c r="J69" s="186"/>
      <c r="K69" s="143"/>
      <c r="L69" s="143"/>
      <c r="M69" s="143"/>
      <c r="N69" s="143"/>
      <c r="O69" s="143"/>
    </row>
    <row r="70" spans="1:15" x14ac:dyDescent="0.2">
      <c r="A70" s="187"/>
      <c r="B70" s="186"/>
      <c r="C70" s="186"/>
      <c r="D70" s="186"/>
      <c r="E70" s="186"/>
      <c r="F70" s="186"/>
      <c r="G70" s="186"/>
      <c r="H70" s="186"/>
      <c r="I70" s="186"/>
      <c r="J70" s="186"/>
      <c r="K70" s="143"/>
      <c r="L70" s="143"/>
      <c r="M70" s="143"/>
      <c r="N70" s="143"/>
      <c r="O70" s="143"/>
    </row>
    <row r="71" spans="1:15" x14ac:dyDescent="0.2">
      <c r="A71" s="187"/>
      <c r="B71" s="186"/>
      <c r="C71" s="186"/>
      <c r="D71" s="186"/>
      <c r="E71" s="186"/>
      <c r="F71" s="186"/>
      <c r="G71" s="186"/>
      <c r="H71" s="186"/>
      <c r="I71" s="186"/>
      <c r="J71" s="186"/>
      <c r="K71" s="143"/>
      <c r="L71" s="143"/>
      <c r="M71" s="143"/>
      <c r="N71" s="143"/>
      <c r="O71" s="143"/>
    </row>
    <row r="72" spans="1:15" x14ac:dyDescent="0.2">
      <c r="A72" s="187"/>
      <c r="B72" s="186"/>
      <c r="C72" s="186"/>
      <c r="D72" s="186"/>
      <c r="E72" s="186"/>
      <c r="F72" s="186"/>
      <c r="G72" s="186"/>
      <c r="H72" s="186"/>
      <c r="I72" s="186"/>
      <c r="J72" s="186"/>
      <c r="K72" s="143"/>
      <c r="L72" s="143"/>
      <c r="M72" s="143"/>
      <c r="N72" s="143"/>
      <c r="O72" s="143"/>
    </row>
    <row r="73" spans="1:15" x14ac:dyDescent="0.2">
      <c r="A73" s="187"/>
      <c r="B73" s="186"/>
      <c r="C73" s="186"/>
      <c r="D73" s="186"/>
      <c r="E73" s="186"/>
      <c r="F73" s="186"/>
      <c r="G73" s="186"/>
      <c r="H73" s="186"/>
      <c r="I73" s="186"/>
      <c r="J73" s="186"/>
      <c r="K73" s="143"/>
      <c r="L73" s="143"/>
      <c r="M73" s="143"/>
      <c r="N73" s="143"/>
      <c r="O73" s="143"/>
    </row>
    <row r="74" spans="1:15" x14ac:dyDescent="0.2">
      <c r="A74" s="187"/>
      <c r="B74" s="186"/>
      <c r="C74" s="186"/>
      <c r="D74" s="186"/>
      <c r="E74" s="186"/>
      <c r="F74" s="186"/>
      <c r="G74" s="186"/>
      <c r="H74" s="186"/>
      <c r="I74" s="186"/>
      <c r="J74" s="186"/>
      <c r="K74" s="143"/>
      <c r="L74" s="143"/>
      <c r="M74" s="143"/>
      <c r="N74" s="143"/>
      <c r="O74" s="143"/>
    </row>
    <row r="75" spans="1:15" x14ac:dyDescent="0.2">
      <c r="A75" s="187"/>
      <c r="B75" s="186"/>
      <c r="C75" s="186"/>
      <c r="D75" s="186"/>
      <c r="E75" s="186"/>
      <c r="F75" s="186"/>
      <c r="G75" s="186"/>
      <c r="H75" s="186"/>
      <c r="I75" s="186"/>
      <c r="J75" s="186"/>
      <c r="K75" s="143"/>
      <c r="L75" s="143"/>
      <c r="M75" s="143"/>
      <c r="N75" s="143"/>
      <c r="O75" s="143"/>
    </row>
    <row r="76" spans="1:15" x14ac:dyDescent="0.2">
      <c r="A76" s="187"/>
      <c r="B76" s="186"/>
      <c r="C76" s="186"/>
      <c r="D76" s="186"/>
      <c r="E76" s="186"/>
      <c r="F76" s="186"/>
      <c r="G76" s="186"/>
      <c r="H76" s="186"/>
      <c r="I76" s="186"/>
      <c r="J76" s="186"/>
      <c r="K76" s="143"/>
      <c r="L76" s="143"/>
      <c r="M76" s="143"/>
      <c r="N76" s="143"/>
      <c r="O76" s="143"/>
    </row>
    <row r="77" spans="1:15" x14ac:dyDescent="0.2">
      <c r="A77" s="187"/>
      <c r="B77" s="186"/>
      <c r="C77" s="186"/>
      <c r="D77" s="186"/>
      <c r="E77" s="186"/>
      <c r="F77" s="186"/>
      <c r="G77" s="186"/>
      <c r="H77" s="186"/>
      <c r="I77" s="186"/>
      <c r="J77" s="186"/>
      <c r="K77" s="143"/>
      <c r="L77" s="143"/>
      <c r="M77" s="143"/>
      <c r="N77" s="143"/>
      <c r="O77" s="143"/>
    </row>
    <row r="78" spans="1:15" x14ac:dyDescent="0.2">
      <c r="A78" s="187"/>
      <c r="B78" s="186"/>
      <c r="C78" s="186"/>
      <c r="D78" s="186"/>
      <c r="E78" s="186"/>
      <c r="F78" s="186"/>
      <c r="G78" s="186"/>
      <c r="H78" s="186"/>
      <c r="I78" s="186"/>
      <c r="J78" s="186"/>
      <c r="K78" s="143"/>
      <c r="L78" s="143"/>
      <c r="M78" s="143"/>
      <c r="N78" s="143"/>
      <c r="O78" s="143"/>
    </row>
    <row r="79" spans="1:15" x14ac:dyDescent="0.2">
      <c r="A79" s="187"/>
      <c r="B79" s="186"/>
      <c r="C79" s="186"/>
      <c r="D79" s="186"/>
      <c r="E79" s="186"/>
      <c r="F79" s="186"/>
      <c r="G79" s="186"/>
      <c r="H79" s="186"/>
      <c r="I79" s="186"/>
      <c r="J79" s="186"/>
      <c r="K79" s="143"/>
      <c r="L79" s="143"/>
      <c r="M79" s="143"/>
      <c r="N79" s="143"/>
      <c r="O79" s="143"/>
    </row>
    <row r="80" spans="1:15" x14ac:dyDescent="0.2">
      <c r="A80" s="187"/>
      <c r="B80" s="186"/>
      <c r="C80" s="186"/>
      <c r="D80" s="186"/>
      <c r="E80" s="186"/>
      <c r="F80" s="186"/>
      <c r="G80" s="186"/>
      <c r="H80" s="186"/>
      <c r="I80" s="186"/>
      <c r="J80" s="186"/>
      <c r="K80" s="143"/>
      <c r="L80" s="143"/>
      <c r="M80" s="143"/>
      <c r="N80" s="143"/>
      <c r="O80" s="143"/>
    </row>
  </sheetData>
  <hyperlinks>
    <hyperlink ref="A1" location="Contents!A1" tooltip="Contents Page" display="Return to Contents Page" xr:uid="{00000000-0004-0000-0F00-000000000000}"/>
    <hyperlink ref="A24:E24" location="Definitions!A1" display="See Definitions for additional detail on 'Application Type'" xr:uid="{00000000-0004-0000-0F00-000001000000}"/>
  </hyperlinks>
  <pageMargins left="0.70866141732283472" right="0.70866141732283472" top="0.74803149606299213" bottom="0.74803149606299213" header="0.31496062992125984" footer="0.31496062992125984"/>
  <pageSetup paperSize="9" scale="8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Y215"/>
  <sheetViews>
    <sheetView showGridLines="0" zoomScaleNormal="100" zoomScaleSheetLayoutView="80" workbookViewId="0">
      <pane ySplit="4" topLeftCell="A5" activePane="bottomLeft" state="frozen"/>
      <selection sqref="A1:XFD1"/>
      <selection pane="bottomLeft" sqref="A1:XFD1"/>
    </sheetView>
  </sheetViews>
  <sheetFormatPr defaultColWidth="9.140625" defaultRowHeight="12.75" x14ac:dyDescent="0.2"/>
  <cols>
    <col min="1" max="1" width="7.85546875" style="3" customWidth="1"/>
    <col min="2" max="2" width="8" style="3" customWidth="1"/>
    <col min="3" max="3" width="11.5703125" style="3" customWidth="1"/>
    <col min="4" max="7" width="11.5703125" style="7" customWidth="1"/>
    <col min="8" max="8" width="16.140625" style="7" customWidth="1"/>
    <col min="9" max="9" width="9.140625" style="16" customWidth="1"/>
    <col min="10" max="10" width="9.140625" style="1" customWidth="1"/>
    <col min="11" max="11" width="11.42578125" style="3" customWidth="1"/>
    <col min="12" max="12" width="12" style="3" customWidth="1"/>
    <col min="13" max="16" width="9.140625" style="3"/>
    <col min="17" max="20" width="9.140625" style="113"/>
    <col min="21" max="16384" width="9.140625" style="3"/>
  </cols>
  <sheetData>
    <row r="1" spans="1:14" x14ac:dyDescent="0.2">
      <c r="A1" s="47" t="s">
        <v>77</v>
      </c>
    </row>
    <row r="2" spans="1:14" ht="16.350000000000001" customHeight="1" x14ac:dyDescent="0.25">
      <c r="A2" s="315" t="s">
        <v>354</v>
      </c>
      <c r="B2" s="1"/>
      <c r="C2" s="1"/>
      <c r="D2" s="2"/>
      <c r="E2" s="2"/>
      <c r="F2" s="2"/>
      <c r="G2" s="2"/>
      <c r="H2" s="416" t="s">
        <v>334</v>
      </c>
      <c r="I2" s="416"/>
      <c r="K2" s="145"/>
      <c r="L2" s="145"/>
      <c r="M2"/>
      <c r="N2"/>
    </row>
    <row r="3" spans="1:14" ht="16.350000000000001" customHeight="1" x14ac:dyDescent="0.25">
      <c r="A3" s="315" t="s">
        <v>714</v>
      </c>
      <c r="B3" s="1"/>
      <c r="C3" s="1"/>
      <c r="D3" s="2"/>
      <c r="E3" s="2"/>
      <c r="F3" s="2"/>
      <c r="G3" s="2"/>
      <c r="H3" s="416" t="s">
        <v>335</v>
      </c>
      <c r="I3" s="416"/>
      <c r="J3" s="164"/>
    </row>
    <row r="4" spans="1:14" ht="24.75" customHeight="1" x14ac:dyDescent="0.2">
      <c r="A4" s="50" t="s">
        <v>0</v>
      </c>
      <c r="B4" s="51" t="s">
        <v>606</v>
      </c>
      <c r="C4" s="51" t="s">
        <v>412</v>
      </c>
      <c r="D4" s="52" t="s">
        <v>143</v>
      </c>
      <c r="E4" s="52" t="s">
        <v>144</v>
      </c>
      <c r="F4" s="52" t="s">
        <v>145</v>
      </c>
      <c r="G4" s="52" t="s">
        <v>58</v>
      </c>
      <c r="H4" s="14"/>
      <c r="I4" s="13"/>
      <c r="J4" s="3"/>
    </row>
    <row r="5" spans="1:14" ht="12.75" customHeight="1" x14ac:dyDescent="0.2">
      <c r="A5" s="384" t="s">
        <v>52</v>
      </c>
      <c r="B5" s="456" t="s">
        <v>3</v>
      </c>
      <c r="C5" s="457">
        <v>6111</v>
      </c>
      <c r="D5" s="458">
        <v>4490</v>
      </c>
      <c r="E5" s="458">
        <v>4210</v>
      </c>
      <c r="F5" s="487">
        <v>0.9376391982182628</v>
      </c>
      <c r="G5" s="488">
        <v>492</v>
      </c>
      <c r="H5" s="14"/>
      <c r="I5" s="13"/>
      <c r="J5" s="3"/>
      <c r="K5" s="39"/>
      <c r="M5" s="40"/>
    </row>
    <row r="6" spans="1:14" ht="12.75" customHeight="1" x14ac:dyDescent="0.2">
      <c r="A6" s="385"/>
      <c r="B6" s="21" t="s">
        <v>4</v>
      </c>
      <c r="C6" s="17">
        <v>5411</v>
      </c>
      <c r="D6" s="18">
        <v>4326</v>
      </c>
      <c r="E6" s="18">
        <v>4162</v>
      </c>
      <c r="F6" s="44">
        <v>0.9620896902450301</v>
      </c>
      <c r="G6" s="19">
        <v>388</v>
      </c>
      <c r="H6" s="14"/>
      <c r="I6" s="13"/>
      <c r="J6" s="3"/>
      <c r="K6" s="39"/>
      <c r="M6" s="40"/>
    </row>
    <row r="7" spans="1:14" ht="12.75" customHeight="1" x14ac:dyDescent="0.2">
      <c r="A7" s="385"/>
      <c r="B7" s="160" t="s">
        <v>5</v>
      </c>
      <c r="C7" s="53">
        <v>5523</v>
      </c>
      <c r="D7" s="161">
        <v>4428</v>
      </c>
      <c r="E7" s="161">
        <v>4147</v>
      </c>
      <c r="F7" s="232">
        <v>0.93654019873532068</v>
      </c>
      <c r="G7" s="54">
        <v>521</v>
      </c>
      <c r="H7" s="14"/>
      <c r="I7" s="13"/>
      <c r="J7" s="3"/>
      <c r="K7" s="39"/>
      <c r="M7" s="40"/>
    </row>
    <row r="8" spans="1:14" ht="12.75" customHeight="1" x14ac:dyDescent="0.2">
      <c r="A8" s="385"/>
      <c r="B8" s="21" t="s">
        <v>6</v>
      </c>
      <c r="C8" s="17">
        <v>6528</v>
      </c>
      <c r="D8" s="18">
        <v>4552</v>
      </c>
      <c r="E8" s="18">
        <v>4239</v>
      </c>
      <c r="F8" s="44">
        <v>0.93123901581722324</v>
      </c>
      <c r="G8" s="19">
        <v>523</v>
      </c>
      <c r="H8" s="14"/>
      <c r="I8" s="13"/>
      <c r="J8" s="3"/>
      <c r="K8" s="39"/>
      <c r="M8" s="40"/>
    </row>
    <row r="9" spans="1:14" ht="12.75" customHeight="1" x14ac:dyDescent="0.2">
      <c r="A9" s="461"/>
      <c r="B9" s="405" t="s">
        <v>51</v>
      </c>
      <c r="C9" s="388">
        <v>23573</v>
      </c>
      <c r="D9" s="388">
        <v>17796</v>
      </c>
      <c r="E9" s="388">
        <v>16758</v>
      </c>
      <c r="F9" s="480">
        <v>0.94167228590694541</v>
      </c>
      <c r="G9" s="388">
        <v>1924</v>
      </c>
      <c r="H9" s="38"/>
      <c r="I9" s="38"/>
      <c r="J9" s="38"/>
      <c r="K9" s="39"/>
      <c r="L9" s="38"/>
      <c r="M9" s="40"/>
    </row>
    <row r="10" spans="1:14" ht="12.75" customHeight="1" x14ac:dyDescent="0.2">
      <c r="A10" s="384" t="s">
        <v>53</v>
      </c>
      <c r="B10" s="464" t="s">
        <v>3</v>
      </c>
      <c r="C10" s="465">
        <v>7060</v>
      </c>
      <c r="D10" s="466">
        <v>4737</v>
      </c>
      <c r="E10" s="466">
        <v>4392</v>
      </c>
      <c r="F10" s="489">
        <v>0.92716909436352124</v>
      </c>
      <c r="G10" s="490">
        <v>619</v>
      </c>
      <c r="H10" s="14"/>
      <c r="I10" s="13"/>
      <c r="J10" s="3"/>
      <c r="K10" s="39"/>
      <c r="M10" s="40"/>
    </row>
    <row r="11" spans="1:14" ht="12.75" customHeight="1" x14ac:dyDescent="0.2">
      <c r="A11" s="385"/>
      <c r="B11" s="160" t="s">
        <v>4</v>
      </c>
      <c r="C11" s="53">
        <v>6523</v>
      </c>
      <c r="D11" s="161">
        <v>4636</v>
      </c>
      <c r="E11" s="161">
        <v>4329</v>
      </c>
      <c r="F11" s="232">
        <v>0.93377911993097495</v>
      </c>
      <c r="G11" s="54">
        <v>460</v>
      </c>
      <c r="H11" s="14"/>
      <c r="I11" s="13"/>
      <c r="J11" s="3"/>
      <c r="K11" s="39"/>
      <c r="M11" s="40"/>
    </row>
    <row r="12" spans="1:14" ht="12.75" customHeight="1" x14ac:dyDescent="0.2">
      <c r="A12" s="385"/>
      <c r="B12" s="21" t="s">
        <v>5</v>
      </c>
      <c r="C12" s="17">
        <v>6718</v>
      </c>
      <c r="D12" s="18">
        <v>4875</v>
      </c>
      <c r="E12" s="18">
        <v>4487</v>
      </c>
      <c r="F12" s="321">
        <v>0.92041025641025642</v>
      </c>
      <c r="G12" s="19">
        <v>603</v>
      </c>
      <c r="H12" s="14"/>
      <c r="I12" s="13"/>
      <c r="J12" s="3"/>
      <c r="K12" s="39"/>
      <c r="M12" s="40"/>
    </row>
    <row r="13" spans="1:14" ht="12.75" customHeight="1" x14ac:dyDescent="0.2">
      <c r="A13" s="385"/>
      <c r="B13" s="160" t="s">
        <v>6</v>
      </c>
      <c r="C13" s="53">
        <v>7797</v>
      </c>
      <c r="D13" s="161">
        <v>4930</v>
      </c>
      <c r="E13" s="161">
        <v>4444</v>
      </c>
      <c r="F13" s="232">
        <v>0.901419878296146</v>
      </c>
      <c r="G13" s="54">
        <v>610</v>
      </c>
      <c r="H13" s="14"/>
      <c r="I13" s="13"/>
      <c r="J13" s="3"/>
      <c r="K13" s="39"/>
      <c r="M13" s="40"/>
    </row>
    <row r="14" spans="1:14" ht="12.75" customHeight="1" x14ac:dyDescent="0.2">
      <c r="A14" s="461"/>
      <c r="B14" s="377" t="s">
        <v>51</v>
      </c>
      <c r="C14" s="491">
        <v>28098</v>
      </c>
      <c r="D14" s="491">
        <v>19178</v>
      </c>
      <c r="E14" s="491">
        <v>17652</v>
      </c>
      <c r="F14" s="485">
        <v>0.92042965898425277</v>
      </c>
      <c r="G14" s="491">
        <v>2292</v>
      </c>
      <c r="H14" s="38"/>
      <c r="I14" s="38"/>
      <c r="J14" s="38"/>
      <c r="K14" s="39"/>
      <c r="L14" s="38"/>
      <c r="M14" s="40"/>
    </row>
    <row r="15" spans="1:14" ht="12.75" customHeight="1" x14ac:dyDescent="0.2">
      <c r="A15" s="384" t="s">
        <v>54</v>
      </c>
      <c r="B15" s="456" t="s">
        <v>3</v>
      </c>
      <c r="C15" s="457">
        <v>8272</v>
      </c>
      <c r="D15" s="458">
        <v>5128</v>
      </c>
      <c r="E15" s="458">
        <v>4604</v>
      </c>
      <c r="F15" s="487">
        <v>0.89781591263650551</v>
      </c>
      <c r="G15" s="488">
        <v>651</v>
      </c>
      <c r="H15" s="14"/>
      <c r="I15" s="13"/>
      <c r="J15" s="3"/>
      <c r="K15" s="39"/>
      <c r="M15" s="40"/>
    </row>
    <row r="16" spans="1:14" ht="12.75" customHeight="1" x14ac:dyDescent="0.2">
      <c r="A16" s="385"/>
      <c r="B16" s="21" t="s">
        <v>4</v>
      </c>
      <c r="C16" s="17">
        <v>6824</v>
      </c>
      <c r="D16" s="18">
        <v>4708</v>
      </c>
      <c r="E16" s="18">
        <v>4359</v>
      </c>
      <c r="F16" s="44">
        <v>0.92587085811384873</v>
      </c>
      <c r="G16" s="19">
        <v>526</v>
      </c>
      <c r="H16" s="14"/>
      <c r="I16" s="13"/>
      <c r="J16" s="3"/>
      <c r="K16" s="39"/>
      <c r="M16" s="40"/>
    </row>
    <row r="17" spans="1:13" ht="12.75" customHeight="1" x14ac:dyDescent="0.2">
      <c r="A17" s="385"/>
      <c r="B17" s="160" t="s">
        <v>5</v>
      </c>
      <c r="C17" s="53">
        <v>7267</v>
      </c>
      <c r="D17" s="161">
        <v>6155</v>
      </c>
      <c r="E17" s="161">
        <v>5484</v>
      </c>
      <c r="F17" s="232">
        <v>0.89098294069861905</v>
      </c>
      <c r="G17" s="54">
        <v>641</v>
      </c>
      <c r="H17" s="14"/>
      <c r="I17" s="13"/>
      <c r="J17" s="3"/>
      <c r="K17" s="39"/>
      <c r="M17" s="40"/>
    </row>
    <row r="18" spans="1:13" ht="12.75" customHeight="1" x14ac:dyDescent="0.2">
      <c r="A18" s="385"/>
      <c r="B18" s="21" t="s">
        <v>6</v>
      </c>
      <c r="C18" s="17">
        <v>7856</v>
      </c>
      <c r="D18" s="18">
        <v>6408</v>
      </c>
      <c r="E18" s="18">
        <v>5538</v>
      </c>
      <c r="F18" s="44">
        <v>0.86423220973782766</v>
      </c>
      <c r="G18" s="19">
        <v>724</v>
      </c>
      <c r="H18" s="14"/>
      <c r="I18" s="13"/>
      <c r="J18" s="3"/>
      <c r="K18" s="39"/>
      <c r="M18" s="40"/>
    </row>
    <row r="19" spans="1:13" ht="12.75" customHeight="1" x14ac:dyDescent="0.2">
      <c r="A19" s="461"/>
      <c r="B19" s="405" t="s">
        <v>51</v>
      </c>
      <c r="C19" s="388">
        <v>30219</v>
      </c>
      <c r="D19" s="388">
        <v>22399</v>
      </c>
      <c r="E19" s="388">
        <v>19985</v>
      </c>
      <c r="F19" s="480">
        <v>0.89222733157730261</v>
      </c>
      <c r="G19" s="388">
        <v>2542</v>
      </c>
      <c r="H19" s="38"/>
      <c r="I19" s="38"/>
      <c r="J19" s="38"/>
      <c r="K19" s="39"/>
      <c r="L19" s="38"/>
      <c r="M19" s="40"/>
    </row>
    <row r="20" spans="1:13" ht="12.75" customHeight="1" x14ac:dyDescent="0.2">
      <c r="A20" s="384" t="s">
        <v>55</v>
      </c>
      <c r="B20" s="464" t="s">
        <v>3</v>
      </c>
      <c r="C20" s="465">
        <v>9141</v>
      </c>
      <c r="D20" s="466">
        <v>5727</v>
      </c>
      <c r="E20" s="466">
        <v>5137</v>
      </c>
      <c r="F20" s="489">
        <v>0.89697922123275708</v>
      </c>
      <c r="G20" s="490">
        <v>690</v>
      </c>
      <c r="H20" s="14"/>
      <c r="I20" s="13"/>
      <c r="J20" s="3"/>
      <c r="K20" s="39"/>
      <c r="M20" s="40"/>
    </row>
    <row r="21" spans="1:13" ht="12.75" customHeight="1" x14ac:dyDescent="0.2">
      <c r="A21" s="385"/>
      <c r="B21" s="160" t="s">
        <v>4</v>
      </c>
      <c r="C21" s="53">
        <v>5502</v>
      </c>
      <c r="D21" s="161">
        <v>6190</v>
      </c>
      <c r="E21" s="161">
        <v>5403</v>
      </c>
      <c r="F21" s="232">
        <v>0.87285945072697901</v>
      </c>
      <c r="G21" s="54">
        <v>617</v>
      </c>
      <c r="H21" s="14"/>
      <c r="I21" s="13"/>
      <c r="J21" s="3"/>
      <c r="K21" s="39"/>
      <c r="M21" s="40"/>
    </row>
    <row r="22" spans="1:13" ht="12.75" customHeight="1" x14ac:dyDescent="0.2">
      <c r="A22" s="385"/>
      <c r="B22" s="21" t="s">
        <v>5</v>
      </c>
      <c r="C22" s="17">
        <v>5841</v>
      </c>
      <c r="D22" s="18">
        <v>6540</v>
      </c>
      <c r="E22" s="18">
        <v>4875</v>
      </c>
      <c r="F22" s="321">
        <v>0.74541284403669728</v>
      </c>
      <c r="G22" s="19">
        <v>1037</v>
      </c>
      <c r="H22" s="14"/>
      <c r="I22" s="13"/>
      <c r="J22" s="3"/>
      <c r="K22" s="39"/>
      <c r="M22" s="40"/>
    </row>
    <row r="23" spans="1:13" ht="12.75" customHeight="1" x14ac:dyDescent="0.2">
      <c r="A23" s="385"/>
      <c r="B23" s="160" t="s">
        <v>6</v>
      </c>
      <c r="C23" s="53">
        <v>8805</v>
      </c>
      <c r="D23" s="161">
        <v>6292</v>
      </c>
      <c r="E23" s="161">
        <v>4586</v>
      </c>
      <c r="F23" s="232">
        <v>0.72886204704386526</v>
      </c>
      <c r="G23" s="54">
        <v>721</v>
      </c>
      <c r="H23" s="14"/>
      <c r="I23" s="13"/>
      <c r="J23" s="3"/>
      <c r="K23" s="39"/>
      <c r="M23" s="40"/>
    </row>
    <row r="24" spans="1:13" ht="12.75" customHeight="1" x14ac:dyDescent="0.2">
      <c r="A24" s="461"/>
      <c r="B24" s="377" t="s">
        <v>51</v>
      </c>
      <c r="C24" s="491">
        <v>29289</v>
      </c>
      <c r="D24" s="491">
        <v>24749</v>
      </c>
      <c r="E24" s="491">
        <v>20001</v>
      </c>
      <c r="F24" s="485">
        <v>0.8081538648026183</v>
      </c>
      <c r="G24" s="491">
        <v>3065</v>
      </c>
      <c r="H24" s="38"/>
      <c r="I24" s="38"/>
      <c r="J24" s="38"/>
      <c r="K24" s="39"/>
      <c r="L24" s="38"/>
      <c r="M24" s="40"/>
    </row>
    <row r="25" spans="1:13" x14ac:dyDescent="0.2">
      <c r="A25" s="384" t="s">
        <v>2</v>
      </c>
      <c r="B25" s="456" t="s">
        <v>3</v>
      </c>
      <c r="C25" s="457">
        <v>5525</v>
      </c>
      <c r="D25" s="458">
        <v>6396</v>
      </c>
      <c r="E25" s="458">
        <v>4927</v>
      </c>
      <c r="F25" s="487">
        <v>0.77032520325203258</v>
      </c>
      <c r="G25" s="488">
        <v>411</v>
      </c>
      <c r="H25" s="14"/>
      <c r="I25" s="13"/>
      <c r="J25" s="3"/>
      <c r="K25" s="39"/>
      <c r="M25" s="40"/>
    </row>
    <row r="26" spans="1:13" x14ac:dyDescent="0.2">
      <c r="A26" s="385"/>
      <c r="B26" s="21" t="s">
        <v>4</v>
      </c>
      <c r="C26" s="17">
        <v>4919</v>
      </c>
      <c r="D26" s="18">
        <v>5745</v>
      </c>
      <c r="E26" s="18">
        <v>4746</v>
      </c>
      <c r="F26" s="44">
        <v>0.82610966057441249</v>
      </c>
      <c r="G26" s="19">
        <v>258</v>
      </c>
      <c r="H26" s="14"/>
      <c r="I26" s="13"/>
      <c r="J26" s="3"/>
      <c r="K26" s="39"/>
      <c r="M26" s="40"/>
    </row>
    <row r="27" spans="1:13" x14ac:dyDescent="0.2">
      <c r="A27" s="385"/>
      <c r="B27" s="160" t="s">
        <v>5</v>
      </c>
      <c r="C27" s="53">
        <v>5190</v>
      </c>
      <c r="D27" s="161">
        <v>5796</v>
      </c>
      <c r="E27" s="161">
        <v>4747</v>
      </c>
      <c r="F27" s="232">
        <v>0.81901311249137332</v>
      </c>
      <c r="G27" s="54">
        <v>298</v>
      </c>
      <c r="H27" s="14"/>
      <c r="I27" s="13"/>
      <c r="J27" s="3"/>
      <c r="K27" s="39"/>
      <c r="M27" s="40"/>
    </row>
    <row r="28" spans="1:13" x14ac:dyDescent="0.2">
      <c r="A28" s="385"/>
      <c r="B28" s="21" t="s">
        <v>6</v>
      </c>
      <c r="C28" s="17">
        <v>5312</v>
      </c>
      <c r="D28" s="18">
        <v>5695</v>
      </c>
      <c r="E28" s="18">
        <v>4600</v>
      </c>
      <c r="F28" s="44">
        <v>0.80772607550482878</v>
      </c>
      <c r="G28" s="19">
        <v>316</v>
      </c>
      <c r="H28" s="14"/>
      <c r="I28" s="13"/>
      <c r="J28" s="3"/>
      <c r="K28" s="39"/>
      <c r="M28" s="40"/>
    </row>
    <row r="29" spans="1:13" x14ac:dyDescent="0.2">
      <c r="A29" s="461"/>
      <c r="B29" s="405" t="s">
        <v>51</v>
      </c>
      <c r="C29" s="388">
        <v>20946</v>
      </c>
      <c r="D29" s="388">
        <v>23632</v>
      </c>
      <c r="E29" s="388">
        <v>19020</v>
      </c>
      <c r="F29" s="480">
        <v>0.80484089370345291</v>
      </c>
      <c r="G29" s="388">
        <v>1283</v>
      </c>
      <c r="H29" s="38"/>
      <c r="I29" s="38"/>
      <c r="J29" s="38"/>
      <c r="K29" s="39"/>
      <c r="L29" s="38"/>
      <c r="M29" s="40"/>
    </row>
    <row r="30" spans="1:13" x14ac:dyDescent="0.2">
      <c r="A30" s="384" t="s">
        <v>7</v>
      </c>
      <c r="B30" s="464" t="s">
        <v>3</v>
      </c>
      <c r="C30" s="465">
        <v>5825</v>
      </c>
      <c r="D30" s="466">
        <v>5576</v>
      </c>
      <c r="E30" s="466">
        <v>4757</v>
      </c>
      <c r="F30" s="489">
        <v>0.85312051649928267</v>
      </c>
      <c r="G30" s="490">
        <v>297</v>
      </c>
      <c r="H30" s="14"/>
      <c r="I30" s="13"/>
      <c r="J30" s="3"/>
      <c r="K30" s="39"/>
      <c r="M30" s="40"/>
    </row>
    <row r="31" spans="1:13" x14ac:dyDescent="0.2">
      <c r="A31" s="385"/>
      <c r="B31" s="160" t="s">
        <v>4</v>
      </c>
      <c r="C31" s="53">
        <v>5809</v>
      </c>
      <c r="D31" s="161">
        <v>5291</v>
      </c>
      <c r="E31" s="161">
        <v>4875</v>
      </c>
      <c r="F31" s="232">
        <v>0.92137592137592139</v>
      </c>
      <c r="G31" s="54">
        <v>290</v>
      </c>
      <c r="H31" s="14"/>
      <c r="I31" s="13"/>
      <c r="J31" s="3"/>
      <c r="K31" s="39"/>
      <c r="M31" s="40"/>
    </row>
    <row r="32" spans="1:13" x14ac:dyDescent="0.2">
      <c r="A32" s="385"/>
      <c r="B32" s="21" t="s">
        <v>5</v>
      </c>
      <c r="C32" s="17">
        <v>5451</v>
      </c>
      <c r="D32" s="18">
        <v>5474</v>
      </c>
      <c r="E32" s="18">
        <v>5181</v>
      </c>
      <c r="F32" s="321">
        <v>0.94647424187066131</v>
      </c>
      <c r="G32" s="19">
        <v>587</v>
      </c>
      <c r="H32" s="14"/>
      <c r="I32" s="13"/>
      <c r="J32" s="3"/>
      <c r="K32" s="39"/>
      <c r="M32" s="40"/>
    </row>
    <row r="33" spans="1:13" x14ac:dyDescent="0.2">
      <c r="A33" s="385"/>
      <c r="B33" s="160" t="s">
        <v>6</v>
      </c>
      <c r="C33" s="53">
        <v>4835</v>
      </c>
      <c r="D33" s="161">
        <v>4721</v>
      </c>
      <c r="E33" s="161">
        <v>4460</v>
      </c>
      <c r="F33" s="232">
        <v>0.94471510273247195</v>
      </c>
      <c r="G33" s="54">
        <v>346</v>
      </c>
      <c r="H33" s="14"/>
      <c r="I33" s="13"/>
      <c r="J33" s="3"/>
      <c r="K33" s="39"/>
      <c r="M33" s="40"/>
    </row>
    <row r="34" spans="1:13" x14ac:dyDescent="0.2">
      <c r="A34" s="461"/>
      <c r="B34" s="377" t="s">
        <v>51</v>
      </c>
      <c r="C34" s="491">
        <v>21920</v>
      </c>
      <c r="D34" s="491">
        <v>21062</v>
      </c>
      <c r="E34" s="491">
        <v>19273</v>
      </c>
      <c r="F34" s="485">
        <v>0.9150602981673156</v>
      </c>
      <c r="G34" s="491">
        <v>1520</v>
      </c>
      <c r="H34" s="38"/>
      <c r="I34" s="38"/>
      <c r="J34" s="38"/>
      <c r="K34" s="39"/>
      <c r="L34" s="38"/>
      <c r="M34" s="40"/>
    </row>
    <row r="35" spans="1:13" x14ac:dyDescent="0.2">
      <c r="A35" s="384" t="s">
        <v>8</v>
      </c>
      <c r="B35" s="456" t="s">
        <v>3</v>
      </c>
      <c r="C35" s="457">
        <v>4756</v>
      </c>
      <c r="D35" s="458">
        <v>5309</v>
      </c>
      <c r="E35" s="458">
        <v>5006</v>
      </c>
      <c r="F35" s="487">
        <v>0.94292710491618004</v>
      </c>
      <c r="G35" s="488">
        <v>364</v>
      </c>
      <c r="H35" s="14"/>
      <c r="I35" s="13"/>
      <c r="J35" s="3"/>
      <c r="K35" s="39"/>
      <c r="M35" s="40"/>
    </row>
    <row r="36" spans="1:13" x14ac:dyDescent="0.2">
      <c r="A36" s="385"/>
      <c r="B36" s="21" t="s">
        <v>4</v>
      </c>
      <c r="C36" s="17">
        <v>3602</v>
      </c>
      <c r="D36" s="18">
        <v>4839</v>
      </c>
      <c r="E36" s="18">
        <v>4590</v>
      </c>
      <c r="F36" s="44">
        <v>0.94854308741475513</v>
      </c>
      <c r="G36" s="19">
        <v>249</v>
      </c>
      <c r="H36" s="14"/>
      <c r="I36" s="13"/>
      <c r="J36" s="3"/>
      <c r="K36" s="39"/>
      <c r="M36" s="40"/>
    </row>
    <row r="37" spans="1:13" x14ac:dyDescent="0.2">
      <c r="A37" s="385"/>
      <c r="B37" s="160" t="s">
        <v>5</v>
      </c>
      <c r="C37" s="53">
        <v>3094</v>
      </c>
      <c r="D37" s="161">
        <v>4557</v>
      </c>
      <c r="E37" s="161">
        <v>4335</v>
      </c>
      <c r="F37" s="232">
        <v>0.95128373930217247</v>
      </c>
      <c r="G37" s="54">
        <v>241</v>
      </c>
      <c r="H37" s="14"/>
      <c r="I37" s="13"/>
      <c r="J37" s="3"/>
      <c r="K37" s="39"/>
      <c r="M37" s="40"/>
    </row>
    <row r="38" spans="1:13" x14ac:dyDescent="0.2">
      <c r="A38" s="385"/>
      <c r="B38" s="21" t="s">
        <v>6</v>
      </c>
      <c r="C38" s="17">
        <v>3542</v>
      </c>
      <c r="D38" s="18">
        <v>4084</v>
      </c>
      <c r="E38" s="18">
        <v>3852</v>
      </c>
      <c r="F38" s="44">
        <v>0.94319294809010779</v>
      </c>
      <c r="G38" s="19">
        <v>269</v>
      </c>
      <c r="H38" s="14"/>
      <c r="I38" s="13"/>
      <c r="J38" s="3"/>
      <c r="K38" s="39"/>
      <c r="M38" s="40"/>
    </row>
    <row r="39" spans="1:13" x14ac:dyDescent="0.2">
      <c r="A39" s="461"/>
      <c r="B39" s="405" t="s">
        <v>51</v>
      </c>
      <c r="C39" s="388">
        <v>14994</v>
      </c>
      <c r="D39" s="388">
        <v>18789</v>
      </c>
      <c r="E39" s="388">
        <v>17783</v>
      </c>
      <c r="F39" s="480">
        <v>0.94645803395603811</v>
      </c>
      <c r="G39" s="388">
        <v>1123</v>
      </c>
      <c r="H39" s="38"/>
      <c r="I39" s="38"/>
      <c r="J39" s="38"/>
      <c r="K39" s="39"/>
      <c r="L39" s="38"/>
      <c r="M39" s="40"/>
    </row>
    <row r="40" spans="1:13" x14ac:dyDescent="0.2">
      <c r="A40" s="533" t="s">
        <v>9</v>
      </c>
      <c r="B40" s="464" t="s">
        <v>3</v>
      </c>
      <c r="C40" s="465">
        <v>4119</v>
      </c>
      <c r="D40" s="466">
        <v>4154</v>
      </c>
      <c r="E40" s="466">
        <v>3925</v>
      </c>
      <c r="F40" s="489">
        <v>0.94487241213288398</v>
      </c>
      <c r="G40" s="490">
        <v>229</v>
      </c>
      <c r="H40" s="14"/>
      <c r="I40" s="13"/>
      <c r="J40" s="3"/>
      <c r="K40" s="39"/>
      <c r="M40" s="40"/>
    </row>
    <row r="41" spans="1:13" x14ac:dyDescent="0.2">
      <c r="A41" s="385"/>
      <c r="B41" s="160" t="s">
        <v>4</v>
      </c>
      <c r="C41" s="53">
        <v>3741</v>
      </c>
      <c r="D41" s="161">
        <v>3830</v>
      </c>
      <c r="E41" s="161">
        <v>3571</v>
      </c>
      <c r="F41" s="232">
        <v>0.93237597911227155</v>
      </c>
      <c r="G41" s="54">
        <v>195</v>
      </c>
      <c r="H41" s="14"/>
      <c r="I41" s="13"/>
      <c r="J41" s="3"/>
      <c r="K41" s="39"/>
      <c r="M41" s="40"/>
    </row>
    <row r="42" spans="1:13" x14ac:dyDescent="0.2">
      <c r="A42" s="385"/>
      <c r="B42" s="21" t="s">
        <v>5</v>
      </c>
      <c r="C42" s="17">
        <v>3409</v>
      </c>
      <c r="D42" s="18">
        <v>3673</v>
      </c>
      <c r="E42" s="18">
        <v>3480</v>
      </c>
      <c r="F42" s="321">
        <v>0.94745439695072153</v>
      </c>
      <c r="G42" s="19">
        <v>195</v>
      </c>
      <c r="H42" s="14"/>
      <c r="I42" s="13"/>
      <c r="J42" s="3"/>
      <c r="K42" s="39"/>
      <c r="M42" s="40"/>
    </row>
    <row r="43" spans="1:13" x14ac:dyDescent="0.2">
      <c r="A43" s="385"/>
      <c r="B43" s="160" t="s">
        <v>6</v>
      </c>
      <c r="C43" s="53">
        <v>3282</v>
      </c>
      <c r="D43" s="161">
        <v>3404</v>
      </c>
      <c r="E43" s="161">
        <v>3270</v>
      </c>
      <c r="F43" s="232">
        <v>0.96063454759106937</v>
      </c>
      <c r="G43" s="54">
        <v>173</v>
      </c>
      <c r="H43" s="14"/>
      <c r="I43" s="13"/>
      <c r="J43" s="3"/>
      <c r="K43" s="39"/>
      <c r="M43" s="40"/>
    </row>
    <row r="44" spans="1:13" x14ac:dyDescent="0.2">
      <c r="A44" s="461"/>
      <c r="B44" s="377" t="s">
        <v>51</v>
      </c>
      <c r="C44" s="491">
        <v>14551</v>
      </c>
      <c r="D44" s="491">
        <v>15061</v>
      </c>
      <c r="E44" s="491">
        <v>14246</v>
      </c>
      <c r="F44" s="485">
        <v>0.94588672730894363</v>
      </c>
      <c r="G44" s="491">
        <v>792</v>
      </c>
      <c r="H44" s="38"/>
      <c r="I44" s="38"/>
      <c r="J44" s="38"/>
      <c r="K44" s="39"/>
      <c r="L44" s="38"/>
      <c r="M44" s="40"/>
    </row>
    <row r="45" spans="1:13" x14ac:dyDescent="0.2">
      <c r="A45" s="384" t="s">
        <v>10</v>
      </c>
      <c r="B45" s="456" t="s">
        <v>3</v>
      </c>
      <c r="C45" s="457">
        <v>3294</v>
      </c>
      <c r="D45" s="458">
        <v>3276</v>
      </c>
      <c r="E45" s="458">
        <v>3154</v>
      </c>
      <c r="F45" s="487">
        <v>0.96275946275946278</v>
      </c>
      <c r="G45" s="488">
        <v>146</v>
      </c>
      <c r="H45" s="14"/>
      <c r="I45" s="13"/>
      <c r="J45" s="3"/>
      <c r="K45" s="39"/>
      <c r="M45" s="40"/>
    </row>
    <row r="46" spans="1:13" x14ac:dyDescent="0.2">
      <c r="A46" s="385"/>
      <c r="B46" s="21" t="s">
        <v>4</v>
      </c>
      <c r="C46" s="17">
        <v>3039</v>
      </c>
      <c r="D46" s="18">
        <v>3366</v>
      </c>
      <c r="E46" s="18">
        <v>2862</v>
      </c>
      <c r="F46" s="44">
        <v>0.85026737967914434</v>
      </c>
      <c r="G46" s="19">
        <v>352</v>
      </c>
      <c r="H46" s="14"/>
      <c r="I46" s="13"/>
      <c r="J46" s="3"/>
      <c r="K46" s="39"/>
      <c r="M46" s="40"/>
    </row>
    <row r="47" spans="1:13" x14ac:dyDescent="0.2">
      <c r="A47" s="385"/>
      <c r="B47" s="160" t="s">
        <v>5</v>
      </c>
      <c r="C47" s="53">
        <v>2485</v>
      </c>
      <c r="D47" s="161">
        <v>2462</v>
      </c>
      <c r="E47" s="161">
        <v>2110</v>
      </c>
      <c r="F47" s="232">
        <v>0.85702680747359872</v>
      </c>
      <c r="G47" s="54">
        <v>283</v>
      </c>
      <c r="H47" s="14"/>
      <c r="I47" s="13"/>
      <c r="J47" s="3"/>
      <c r="K47" s="39"/>
      <c r="M47" s="40"/>
    </row>
    <row r="48" spans="1:13" x14ac:dyDescent="0.2">
      <c r="A48" s="385"/>
      <c r="B48" s="21" t="s">
        <v>6</v>
      </c>
      <c r="C48" s="17">
        <v>2573</v>
      </c>
      <c r="D48" s="18">
        <v>2656</v>
      </c>
      <c r="E48" s="18">
        <v>2257</v>
      </c>
      <c r="F48" s="44">
        <v>0.84977409638554213</v>
      </c>
      <c r="G48" s="19">
        <v>193</v>
      </c>
      <c r="H48" s="14"/>
      <c r="I48" s="13"/>
      <c r="J48" s="3"/>
      <c r="K48" s="39"/>
      <c r="M48" s="40"/>
    </row>
    <row r="49" spans="1:13" x14ac:dyDescent="0.2">
      <c r="A49" s="461"/>
      <c r="B49" s="405" t="s">
        <v>51</v>
      </c>
      <c r="C49" s="388">
        <v>11391</v>
      </c>
      <c r="D49" s="388">
        <v>11760</v>
      </c>
      <c r="E49" s="388">
        <v>10383</v>
      </c>
      <c r="F49" s="480">
        <v>0.88290816326530608</v>
      </c>
      <c r="G49" s="388">
        <v>974</v>
      </c>
      <c r="H49" s="38"/>
      <c r="I49" s="38"/>
      <c r="J49" s="38"/>
      <c r="K49" s="39"/>
      <c r="L49" s="38"/>
      <c r="M49" s="40"/>
    </row>
    <row r="50" spans="1:13" x14ac:dyDescent="0.2">
      <c r="A50" s="384" t="s">
        <v>11</v>
      </c>
      <c r="B50" s="464" t="s">
        <v>3</v>
      </c>
      <c r="C50" s="465">
        <v>2345</v>
      </c>
      <c r="D50" s="466">
        <v>2437</v>
      </c>
      <c r="E50" s="466">
        <v>2209</v>
      </c>
      <c r="F50" s="489">
        <v>0.90644234714813299</v>
      </c>
      <c r="G50" s="490">
        <v>116</v>
      </c>
      <c r="H50" s="14"/>
      <c r="I50" s="13"/>
      <c r="J50" s="3"/>
      <c r="K50" s="39"/>
      <c r="M50" s="40"/>
    </row>
    <row r="51" spans="1:13" x14ac:dyDescent="0.2">
      <c r="A51" s="385"/>
      <c r="B51" s="160" t="s">
        <v>4</v>
      </c>
      <c r="C51" s="53">
        <v>1896</v>
      </c>
      <c r="D51" s="161">
        <v>2354</v>
      </c>
      <c r="E51" s="161">
        <v>2150</v>
      </c>
      <c r="F51" s="232">
        <v>0.91333899745114699</v>
      </c>
      <c r="G51" s="54">
        <v>101</v>
      </c>
      <c r="H51" s="14"/>
      <c r="I51" s="13"/>
      <c r="J51" s="3"/>
      <c r="K51" s="39"/>
      <c r="M51" s="40"/>
    </row>
    <row r="52" spans="1:13" x14ac:dyDescent="0.2">
      <c r="A52" s="385"/>
      <c r="B52" s="21" t="s">
        <v>5</v>
      </c>
      <c r="C52" s="17">
        <v>1816</v>
      </c>
      <c r="D52" s="18">
        <v>2120</v>
      </c>
      <c r="E52" s="18">
        <v>1948</v>
      </c>
      <c r="F52" s="321">
        <v>0.9188679245283019</v>
      </c>
      <c r="G52" s="19">
        <v>89</v>
      </c>
      <c r="H52" s="14"/>
      <c r="I52" s="13"/>
      <c r="J52" s="3"/>
      <c r="K52" s="39"/>
      <c r="M52" s="40"/>
    </row>
    <row r="53" spans="1:13" x14ac:dyDescent="0.2">
      <c r="A53" s="385"/>
      <c r="B53" s="160" t="s">
        <v>6</v>
      </c>
      <c r="C53" s="53">
        <v>1714</v>
      </c>
      <c r="D53" s="161">
        <v>2174</v>
      </c>
      <c r="E53" s="161">
        <v>1998</v>
      </c>
      <c r="F53" s="232">
        <v>0.91904323827046919</v>
      </c>
      <c r="G53" s="54">
        <v>98</v>
      </c>
      <c r="H53" s="14"/>
      <c r="I53" s="13"/>
      <c r="J53" s="3"/>
      <c r="K53" s="39"/>
      <c r="M53" s="40"/>
    </row>
    <row r="54" spans="1:13" x14ac:dyDescent="0.2">
      <c r="A54" s="461"/>
      <c r="B54" s="377" t="s">
        <v>51</v>
      </c>
      <c r="C54" s="491">
        <v>7771</v>
      </c>
      <c r="D54" s="491">
        <v>9085</v>
      </c>
      <c r="E54" s="491">
        <v>8305</v>
      </c>
      <c r="F54" s="485">
        <v>0.91414419372592182</v>
      </c>
      <c r="G54" s="491">
        <v>404</v>
      </c>
      <c r="H54" s="38"/>
      <c r="I54" s="38"/>
      <c r="J54" s="38"/>
      <c r="K54" s="39"/>
      <c r="L54" s="38"/>
      <c r="M54" s="40"/>
    </row>
    <row r="55" spans="1:13" x14ac:dyDescent="0.2">
      <c r="A55" s="384" t="s">
        <v>12</v>
      </c>
      <c r="B55" s="456" t="s">
        <v>3</v>
      </c>
      <c r="C55" s="457">
        <v>1718</v>
      </c>
      <c r="D55" s="458">
        <v>2047</v>
      </c>
      <c r="E55" s="458">
        <v>1915</v>
      </c>
      <c r="F55" s="487">
        <v>0.93551538837322912</v>
      </c>
      <c r="G55" s="488">
        <v>99</v>
      </c>
      <c r="H55" s="14"/>
      <c r="I55" s="13"/>
      <c r="J55" s="3"/>
      <c r="K55" s="39"/>
      <c r="M55" s="40"/>
    </row>
    <row r="56" spans="1:13" x14ac:dyDescent="0.2">
      <c r="A56" s="385"/>
      <c r="B56" s="21" t="s">
        <v>4</v>
      </c>
      <c r="C56" s="17">
        <v>1530</v>
      </c>
      <c r="D56" s="18">
        <v>1844</v>
      </c>
      <c r="E56" s="18">
        <v>1703</v>
      </c>
      <c r="F56" s="44">
        <v>0.92353579175704992</v>
      </c>
      <c r="G56" s="19">
        <v>69</v>
      </c>
      <c r="H56" s="14"/>
      <c r="I56" s="13"/>
      <c r="J56" s="3"/>
      <c r="K56" s="39"/>
      <c r="M56" s="40"/>
    </row>
    <row r="57" spans="1:13" x14ac:dyDescent="0.2">
      <c r="A57" s="385"/>
      <c r="B57" s="160" t="s">
        <v>5</v>
      </c>
      <c r="C57" s="53">
        <v>1509</v>
      </c>
      <c r="D57" s="161">
        <v>1747</v>
      </c>
      <c r="E57" s="161">
        <v>1605</v>
      </c>
      <c r="F57" s="232">
        <v>0.91871780194619346</v>
      </c>
      <c r="G57" s="54">
        <v>72</v>
      </c>
      <c r="H57" s="14"/>
      <c r="I57" s="13"/>
      <c r="J57" s="3"/>
      <c r="K57" s="39"/>
      <c r="M57" s="40"/>
    </row>
    <row r="58" spans="1:13" x14ac:dyDescent="0.2">
      <c r="A58" s="385"/>
      <c r="B58" s="21" t="s">
        <v>6</v>
      </c>
      <c r="C58" s="17">
        <v>1521</v>
      </c>
      <c r="D58" s="18">
        <v>1573</v>
      </c>
      <c r="E58" s="18">
        <v>1457</v>
      </c>
      <c r="F58" s="44">
        <v>0.92625556261919895</v>
      </c>
      <c r="G58" s="19">
        <v>61</v>
      </c>
      <c r="H58" s="14"/>
      <c r="I58" s="13"/>
      <c r="J58" s="3"/>
      <c r="K58" s="39"/>
      <c r="M58" s="40"/>
    </row>
    <row r="59" spans="1:13" x14ac:dyDescent="0.2">
      <c r="A59" s="461"/>
      <c r="B59" s="405" t="s">
        <v>51</v>
      </c>
      <c r="C59" s="388">
        <v>6278</v>
      </c>
      <c r="D59" s="388">
        <v>7211</v>
      </c>
      <c r="E59" s="388">
        <v>6680</v>
      </c>
      <c r="F59" s="480">
        <v>0.9263625017334628</v>
      </c>
      <c r="G59" s="388">
        <v>301</v>
      </c>
      <c r="H59" s="38"/>
      <c r="I59" s="38"/>
      <c r="J59" s="38"/>
      <c r="K59" s="39"/>
      <c r="L59" s="38"/>
      <c r="M59" s="40"/>
    </row>
    <row r="60" spans="1:13" x14ac:dyDescent="0.2">
      <c r="A60" s="384" t="s">
        <v>15</v>
      </c>
      <c r="B60" s="464" t="s">
        <v>3</v>
      </c>
      <c r="C60" s="465">
        <v>1636</v>
      </c>
      <c r="D60" s="466">
        <v>1590</v>
      </c>
      <c r="E60" s="466">
        <v>1507</v>
      </c>
      <c r="F60" s="489">
        <v>0.94779874213836479</v>
      </c>
      <c r="G60" s="490">
        <v>53</v>
      </c>
      <c r="H60" s="14"/>
      <c r="I60" s="13"/>
      <c r="J60" s="3"/>
      <c r="K60" s="39"/>
      <c r="M60" s="40"/>
    </row>
    <row r="61" spans="1:13" x14ac:dyDescent="0.2">
      <c r="A61" s="385"/>
      <c r="B61" s="160" t="s">
        <v>4</v>
      </c>
      <c r="C61" s="53">
        <v>1449</v>
      </c>
      <c r="D61" s="161">
        <v>1635</v>
      </c>
      <c r="E61" s="161">
        <v>1546</v>
      </c>
      <c r="F61" s="232">
        <v>0.94556574923547398</v>
      </c>
      <c r="G61" s="54">
        <v>65</v>
      </c>
      <c r="H61" s="14"/>
      <c r="I61" s="13"/>
      <c r="J61" s="3"/>
      <c r="K61" s="39"/>
      <c r="M61" s="40"/>
    </row>
    <row r="62" spans="1:13" x14ac:dyDescent="0.2">
      <c r="A62" s="385"/>
      <c r="B62" s="21" t="s">
        <v>5</v>
      </c>
      <c r="C62" s="17">
        <v>1567</v>
      </c>
      <c r="D62" s="18">
        <v>1497</v>
      </c>
      <c r="E62" s="18">
        <v>1410</v>
      </c>
      <c r="F62" s="321">
        <v>0.94188376753507019</v>
      </c>
      <c r="G62" s="19">
        <v>37</v>
      </c>
      <c r="H62" s="14"/>
      <c r="I62" s="13"/>
      <c r="J62" s="3"/>
      <c r="K62" s="39"/>
      <c r="M62" s="40"/>
    </row>
    <row r="63" spans="1:13" x14ac:dyDescent="0.2">
      <c r="A63" s="385"/>
      <c r="B63" s="160" t="s">
        <v>6</v>
      </c>
      <c r="C63" s="53">
        <v>1702</v>
      </c>
      <c r="D63" s="161">
        <v>1450</v>
      </c>
      <c r="E63" s="161">
        <v>1370</v>
      </c>
      <c r="F63" s="232">
        <v>0.94482758620689655</v>
      </c>
      <c r="G63" s="54">
        <v>73</v>
      </c>
      <c r="H63" s="14"/>
      <c r="I63" s="13"/>
      <c r="J63" s="3"/>
      <c r="K63" s="39"/>
      <c r="M63" s="40"/>
    </row>
    <row r="64" spans="1:13" x14ac:dyDescent="0.2">
      <c r="A64" s="461"/>
      <c r="B64" s="377" t="s">
        <v>51</v>
      </c>
      <c r="C64" s="491">
        <v>6354</v>
      </c>
      <c r="D64" s="491">
        <v>6172</v>
      </c>
      <c r="E64" s="491">
        <v>5833</v>
      </c>
      <c r="F64" s="485">
        <v>0.94507453013609855</v>
      </c>
      <c r="G64" s="491">
        <v>228</v>
      </c>
      <c r="H64" s="38"/>
      <c r="I64" s="38"/>
      <c r="J64" s="38"/>
      <c r="K64" s="39"/>
      <c r="L64" s="38"/>
      <c r="M64" s="40"/>
    </row>
    <row r="65" spans="1:13" x14ac:dyDescent="0.2">
      <c r="A65" s="384" t="s">
        <v>18</v>
      </c>
      <c r="B65" s="456" t="s">
        <v>3</v>
      </c>
      <c r="C65" s="457">
        <v>1960</v>
      </c>
      <c r="D65" s="458">
        <v>1491</v>
      </c>
      <c r="E65" s="458">
        <v>1414</v>
      </c>
      <c r="F65" s="487">
        <v>0.94835680751173712</v>
      </c>
      <c r="G65" s="488">
        <v>50</v>
      </c>
      <c r="H65" s="14"/>
      <c r="I65" s="13"/>
      <c r="J65" s="3"/>
      <c r="K65" s="39"/>
      <c r="M65" s="40"/>
    </row>
    <row r="66" spans="1:13" x14ac:dyDescent="0.2">
      <c r="A66" s="385"/>
      <c r="B66" s="21" t="s">
        <v>4</v>
      </c>
      <c r="C66" s="17">
        <v>1638</v>
      </c>
      <c r="D66" s="18">
        <v>1651</v>
      </c>
      <c r="E66" s="18">
        <v>1523</v>
      </c>
      <c r="F66" s="44">
        <v>0.92247122955784377</v>
      </c>
      <c r="G66" s="19">
        <v>67</v>
      </c>
      <c r="H66" s="14"/>
      <c r="I66" s="13"/>
      <c r="J66" s="3"/>
      <c r="K66" s="39"/>
      <c r="M66" s="40"/>
    </row>
    <row r="67" spans="1:13" x14ac:dyDescent="0.2">
      <c r="A67" s="385"/>
      <c r="B67" s="160" t="s">
        <v>5</v>
      </c>
      <c r="C67" s="53">
        <v>1787</v>
      </c>
      <c r="D67" s="161">
        <v>1627</v>
      </c>
      <c r="E67" s="161">
        <v>1531</v>
      </c>
      <c r="F67" s="232">
        <v>0.94099569760295021</v>
      </c>
      <c r="G67" s="54">
        <v>62</v>
      </c>
      <c r="H67" s="14"/>
      <c r="I67" s="13"/>
      <c r="J67" s="3"/>
      <c r="K67" s="39"/>
      <c r="M67" s="40"/>
    </row>
    <row r="68" spans="1:13" x14ac:dyDescent="0.2">
      <c r="A68" s="385"/>
      <c r="B68" s="21" t="s">
        <v>6</v>
      </c>
      <c r="C68" s="17">
        <v>1954</v>
      </c>
      <c r="D68" s="18">
        <v>1637</v>
      </c>
      <c r="E68" s="18">
        <v>1506</v>
      </c>
      <c r="F68" s="44">
        <v>0.91997556505803302</v>
      </c>
      <c r="G68" s="19">
        <v>62</v>
      </c>
      <c r="H68" s="14"/>
      <c r="I68" s="13"/>
      <c r="J68" s="3"/>
      <c r="K68" s="39"/>
      <c r="M68" s="40"/>
    </row>
    <row r="69" spans="1:13" x14ac:dyDescent="0.2">
      <c r="A69" s="461"/>
      <c r="B69" s="405" t="s">
        <v>51</v>
      </c>
      <c r="C69" s="388">
        <v>7339</v>
      </c>
      <c r="D69" s="388">
        <v>6406</v>
      </c>
      <c r="E69" s="388">
        <v>5974</v>
      </c>
      <c r="F69" s="480">
        <v>0.93256322197939434</v>
      </c>
      <c r="G69" s="388">
        <v>241</v>
      </c>
      <c r="H69" s="38"/>
      <c r="I69" s="38"/>
      <c r="J69" s="38"/>
      <c r="K69" s="39"/>
      <c r="L69" s="38"/>
      <c r="M69" s="40"/>
    </row>
    <row r="70" spans="1:13" x14ac:dyDescent="0.2">
      <c r="A70" s="384" t="s">
        <v>21</v>
      </c>
      <c r="B70" s="464" t="s">
        <v>3</v>
      </c>
      <c r="C70" s="465">
        <v>1876</v>
      </c>
      <c r="D70" s="466">
        <v>1242</v>
      </c>
      <c r="E70" s="466">
        <v>1171</v>
      </c>
      <c r="F70" s="489">
        <v>0.94283413848631237</v>
      </c>
      <c r="G70" s="490">
        <v>34</v>
      </c>
      <c r="H70" s="14"/>
      <c r="I70" s="13"/>
      <c r="J70" s="3"/>
      <c r="K70" s="39"/>
      <c r="M70" s="40"/>
    </row>
    <row r="71" spans="1:13" x14ac:dyDescent="0.2">
      <c r="A71" s="385"/>
      <c r="B71" s="160" t="s">
        <v>4</v>
      </c>
      <c r="C71" s="53">
        <v>1720</v>
      </c>
      <c r="D71" s="161">
        <v>1722</v>
      </c>
      <c r="E71" s="161">
        <v>1638</v>
      </c>
      <c r="F71" s="232">
        <v>0.95121951219512191</v>
      </c>
      <c r="G71" s="54">
        <v>56</v>
      </c>
      <c r="H71" s="14"/>
      <c r="I71" s="13"/>
      <c r="J71" s="3"/>
      <c r="K71" s="39"/>
      <c r="M71" s="40"/>
    </row>
    <row r="72" spans="1:13" x14ac:dyDescent="0.2">
      <c r="A72" s="385"/>
      <c r="B72" s="21" t="s">
        <v>5</v>
      </c>
      <c r="C72" s="17">
        <v>1794</v>
      </c>
      <c r="D72" s="18">
        <v>1696</v>
      </c>
      <c r="E72" s="18">
        <v>1582</v>
      </c>
      <c r="F72" s="321">
        <v>0.93278301886792447</v>
      </c>
      <c r="G72" s="19">
        <v>62</v>
      </c>
      <c r="H72" s="14"/>
      <c r="I72" s="13"/>
      <c r="J72" s="3"/>
      <c r="K72" s="39"/>
      <c r="M72" s="40"/>
    </row>
    <row r="73" spans="1:13" x14ac:dyDescent="0.2">
      <c r="A73" s="385"/>
      <c r="B73" s="160" t="s">
        <v>6</v>
      </c>
      <c r="C73" s="53">
        <v>1802</v>
      </c>
      <c r="D73" s="161">
        <v>1881</v>
      </c>
      <c r="E73" s="161">
        <v>1752</v>
      </c>
      <c r="F73" s="232">
        <v>0.93141945773524726</v>
      </c>
      <c r="G73" s="54">
        <v>62</v>
      </c>
      <c r="H73" s="14"/>
      <c r="I73" s="13"/>
      <c r="J73" s="3"/>
      <c r="K73" s="39"/>
      <c r="M73" s="40"/>
    </row>
    <row r="74" spans="1:13" x14ac:dyDescent="0.2">
      <c r="A74" s="461"/>
      <c r="B74" s="377" t="s">
        <v>51</v>
      </c>
      <c r="C74" s="491">
        <v>7192</v>
      </c>
      <c r="D74" s="491">
        <v>6541</v>
      </c>
      <c r="E74" s="491">
        <v>6143</v>
      </c>
      <c r="F74" s="485">
        <v>0.93915303470417366</v>
      </c>
      <c r="G74" s="491">
        <v>214</v>
      </c>
      <c r="H74" s="38"/>
      <c r="I74" s="38"/>
      <c r="J74" s="38"/>
      <c r="K74" s="39"/>
      <c r="L74" s="38"/>
      <c r="M74" s="40"/>
    </row>
    <row r="75" spans="1:13" x14ac:dyDescent="0.2">
      <c r="A75" s="384" t="s">
        <v>141</v>
      </c>
      <c r="B75" s="456" t="s">
        <v>3</v>
      </c>
      <c r="C75" s="457">
        <v>2153</v>
      </c>
      <c r="D75" s="458">
        <v>2125</v>
      </c>
      <c r="E75" s="458">
        <v>2012</v>
      </c>
      <c r="F75" s="487">
        <v>0.94682352941176473</v>
      </c>
      <c r="G75" s="488">
        <v>73</v>
      </c>
      <c r="H75" s="14"/>
      <c r="I75" s="13"/>
      <c r="J75" s="3"/>
      <c r="K75" s="39"/>
      <c r="M75" s="40"/>
    </row>
    <row r="76" spans="1:13" x14ac:dyDescent="0.2">
      <c r="A76" s="385"/>
      <c r="B76" s="21" t="s">
        <v>4</v>
      </c>
      <c r="C76" s="17">
        <v>1845</v>
      </c>
      <c r="D76" s="18">
        <v>2030</v>
      </c>
      <c r="E76" s="18">
        <v>1915</v>
      </c>
      <c r="F76" s="44">
        <v>0.94334975369458129</v>
      </c>
      <c r="G76" s="19">
        <v>78</v>
      </c>
      <c r="H76" s="14"/>
      <c r="I76" s="13"/>
      <c r="J76" s="3"/>
      <c r="K76" s="39"/>
      <c r="M76" s="40"/>
    </row>
    <row r="77" spans="1:13" x14ac:dyDescent="0.2">
      <c r="A77" s="385"/>
      <c r="B77" s="160" t="s">
        <v>5</v>
      </c>
      <c r="C77" s="53">
        <v>1875</v>
      </c>
      <c r="D77" s="161">
        <v>1712</v>
      </c>
      <c r="E77" s="161">
        <v>1574</v>
      </c>
      <c r="F77" s="232">
        <v>0.91939252336448596</v>
      </c>
      <c r="G77" s="54">
        <v>79</v>
      </c>
      <c r="H77" s="14"/>
      <c r="I77" s="13"/>
      <c r="J77" s="3"/>
      <c r="K77" s="39"/>
      <c r="M77" s="40"/>
    </row>
    <row r="78" spans="1:13" x14ac:dyDescent="0.2">
      <c r="A78" s="385"/>
      <c r="B78" s="21" t="s">
        <v>6</v>
      </c>
      <c r="C78" s="17">
        <v>1922</v>
      </c>
      <c r="D78" s="18">
        <v>1877</v>
      </c>
      <c r="E78" s="18">
        <v>1799</v>
      </c>
      <c r="F78" s="44">
        <v>0.95844432605221097</v>
      </c>
      <c r="G78" s="19">
        <v>84</v>
      </c>
      <c r="H78" s="14"/>
      <c r="I78" s="13"/>
      <c r="J78" s="3"/>
      <c r="K78" s="39"/>
      <c r="M78" s="40"/>
    </row>
    <row r="79" spans="1:13" x14ac:dyDescent="0.2">
      <c r="A79" s="461"/>
      <c r="B79" s="405" t="s">
        <v>51</v>
      </c>
      <c r="C79" s="388">
        <v>7795</v>
      </c>
      <c r="D79" s="388">
        <v>7744</v>
      </c>
      <c r="E79" s="388">
        <v>7300</v>
      </c>
      <c r="F79" s="480">
        <v>0.9426652892561983</v>
      </c>
      <c r="G79" s="388">
        <v>314</v>
      </c>
      <c r="H79" s="38"/>
      <c r="I79" s="38"/>
      <c r="J79" s="38"/>
      <c r="K79" s="39"/>
      <c r="L79" s="38"/>
      <c r="M79" s="40"/>
    </row>
    <row r="80" spans="1:13" x14ac:dyDescent="0.2">
      <c r="A80" s="384" t="s">
        <v>157</v>
      </c>
      <c r="B80" s="464" t="s">
        <v>3</v>
      </c>
      <c r="C80" s="465">
        <v>2023</v>
      </c>
      <c r="D80" s="466">
        <v>1976</v>
      </c>
      <c r="E80" s="466">
        <v>1863</v>
      </c>
      <c r="F80" s="489">
        <v>0.94281376518218618</v>
      </c>
      <c r="G80" s="490">
        <v>83</v>
      </c>
      <c r="H80" s="38"/>
      <c r="I80" s="38"/>
      <c r="J80" s="38"/>
      <c r="K80" s="39"/>
      <c r="L80" s="38"/>
      <c r="M80" s="40"/>
    </row>
    <row r="81" spans="1:13" x14ac:dyDescent="0.2">
      <c r="A81" s="385"/>
      <c r="B81" s="160" t="s">
        <v>4</v>
      </c>
      <c r="C81" s="53">
        <v>1875</v>
      </c>
      <c r="D81" s="161">
        <v>1852</v>
      </c>
      <c r="E81" s="161">
        <v>1736</v>
      </c>
      <c r="F81" s="232">
        <v>0.93736501079913603</v>
      </c>
      <c r="G81" s="54">
        <v>72</v>
      </c>
      <c r="H81" s="38"/>
      <c r="I81" s="38"/>
      <c r="J81" s="38"/>
      <c r="K81" s="39"/>
      <c r="L81" s="38"/>
      <c r="M81" s="40"/>
    </row>
    <row r="82" spans="1:13" x14ac:dyDescent="0.2">
      <c r="A82" s="385"/>
      <c r="B82" s="21" t="s">
        <v>5</v>
      </c>
      <c r="C82" s="17">
        <v>2001</v>
      </c>
      <c r="D82" s="18">
        <v>1818</v>
      </c>
      <c r="E82" s="18">
        <v>1707</v>
      </c>
      <c r="F82" s="321">
        <v>0.93894389438943893</v>
      </c>
      <c r="G82" s="19">
        <v>90</v>
      </c>
      <c r="H82" s="38"/>
      <c r="I82" s="38"/>
      <c r="J82" s="38"/>
      <c r="K82" s="39"/>
      <c r="L82" s="38"/>
      <c r="M82" s="40"/>
    </row>
    <row r="83" spans="1:13" x14ac:dyDescent="0.2">
      <c r="A83" s="385"/>
      <c r="B83" s="160" t="s">
        <v>6</v>
      </c>
      <c r="C83" s="53">
        <v>1891</v>
      </c>
      <c r="D83" s="161">
        <v>1736</v>
      </c>
      <c r="E83" s="161">
        <v>1641</v>
      </c>
      <c r="F83" s="232">
        <v>0.94527649769585254</v>
      </c>
      <c r="G83" s="54">
        <v>80</v>
      </c>
      <c r="H83" s="38"/>
      <c r="I83" s="38"/>
      <c r="J83" s="38"/>
      <c r="K83" s="39"/>
      <c r="L83" s="38"/>
      <c r="M83" s="40"/>
    </row>
    <row r="84" spans="1:13" x14ac:dyDescent="0.2">
      <c r="A84" s="461"/>
      <c r="B84" s="377" t="s">
        <v>51</v>
      </c>
      <c r="C84" s="491">
        <v>7790</v>
      </c>
      <c r="D84" s="491">
        <v>7382</v>
      </c>
      <c r="E84" s="491">
        <v>6947</v>
      </c>
      <c r="F84" s="485">
        <v>0.94107287997832567</v>
      </c>
      <c r="G84" s="491">
        <v>325</v>
      </c>
      <c r="H84" s="38"/>
      <c r="I84" s="38"/>
      <c r="J84" s="38"/>
      <c r="K84" s="39"/>
      <c r="L84" s="38"/>
      <c r="M84" s="40"/>
    </row>
    <row r="85" spans="1:13" ht="12.75" customHeight="1" x14ac:dyDescent="0.2">
      <c r="A85" s="384" t="s">
        <v>158</v>
      </c>
      <c r="B85" s="456" t="s">
        <v>3</v>
      </c>
      <c r="C85" s="457">
        <v>1955</v>
      </c>
      <c r="D85" s="458">
        <v>1868</v>
      </c>
      <c r="E85" s="458">
        <v>1765</v>
      </c>
      <c r="F85" s="487">
        <v>0.94486081370449682</v>
      </c>
      <c r="G85" s="488">
        <v>104</v>
      </c>
      <c r="H85" s="38"/>
      <c r="I85" s="38"/>
      <c r="J85" s="38"/>
      <c r="K85" s="39"/>
      <c r="L85" s="38"/>
      <c r="M85" s="40"/>
    </row>
    <row r="86" spans="1:13" x14ac:dyDescent="0.2">
      <c r="A86" s="385"/>
      <c r="B86" s="21" t="s">
        <v>4</v>
      </c>
      <c r="C86" s="17">
        <v>1784</v>
      </c>
      <c r="D86" s="18">
        <v>1848</v>
      </c>
      <c r="E86" s="18">
        <v>1749</v>
      </c>
      <c r="F86" s="44">
        <v>0.9464285714285714</v>
      </c>
      <c r="G86" s="19">
        <v>77</v>
      </c>
      <c r="H86" s="38"/>
      <c r="I86" s="38"/>
      <c r="J86" s="38"/>
      <c r="K86" s="39"/>
      <c r="L86" s="38"/>
      <c r="M86" s="40"/>
    </row>
    <row r="87" spans="1:13" x14ac:dyDescent="0.2">
      <c r="A87" s="385"/>
      <c r="B87" s="160" t="s">
        <v>5</v>
      </c>
      <c r="C87" s="53">
        <v>1940</v>
      </c>
      <c r="D87" s="161">
        <v>1873</v>
      </c>
      <c r="E87" s="161">
        <v>1759</v>
      </c>
      <c r="F87" s="232">
        <v>0.93913507741591029</v>
      </c>
      <c r="G87" s="54">
        <v>65</v>
      </c>
      <c r="H87" s="38"/>
      <c r="I87" s="38"/>
      <c r="J87" s="38"/>
      <c r="K87" s="39"/>
      <c r="L87" s="38"/>
      <c r="M87" s="40"/>
    </row>
    <row r="88" spans="1:13" x14ac:dyDescent="0.2">
      <c r="A88" s="385"/>
      <c r="B88" s="21" t="s">
        <v>6</v>
      </c>
      <c r="C88" s="17">
        <v>1970</v>
      </c>
      <c r="D88" s="18">
        <v>1881</v>
      </c>
      <c r="E88" s="18">
        <v>1701</v>
      </c>
      <c r="F88" s="44">
        <v>0.90430622009569372</v>
      </c>
      <c r="G88" s="19">
        <v>76</v>
      </c>
      <c r="H88" s="38"/>
      <c r="I88" s="38"/>
      <c r="J88" s="38"/>
      <c r="K88" s="39"/>
      <c r="L88" s="38"/>
      <c r="M88" s="40"/>
    </row>
    <row r="89" spans="1:13" x14ac:dyDescent="0.2">
      <c r="A89" s="461"/>
      <c r="B89" s="405" t="s">
        <v>51</v>
      </c>
      <c r="C89" s="388">
        <v>7649</v>
      </c>
      <c r="D89" s="388">
        <v>7470</v>
      </c>
      <c r="E89" s="388">
        <v>6974</v>
      </c>
      <c r="F89" s="480">
        <v>0.93360107095046851</v>
      </c>
      <c r="G89" s="388">
        <v>322</v>
      </c>
      <c r="H89" s="38"/>
      <c r="I89" s="38"/>
      <c r="J89" s="38"/>
      <c r="K89" s="39"/>
      <c r="L89" s="38"/>
      <c r="M89" s="40"/>
    </row>
    <row r="90" spans="1:13" ht="12.75" customHeight="1" x14ac:dyDescent="0.2">
      <c r="A90" s="384" t="s">
        <v>159</v>
      </c>
      <c r="B90" s="464" t="s">
        <v>3</v>
      </c>
      <c r="C90" s="465">
        <v>2133</v>
      </c>
      <c r="D90" s="466">
        <v>1917</v>
      </c>
      <c r="E90" s="466">
        <v>1785</v>
      </c>
      <c r="F90" s="489">
        <v>0.93114241001564946</v>
      </c>
      <c r="G90" s="490">
        <v>84</v>
      </c>
      <c r="H90" s="38"/>
      <c r="I90" s="38"/>
      <c r="J90" s="38"/>
      <c r="K90" s="39"/>
      <c r="L90" s="38"/>
      <c r="M90" s="40"/>
    </row>
    <row r="91" spans="1:13" ht="12.75" customHeight="1" x14ac:dyDescent="0.2">
      <c r="A91" s="385"/>
      <c r="B91" s="160" t="s">
        <v>4</v>
      </c>
      <c r="C91" s="53">
        <v>1812</v>
      </c>
      <c r="D91" s="161">
        <v>2012</v>
      </c>
      <c r="E91" s="161">
        <v>1896</v>
      </c>
      <c r="F91" s="232">
        <v>0.94234592445328036</v>
      </c>
      <c r="G91" s="54">
        <v>73</v>
      </c>
      <c r="H91" s="38"/>
      <c r="I91" s="38"/>
      <c r="J91" s="38"/>
      <c r="K91" s="39"/>
      <c r="L91" s="38"/>
      <c r="M91" s="40"/>
    </row>
    <row r="92" spans="1:13" ht="12.75" customHeight="1" x14ac:dyDescent="0.2">
      <c r="A92" s="385"/>
      <c r="B92" s="21" t="s">
        <v>5</v>
      </c>
      <c r="C92" s="17">
        <v>1845</v>
      </c>
      <c r="D92" s="18">
        <v>1882</v>
      </c>
      <c r="E92" s="18">
        <v>1784</v>
      </c>
      <c r="F92" s="321">
        <v>0.94792773645058448</v>
      </c>
      <c r="G92" s="19">
        <v>73</v>
      </c>
      <c r="H92" s="38"/>
      <c r="I92" s="38"/>
      <c r="J92" s="38"/>
      <c r="K92" s="39"/>
      <c r="L92" s="38"/>
      <c r="M92" s="40"/>
    </row>
    <row r="93" spans="1:13" ht="12.75" customHeight="1" x14ac:dyDescent="0.2">
      <c r="A93" s="385"/>
      <c r="B93" s="160" t="s">
        <v>6</v>
      </c>
      <c r="C93" s="53">
        <v>1828</v>
      </c>
      <c r="D93" s="161">
        <v>1490</v>
      </c>
      <c r="E93" s="161">
        <v>1412</v>
      </c>
      <c r="F93" s="232">
        <v>0.94765100671140945</v>
      </c>
      <c r="G93" s="54">
        <v>76</v>
      </c>
      <c r="H93" s="38"/>
      <c r="I93" s="38"/>
      <c r="J93" s="38"/>
      <c r="K93" s="39"/>
      <c r="L93" s="38"/>
      <c r="M93" s="40"/>
    </row>
    <row r="94" spans="1:13" x14ac:dyDescent="0.2">
      <c r="A94" s="461"/>
      <c r="B94" s="377" t="s">
        <v>51</v>
      </c>
      <c r="C94" s="491">
        <v>7618</v>
      </c>
      <c r="D94" s="491">
        <v>7301</v>
      </c>
      <c r="E94" s="491">
        <v>6877</v>
      </c>
      <c r="F94" s="485">
        <v>0.94192576359402824</v>
      </c>
      <c r="G94" s="491">
        <v>306</v>
      </c>
      <c r="H94" s="38"/>
      <c r="I94" s="38"/>
      <c r="J94" s="38"/>
      <c r="K94" s="39"/>
      <c r="L94" s="38"/>
      <c r="M94" s="40"/>
    </row>
    <row r="95" spans="1:13" x14ac:dyDescent="0.2">
      <c r="A95" s="384" t="s">
        <v>160</v>
      </c>
      <c r="B95" s="456" t="s">
        <v>3</v>
      </c>
      <c r="C95" s="457">
        <v>1583</v>
      </c>
      <c r="D95" s="458">
        <v>1177</v>
      </c>
      <c r="E95" s="458">
        <v>1126</v>
      </c>
      <c r="F95" s="487">
        <v>0.9566694987255735</v>
      </c>
      <c r="G95" s="488">
        <v>44</v>
      </c>
      <c r="H95" s="38"/>
      <c r="I95" s="38"/>
      <c r="J95" s="38"/>
      <c r="K95" s="39"/>
      <c r="L95" s="38"/>
      <c r="M95" s="40"/>
    </row>
    <row r="96" spans="1:13" x14ac:dyDescent="0.2">
      <c r="A96" s="385"/>
      <c r="B96" s="21" t="s">
        <v>4</v>
      </c>
      <c r="C96" s="17">
        <v>2213</v>
      </c>
      <c r="D96" s="18">
        <v>1618</v>
      </c>
      <c r="E96" s="18">
        <v>1559</v>
      </c>
      <c r="F96" s="44">
        <v>0.96353522867737951</v>
      </c>
      <c r="G96" s="19">
        <v>68</v>
      </c>
      <c r="H96" s="38"/>
      <c r="I96" s="38"/>
      <c r="J96" s="38"/>
      <c r="K96" s="39"/>
      <c r="L96" s="38"/>
      <c r="M96" s="40"/>
    </row>
    <row r="97" spans="1:13" x14ac:dyDescent="0.2">
      <c r="A97" s="385"/>
      <c r="B97" s="160" t="s">
        <v>5</v>
      </c>
      <c r="C97" s="53">
        <v>2416</v>
      </c>
      <c r="D97" s="161">
        <v>2021</v>
      </c>
      <c r="E97" s="161">
        <v>1933</v>
      </c>
      <c r="F97" s="232">
        <v>0.95645719940623453</v>
      </c>
      <c r="G97" s="54">
        <v>87</v>
      </c>
      <c r="H97" s="38"/>
      <c r="I97" s="38"/>
      <c r="J97" s="38"/>
      <c r="K97" s="39"/>
      <c r="L97" s="38"/>
      <c r="M97" s="40"/>
    </row>
    <row r="98" spans="1:13" x14ac:dyDescent="0.2">
      <c r="A98" s="385"/>
      <c r="B98" s="21" t="s">
        <v>6</v>
      </c>
      <c r="C98" s="17">
        <v>2522</v>
      </c>
      <c r="D98" s="18">
        <v>2258</v>
      </c>
      <c r="E98" s="18">
        <v>2165</v>
      </c>
      <c r="F98" s="44">
        <v>0.95881310894596994</v>
      </c>
      <c r="G98" s="19">
        <v>108</v>
      </c>
      <c r="H98" s="38"/>
      <c r="I98" s="38"/>
      <c r="J98" s="38"/>
      <c r="K98" s="39"/>
      <c r="L98" s="38"/>
      <c r="M98" s="40"/>
    </row>
    <row r="99" spans="1:13" x14ac:dyDescent="0.2">
      <c r="A99" s="461"/>
      <c r="B99" s="405" t="s">
        <v>51</v>
      </c>
      <c r="C99" s="388">
        <v>8734</v>
      </c>
      <c r="D99" s="388">
        <v>7074</v>
      </c>
      <c r="E99" s="388">
        <v>6783</v>
      </c>
      <c r="F99" s="480">
        <v>0.95886344359626807</v>
      </c>
      <c r="G99" s="388">
        <v>307</v>
      </c>
      <c r="H99" s="38"/>
      <c r="I99" s="38"/>
      <c r="J99" s="38"/>
      <c r="K99" s="39"/>
      <c r="L99" s="38"/>
      <c r="M99" s="40"/>
    </row>
    <row r="100" spans="1:13" x14ac:dyDescent="0.2">
      <c r="A100" s="384" t="s">
        <v>372</v>
      </c>
      <c r="B100" s="499" t="s">
        <v>3</v>
      </c>
      <c r="C100" s="500">
        <v>2739</v>
      </c>
      <c r="D100" s="501">
        <v>2403</v>
      </c>
      <c r="E100" s="501">
        <v>2289</v>
      </c>
      <c r="F100" s="502">
        <v>0.95255930087390761</v>
      </c>
      <c r="G100" s="503">
        <v>98</v>
      </c>
      <c r="H100" s="38"/>
      <c r="I100" s="38"/>
      <c r="J100" s="38"/>
      <c r="K100" s="39"/>
      <c r="L100" s="38"/>
      <c r="M100" s="40"/>
    </row>
    <row r="101" spans="1:13" x14ac:dyDescent="0.2">
      <c r="A101" s="385"/>
      <c r="B101" s="160" t="s">
        <v>4</v>
      </c>
      <c r="C101" s="53">
        <v>2217</v>
      </c>
      <c r="D101" s="161">
        <v>2288</v>
      </c>
      <c r="E101" s="161">
        <v>2193</v>
      </c>
      <c r="F101" s="232">
        <v>0.95847902097902093</v>
      </c>
      <c r="G101" s="54">
        <v>92</v>
      </c>
      <c r="H101" s="38"/>
      <c r="I101" s="38"/>
      <c r="J101" s="38"/>
      <c r="K101" s="39"/>
      <c r="L101" s="38"/>
      <c r="M101" s="40"/>
    </row>
    <row r="102" spans="1:13" x14ac:dyDescent="0.2">
      <c r="A102" s="385"/>
      <c r="B102" s="524" t="s">
        <v>5</v>
      </c>
      <c r="C102" s="525">
        <v>2036</v>
      </c>
      <c r="D102" s="526">
        <v>2226</v>
      </c>
      <c r="E102" s="526">
        <v>2091</v>
      </c>
      <c r="F102" s="44">
        <v>0.93935309973045822</v>
      </c>
      <c r="G102" s="527">
        <v>106</v>
      </c>
      <c r="H102" s="38"/>
      <c r="I102" s="38"/>
      <c r="J102" s="38"/>
      <c r="K102" s="39"/>
      <c r="L102" s="38"/>
      <c r="M102" s="40"/>
    </row>
    <row r="103" spans="1:13" x14ac:dyDescent="0.2">
      <c r="A103" s="385"/>
      <c r="B103" s="160" t="s">
        <v>6</v>
      </c>
      <c r="C103" s="53">
        <v>2014</v>
      </c>
      <c r="D103" s="161">
        <v>1929</v>
      </c>
      <c r="E103" s="161">
        <v>1835</v>
      </c>
      <c r="F103" s="232">
        <v>0.95127008812856406</v>
      </c>
      <c r="G103" s="54">
        <v>93</v>
      </c>
      <c r="H103" s="38"/>
      <c r="I103" s="38"/>
      <c r="J103" s="38"/>
      <c r="K103" s="39"/>
      <c r="L103" s="38"/>
      <c r="M103" s="40"/>
    </row>
    <row r="104" spans="1:13" x14ac:dyDescent="0.2">
      <c r="A104" s="461"/>
      <c r="B104" s="507" t="s">
        <v>51</v>
      </c>
      <c r="C104" s="538">
        <v>9006</v>
      </c>
      <c r="D104" s="538">
        <v>8846</v>
      </c>
      <c r="E104" s="538">
        <v>8408</v>
      </c>
      <c r="F104" s="539">
        <v>0.950486095410355</v>
      </c>
      <c r="G104" s="538">
        <v>389</v>
      </c>
      <c r="H104" s="38"/>
      <c r="I104" s="38"/>
      <c r="J104" s="38"/>
      <c r="K104" s="39"/>
      <c r="L104" s="38"/>
      <c r="M104" s="40"/>
    </row>
    <row r="105" spans="1:13" x14ac:dyDescent="0.2">
      <c r="A105" s="384" t="s">
        <v>561</v>
      </c>
      <c r="B105" s="456" t="s">
        <v>3</v>
      </c>
      <c r="C105" s="457">
        <v>2015</v>
      </c>
      <c r="D105" s="458">
        <v>2067</v>
      </c>
      <c r="E105" s="458">
        <v>1964</v>
      </c>
      <c r="F105" s="487">
        <v>0.95016932752781813</v>
      </c>
      <c r="G105" s="488">
        <v>97</v>
      </c>
      <c r="H105" s="38"/>
      <c r="I105" s="38"/>
      <c r="J105" s="38"/>
      <c r="K105" s="39"/>
      <c r="L105" s="38"/>
      <c r="M105" s="40"/>
    </row>
    <row r="106" spans="1:13" x14ac:dyDescent="0.2">
      <c r="A106" s="385"/>
      <c r="B106" s="21" t="s">
        <v>4</v>
      </c>
      <c r="C106" s="17">
        <v>1615</v>
      </c>
      <c r="D106" s="18">
        <v>1869</v>
      </c>
      <c r="E106" s="18">
        <v>1783</v>
      </c>
      <c r="F106" s="44">
        <v>0.95398608881754954</v>
      </c>
      <c r="G106" s="19">
        <v>83</v>
      </c>
      <c r="H106" s="38"/>
      <c r="I106" s="38"/>
      <c r="J106" s="38"/>
      <c r="K106" s="39"/>
      <c r="L106" s="38"/>
      <c r="M106" s="40"/>
    </row>
    <row r="107" spans="1:13" x14ac:dyDescent="0.2">
      <c r="A107" s="385"/>
      <c r="B107" s="160" t="s">
        <v>5</v>
      </c>
      <c r="C107" s="53">
        <v>1604</v>
      </c>
      <c r="D107" s="161">
        <v>1414</v>
      </c>
      <c r="E107" s="161">
        <v>1347</v>
      </c>
      <c r="F107" s="232">
        <v>0.95261669024045259</v>
      </c>
      <c r="G107" s="54">
        <v>87</v>
      </c>
      <c r="H107" s="38"/>
      <c r="I107" s="38"/>
      <c r="J107" s="38"/>
      <c r="K107" s="39"/>
      <c r="L107" s="38"/>
      <c r="M107" s="40"/>
    </row>
    <row r="108" spans="1:13" x14ac:dyDescent="0.2">
      <c r="A108" s="385"/>
      <c r="B108" s="21" t="s">
        <v>6</v>
      </c>
      <c r="C108" s="17">
        <v>1779</v>
      </c>
      <c r="D108" s="18">
        <v>1486</v>
      </c>
      <c r="E108" s="18">
        <v>1425</v>
      </c>
      <c r="F108" s="44">
        <v>0.95895020188425306</v>
      </c>
      <c r="G108" s="19">
        <v>76</v>
      </c>
      <c r="H108" s="38"/>
      <c r="I108" s="38"/>
      <c r="J108" s="38"/>
      <c r="K108" s="39"/>
      <c r="L108" s="38"/>
      <c r="M108" s="40"/>
    </row>
    <row r="109" spans="1:13" x14ac:dyDescent="0.2">
      <c r="A109" s="461"/>
      <c r="B109" s="405" t="s">
        <v>51</v>
      </c>
      <c r="C109" s="388">
        <v>7013</v>
      </c>
      <c r="D109" s="388">
        <v>6836</v>
      </c>
      <c r="E109" s="388">
        <v>6519</v>
      </c>
      <c r="F109" s="480">
        <v>0.95362785254534821</v>
      </c>
      <c r="G109" s="388">
        <v>343</v>
      </c>
      <c r="H109" s="38"/>
      <c r="I109" s="38"/>
      <c r="J109" s="38"/>
      <c r="K109" s="39"/>
      <c r="L109" s="38"/>
      <c r="M109" s="40"/>
    </row>
    <row r="110" spans="1:13" x14ac:dyDescent="0.2">
      <c r="A110" s="384" t="s">
        <v>570</v>
      </c>
      <c r="B110" s="499" t="s">
        <v>3</v>
      </c>
      <c r="C110" s="500">
        <v>1664</v>
      </c>
      <c r="D110" s="501">
        <v>1683</v>
      </c>
      <c r="E110" s="501">
        <v>1615</v>
      </c>
      <c r="F110" s="502">
        <v>0.95959595959595956</v>
      </c>
      <c r="G110" s="503">
        <v>74</v>
      </c>
      <c r="H110" s="38"/>
      <c r="I110" s="38"/>
      <c r="J110" s="38"/>
      <c r="K110" s="39"/>
      <c r="L110" s="38"/>
      <c r="M110" s="40"/>
    </row>
    <row r="111" spans="1:13" x14ac:dyDescent="0.2">
      <c r="A111" s="385"/>
      <c r="B111" s="160" t="s">
        <v>4</v>
      </c>
      <c r="C111" s="53">
        <v>1548</v>
      </c>
      <c r="D111" s="161">
        <v>1432</v>
      </c>
      <c r="E111" s="161">
        <v>1370</v>
      </c>
      <c r="F111" s="232">
        <v>0.95670391061452509</v>
      </c>
      <c r="G111" s="54">
        <v>69</v>
      </c>
      <c r="H111" s="38"/>
      <c r="I111" s="38"/>
      <c r="J111" s="38"/>
      <c r="K111" s="39"/>
      <c r="L111" s="38"/>
      <c r="M111" s="40"/>
    </row>
    <row r="112" spans="1:13" x14ac:dyDescent="0.2">
      <c r="A112" s="385"/>
      <c r="B112" s="524" t="s">
        <v>5</v>
      </c>
      <c r="C112" s="525">
        <v>1526</v>
      </c>
      <c r="D112" s="526">
        <v>1541</v>
      </c>
      <c r="E112" s="526">
        <v>1458</v>
      </c>
      <c r="F112" s="44">
        <v>0.94613887086307591</v>
      </c>
      <c r="G112" s="527">
        <v>95</v>
      </c>
      <c r="H112" s="38"/>
      <c r="I112" s="38"/>
      <c r="J112" s="38"/>
      <c r="K112" s="39"/>
      <c r="L112" s="38"/>
      <c r="M112" s="40"/>
    </row>
    <row r="113" spans="1:20" x14ac:dyDescent="0.2">
      <c r="A113" s="385"/>
      <c r="B113" s="160" t="s">
        <v>6</v>
      </c>
      <c r="C113" s="53">
        <v>1569</v>
      </c>
      <c r="D113" s="161">
        <v>1500</v>
      </c>
      <c r="E113" s="161">
        <v>1405</v>
      </c>
      <c r="F113" s="232">
        <v>0.93666666666666665</v>
      </c>
      <c r="G113" s="54">
        <v>77</v>
      </c>
      <c r="H113" s="38"/>
      <c r="I113" s="38"/>
      <c r="J113" s="38"/>
      <c r="K113" s="39"/>
      <c r="L113" s="38"/>
      <c r="M113" s="40"/>
    </row>
    <row r="114" spans="1:20" x14ac:dyDescent="0.2">
      <c r="A114" s="461"/>
      <c r="B114" s="507" t="s">
        <v>51</v>
      </c>
      <c r="C114" s="538">
        <v>6307</v>
      </c>
      <c r="D114" s="538">
        <v>6156</v>
      </c>
      <c r="E114" s="538">
        <v>5848</v>
      </c>
      <c r="F114" s="539">
        <v>0.94996751137102009</v>
      </c>
      <c r="G114" s="538">
        <v>315</v>
      </c>
      <c r="H114" s="38"/>
      <c r="I114" s="38"/>
      <c r="J114" s="38"/>
      <c r="K114" s="39"/>
      <c r="L114" s="38"/>
      <c r="M114" s="40"/>
    </row>
    <row r="115" spans="1:20" x14ac:dyDescent="0.2">
      <c r="A115" s="385" t="s">
        <v>583</v>
      </c>
      <c r="B115" s="160" t="s">
        <v>3</v>
      </c>
      <c r="C115" s="53">
        <v>1612</v>
      </c>
      <c r="D115" s="161">
        <v>1527</v>
      </c>
      <c r="E115" s="161">
        <v>1453</v>
      </c>
      <c r="F115" s="232">
        <v>0.95153896529142112</v>
      </c>
      <c r="G115" s="54">
        <v>78</v>
      </c>
      <c r="H115" s="38"/>
      <c r="I115" s="38"/>
      <c r="J115" s="38"/>
      <c r="K115" s="39"/>
      <c r="L115" s="38"/>
      <c r="M115" s="40"/>
    </row>
    <row r="116" spans="1:20" x14ac:dyDescent="0.2">
      <c r="A116" s="385"/>
      <c r="B116" s="524" t="s">
        <v>4</v>
      </c>
      <c r="C116" s="525">
        <v>1499</v>
      </c>
      <c r="D116" s="526">
        <v>1440</v>
      </c>
      <c r="E116" s="526">
        <v>1365</v>
      </c>
      <c r="F116" s="44">
        <v>0.94791666666666663</v>
      </c>
      <c r="G116" s="527">
        <v>89</v>
      </c>
      <c r="H116" s="38"/>
      <c r="I116" s="38"/>
      <c r="J116" s="38"/>
      <c r="K116" s="39"/>
      <c r="L116" s="38"/>
      <c r="M116" s="40"/>
    </row>
    <row r="117" spans="1:20" x14ac:dyDescent="0.2">
      <c r="A117" s="385"/>
      <c r="B117" s="160" t="s">
        <v>5</v>
      </c>
      <c r="C117" s="53">
        <v>1480</v>
      </c>
      <c r="D117" s="161">
        <v>1492</v>
      </c>
      <c r="E117" s="161">
        <v>1411</v>
      </c>
      <c r="F117" s="232">
        <v>0.94571045576407509</v>
      </c>
      <c r="G117" s="54">
        <v>114</v>
      </c>
      <c r="H117" s="38"/>
      <c r="I117" s="38"/>
      <c r="J117" s="38"/>
      <c r="K117" s="39"/>
      <c r="L117" s="38"/>
      <c r="M117" s="40"/>
    </row>
    <row r="118" spans="1:20" customFormat="1" x14ac:dyDescent="0.2">
      <c r="A118" s="681"/>
      <c r="B118" s="524" t="s">
        <v>6</v>
      </c>
      <c r="C118" s="525">
        <v>1558</v>
      </c>
      <c r="D118" s="526">
        <v>1437</v>
      </c>
      <c r="E118" s="526">
        <v>1362</v>
      </c>
      <c r="F118" s="44">
        <v>0.94780793319415446</v>
      </c>
      <c r="G118" s="527">
        <v>80</v>
      </c>
      <c r="H118" s="504"/>
      <c r="I118" s="504"/>
      <c r="J118" s="504"/>
      <c r="K118" s="682"/>
      <c r="L118" s="504"/>
      <c r="M118" s="683"/>
      <c r="Q118" s="143"/>
      <c r="R118" s="143"/>
      <c r="S118" s="143"/>
      <c r="T118" s="143"/>
    </row>
    <row r="119" spans="1:20" ht="14.25" customHeight="1" x14ac:dyDescent="0.2">
      <c r="A119" s="613"/>
      <c r="B119" s="386" t="s">
        <v>51</v>
      </c>
      <c r="C119" s="387">
        <v>6149</v>
      </c>
      <c r="D119" s="462">
        <v>5896</v>
      </c>
      <c r="E119" s="462">
        <v>5591</v>
      </c>
      <c r="F119" s="704">
        <v>0.94827001356852103</v>
      </c>
      <c r="G119" s="705">
        <v>361</v>
      </c>
      <c r="H119" s="38"/>
      <c r="I119" s="38"/>
      <c r="J119" s="38"/>
      <c r="K119" s="39"/>
      <c r="L119" s="38"/>
      <c r="M119" s="40"/>
    </row>
    <row r="120" spans="1:20" ht="14.25" customHeight="1" x14ac:dyDescent="0.2">
      <c r="A120" s="533" t="s">
        <v>610</v>
      </c>
      <c r="B120" s="524" t="s">
        <v>3</v>
      </c>
      <c r="C120" s="525">
        <v>1591</v>
      </c>
      <c r="D120" s="526">
        <v>1460</v>
      </c>
      <c r="E120" s="526">
        <v>1385</v>
      </c>
      <c r="F120" s="44">
        <v>0.94863013698630139</v>
      </c>
      <c r="G120" s="527">
        <v>85</v>
      </c>
      <c r="H120" s="38"/>
      <c r="I120" s="38"/>
      <c r="J120" s="38"/>
      <c r="K120" s="39"/>
      <c r="L120" s="38"/>
      <c r="M120" s="40"/>
    </row>
    <row r="121" spans="1:20" ht="14.25" customHeight="1" x14ac:dyDescent="0.2">
      <c r="A121" s="681"/>
      <c r="B121" s="160" t="s">
        <v>4</v>
      </c>
      <c r="C121" s="53">
        <v>1457</v>
      </c>
      <c r="D121" s="161">
        <v>1292</v>
      </c>
      <c r="E121" s="161">
        <v>1239</v>
      </c>
      <c r="F121" s="232">
        <v>0.95897832817337458</v>
      </c>
      <c r="G121" s="54">
        <v>74</v>
      </c>
      <c r="H121" s="38"/>
      <c r="I121" s="38"/>
      <c r="J121" s="38"/>
      <c r="K121" s="39"/>
      <c r="L121" s="38"/>
      <c r="M121" s="40"/>
    </row>
    <row r="122" spans="1:20" ht="14.25" customHeight="1" x14ac:dyDescent="0.2">
      <c r="A122" s="681"/>
      <c r="B122" s="524" t="s">
        <v>5</v>
      </c>
      <c r="C122" s="525">
        <v>1538</v>
      </c>
      <c r="D122" s="526">
        <v>1517</v>
      </c>
      <c r="E122" s="526">
        <v>1415</v>
      </c>
      <c r="F122" s="44">
        <v>0.93276203032300598</v>
      </c>
      <c r="G122" s="527">
        <v>75</v>
      </c>
      <c r="H122" s="38"/>
      <c r="I122" s="38"/>
      <c r="J122" s="38"/>
      <c r="K122" s="39"/>
      <c r="L122" s="38"/>
      <c r="M122" s="40"/>
    </row>
    <row r="123" spans="1:20" ht="14.25" customHeight="1" x14ac:dyDescent="0.2">
      <c r="A123" s="681"/>
      <c r="B123" s="160" t="s">
        <v>6</v>
      </c>
      <c r="C123" s="53">
        <v>1448</v>
      </c>
      <c r="D123" s="161">
        <v>1486</v>
      </c>
      <c r="E123" s="161">
        <v>1418</v>
      </c>
      <c r="F123" s="232">
        <v>0.95423956931359355</v>
      </c>
      <c r="G123" s="54">
        <v>70</v>
      </c>
      <c r="H123" s="38"/>
      <c r="I123" s="38"/>
      <c r="J123" s="38"/>
      <c r="K123" s="39"/>
      <c r="L123" s="38"/>
      <c r="M123" s="40"/>
    </row>
    <row r="124" spans="1:20" customFormat="1" x14ac:dyDescent="0.2">
      <c r="A124" s="613"/>
      <c r="B124" s="468" t="s">
        <v>51</v>
      </c>
      <c r="C124" s="902">
        <v>6034</v>
      </c>
      <c r="D124" s="469">
        <v>5755</v>
      </c>
      <c r="E124" s="469">
        <v>5457</v>
      </c>
      <c r="F124" s="904">
        <v>0.94821894005212859</v>
      </c>
      <c r="G124" s="903">
        <v>304</v>
      </c>
      <c r="H124" s="504"/>
      <c r="I124" s="504"/>
      <c r="J124" s="504"/>
      <c r="K124" s="682"/>
      <c r="L124" s="504"/>
      <c r="M124" s="683"/>
      <c r="Q124" s="143"/>
      <c r="R124" s="143"/>
      <c r="S124" s="143"/>
      <c r="T124" s="143"/>
    </row>
    <row r="125" spans="1:20" x14ac:dyDescent="0.2">
      <c r="A125" s="42" t="s">
        <v>76</v>
      </c>
      <c r="B125" s="42"/>
      <c r="D125" s="16"/>
      <c r="E125" s="16"/>
      <c r="F125" s="16"/>
      <c r="G125" s="16"/>
      <c r="H125" s="16"/>
      <c r="I125" s="38"/>
      <c r="J125" s="38"/>
      <c r="K125" s="38"/>
      <c r="L125" s="31"/>
      <c r="M125" s="38"/>
    </row>
    <row r="126" spans="1:20" x14ac:dyDescent="0.2">
      <c r="A126" s="25" t="s">
        <v>56</v>
      </c>
      <c r="D126" s="326"/>
      <c r="E126" s="326"/>
      <c r="F126" s="326"/>
      <c r="G126" s="326"/>
      <c r="N126" s="113"/>
      <c r="O126" s="113"/>
      <c r="P126" s="113"/>
    </row>
    <row r="127" spans="1:20" x14ac:dyDescent="0.2">
      <c r="A127" s="37" t="s">
        <v>276</v>
      </c>
      <c r="B127"/>
      <c r="C127"/>
      <c r="D127"/>
      <c r="E127"/>
      <c r="F127"/>
      <c r="G127"/>
      <c r="H127" s="35"/>
      <c r="K127" s="6"/>
      <c r="N127" s="113"/>
      <c r="O127" s="113"/>
      <c r="P127" s="113"/>
    </row>
    <row r="128" spans="1:20" x14ac:dyDescent="0.2">
      <c r="A128" s="37" t="s">
        <v>277</v>
      </c>
      <c r="B128"/>
      <c r="C128"/>
      <c r="D128"/>
      <c r="E128"/>
      <c r="F128"/>
      <c r="G128"/>
      <c r="H128" s="35"/>
      <c r="K128" s="6"/>
      <c r="N128" s="113"/>
      <c r="O128" s="113"/>
      <c r="P128" s="113"/>
    </row>
    <row r="129" spans="1:20" x14ac:dyDescent="0.2">
      <c r="A129" s="37" t="s">
        <v>278</v>
      </c>
      <c r="B129"/>
      <c r="C129"/>
      <c r="D129"/>
      <c r="E129"/>
      <c r="F129"/>
      <c r="G129"/>
      <c r="H129" s="35"/>
      <c r="K129" s="6"/>
      <c r="N129" s="113"/>
      <c r="O129" s="113"/>
      <c r="P129" s="113"/>
    </row>
    <row r="130" spans="1:20" x14ac:dyDescent="0.2">
      <c r="A130" s="13" t="s">
        <v>91</v>
      </c>
      <c r="B130" s="90"/>
      <c r="C130" s="90"/>
      <c r="D130" s="90"/>
      <c r="E130" s="90"/>
      <c r="F130"/>
      <c r="G130"/>
      <c r="H130" s="35"/>
      <c r="K130" s="6"/>
      <c r="N130" s="113"/>
      <c r="O130" s="113"/>
      <c r="P130" s="113"/>
    </row>
    <row r="131" spans="1:20" s="131" customFormat="1" ht="12" x14ac:dyDescent="0.2">
      <c r="A131" s="37" t="s">
        <v>663</v>
      </c>
      <c r="Q131" s="576"/>
      <c r="R131" s="576"/>
      <c r="S131" s="576"/>
      <c r="T131" s="576"/>
    </row>
    <row r="132" spans="1:20" ht="13.5" x14ac:dyDescent="0.2">
      <c r="A132" s="37" t="s">
        <v>430</v>
      </c>
      <c r="B132" s="403"/>
      <c r="C132" s="403"/>
      <c r="D132" s="403"/>
      <c r="E132" s="403"/>
      <c r="F132" s="403"/>
      <c r="G132" s="403"/>
      <c r="H132" s="312"/>
      <c r="N132" s="113"/>
      <c r="O132" s="113"/>
      <c r="P132" s="113"/>
    </row>
    <row r="133" spans="1:20" ht="13.5" x14ac:dyDescent="0.2">
      <c r="A133" s="159" t="s">
        <v>280</v>
      </c>
      <c r="B133" s="33"/>
      <c r="C133" s="33"/>
      <c r="D133" s="33"/>
      <c r="E133" s="33"/>
      <c r="F133" s="33"/>
      <c r="G133" s="33"/>
      <c r="H133" s="312"/>
      <c r="N133" s="113"/>
      <c r="O133" s="113"/>
      <c r="P133" s="113"/>
    </row>
    <row r="134" spans="1:20" ht="13.5" x14ac:dyDescent="0.2">
      <c r="A134" s="159" t="s">
        <v>214</v>
      </c>
      <c r="B134" s="33"/>
      <c r="C134" s="33"/>
      <c r="D134" s="33"/>
      <c r="E134" s="33"/>
      <c r="F134" s="33"/>
      <c r="G134" s="33"/>
      <c r="H134" s="312"/>
      <c r="N134" s="113"/>
      <c r="O134" s="113"/>
      <c r="P134" s="113"/>
    </row>
    <row r="135" spans="1:20" ht="13.5" x14ac:dyDescent="0.2">
      <c r="A135" s="37" t="s">
        <v>142</v>
      </c>
      <c r="B135" s="37"/>
      <c r="C135" s="37"/>
      <c r="D135" s="37"/>
      <c r="E135" s="37"/>
      <c r="F135" s="37"/>
      <c r="G135" s="37"/>
      <c r="H135" s="33"/>
      <c r="N135" s="113"/>
      <c r="O135" s="113"/>
      <c r="P135" s="113"/>
    </row>
    <row r="136" spans="1:20" x14ac:dyDescent="0.2">
      <c r="A136" s="379" t="s">
        <v>431</v>
      </c>
      <c r="B136"/>
      <c r="C136"/>
      <c r="D136"/>
      <c r="E136"/>
      <c r="F136"/>
      <c r="G136"/>
      <c r="H136" s="313"/>
      <c r="N136" s="113"/>
      <c r="O136" s="113"/>
      <c r="P136" s="113"/>
    </row>
    <row r="137" spans="1:20" x14ac:dyDescent="0.2">
      <c r="A137" s="412" t="s">
        <v>281</v>
      </c>
      <c r="B137" s="413"/>
      <c r="C137" s="413"/>
      <c r="D137" s="413"/>
      <c r="E137" s="413"/>
      <c r="F137" s="413"/>
      <c r="G137" s="413"/>
      <c r="H137" s="313"/>
      <c r="N137" s="113"/>
      <c r="O137" s="113"/>
      <c r="P137" s="113"/>
    </row>
    <row r="138" spans="1:20" x14ac:dyDescent="0.2">
      <c r="N138" s="113"/>
      <c r="O138" s="113"/>
      <c r="P138" s="113"/>
    </row>
    <row r="139" spans="1:20" ht="15" x14ac:dyDescent="0.25">
      <c r="A139" s="315" t="s">
        <v>715</v>
      </c>
      <c r="N139" s="113"/>
      <c r="O139" s="113"/>
      <c r="P139" s="113"/>
    </row>
    <row r="140" spans="1:20" ht="15" x14ac:dyDescent="0.25">
      <c r="A140" s="315"/>
      <c r="N140" s="113"/>
      <c r="O140" s="113"/>
      <c r="P140" s="113"/>
    </row>
    <row r="157" spans="16:20" x14ac:dyDescent="0.2">
      <c r="P157" s="8"/>
      <c r="Q157" s="8"/>
      <c r="R157" s="8"/>
      <c r="S157" s="8"/>
      <c r="T157" s="8"/>
    </row>
    <row r="158" spans="16:20" x14ac:dyDescent="0.2">
      <c r="P158" s="8"/>
      <c r="Q158" s="8"/>
      <c r="R158" s="8"/>
      <c r="S158" s="8"/>
      <c r="T158" s="8"/>
    </row>
    <row r="159" spans="16:20" x14ac:dyDescent="0.2">
      <c r="P159" s="8"/>
      <c r="Q159" s="8"/>
      <c r="R159" s="8"/>
      <c r="S159" s="8"/>
      <c r="T159" s="8"/>
    </row>
    <row r="160" spans="16:20" x14ac:dyDescent="0.2">
      <c r="P160" s="8"/>
      <c r="Q160" s="8"/>
      <c r="R160" s="8"/>
      <c r="S160" s="8"/>
      <c r="T160" s="8"/>
    </row>
    <row r="161" spans="1:25" x14ac:dyDescent="0.2">
      <c r="P161" s="8"/>
      <c r="Q161" s="8"/>
      <c r="R161" s="8"/>
      <c r="S161" s="8"/>
      <c r="T161" s="8"/>
    </row>
    <row r="162" spans="1:25" x14ac:dyDescent="0.2">
      <c r="P162" s="8"/>
      <c r="Q162" s="8"/>
      <c r="R162" s="8"/>
      <c r="S162" s="8"/>
      <c r="T162" s="8"/>
    </row>
    <row r="163" spans="1:25" x14ac:dyDescent="0.2">
      <c r="P163" s="8"/>
      <c r="Q163" s="8"/>
      <c r="R163" s="8"/>
      <c r="S163" s="8"/>
      <c r="T163" s="8"/>
    </row>
    <row r="164" spans="1:25" x14ac:dyDescent="0.2">
      <c r="P164" s="8"/>
      <c r="Q164" s="8"/>
      <c r="R164" s="8"/>
      <c r="S164" s="8"/>
      <c r="T164" s="8"/>
    </row>
    <row r="165" spans="1:25" x14ac:dyDescent="0.2">
      <c r="P165" s="8"/>
      <c r="Q165" s="8"/>
      <c r="R165" s="8"/>
      <c r="S165" s="8"/>
      <c r="T165" s="8"/>
    </row>
    <row r="166" spans="1:25" x14ac:dyDescent="0.2">
      <c r="P166" s="8"/>
      <c r="Q166" s="8"/>
      <c r="R166" s="8"/>
      <c r="S166" s="8"/>
      <c r="T166" s="8"/>
    </row>
    <row r="167" spans="1:25" x14ac:dyDescent="0.2">
      <c r="P167" s="113"/>
      <c r="U167" s="113"/>
    </row>
    <row r="168" spans="1:25" x14ac:dyDescent="0.2">
      <c r="O168" s="95"/>
      <c r="P168" s="113"/>
      <c r="U168" s="113"/>
      <c r="V168" s="95"/>
      <c r="W168" s="95"/>
      <c r="X168" s="95"/>
      <c r="Y168" s="95"/>
    </row>
    <row r="169" spans="1:25" ht="15" x14ac:dyDescent="0.25">
      <c r="A169" s="315" t="s">
        <v>716</v>
      </c>
      <c r="O169" s="95"/>
      <c r="P169" s="113"/>
      <c r="U169" s="113"/>
      <c r="V169" s="95"/>
      <c r="W169" s="95"/>
      <c r="X169" s="95"/>
      <c r="Y169" s="95"/>
    </row>
    <row r="170" spans="1:25" x14ac:dyDescent="0.2">
      <c r="O170" s="95"/>
      <c r="P170" s="113"/>
      <c r="U170" s="113"/>
      <c r="V170" s="95"/>
      <c r="W170" s="95"/>
      <c r="X170" s="95"/>
      <c r="Y170" s="95"/>
    </row>
    <row r="171" spans="1:25" x14ac:dyDescent="0.2">
      <c r="O171" s="95"/>
      <c r="P171" s="113"/>
      <c r="R171" s="152" t="s">
        <v>332</v>
      </c>
      <c r="S171" s="152" t="s">
        <v>333</v>
      </c>
      <c r="U171" s="113"/>
      <c r="V171" s="95"/>
      <c r="W171" s="95"/>
      <c r="X171" s="95"/>
      <c r="Y171" s="95"/>
    </row>
    <row r="172" spans="1:25" ht="15" x14ac:dyDescent="0.25">
      <c r="A172" s="315"/>
      <c r="O172" s="95"/>
      <c r="P172" s="113"/>
      <c r="Q172" s="113" t="s">
        <v>52</v>
      </c>
      <c r="R172" s="157">
        <v>23573</v>
      </c>
      <c r="S172" s="157">
        <v>17796</v>
      </c>
      <c r="U172" s="113"/>
      <c r="V172" s="95"/>
      <c r="W172" s="95"/>
      <c r="X172" s="95"/>
      <c r="Y172" s="95"/>
    </row>
    <row r="173" spans="1:25" x14ac:dyDescent="0.2">
      <c r="O173" s="95"/>
      <c r="P173" s="113"/>
      <c r="Q173" s="113" t="s">
        <v>53</v>
      </c>
      <c r="R173" s="157">
        <v>28098</v>
      </c>
      <c r="S173" s="157">
        <v>19178</v>
      </c>
      <c r="U173" s="113"/>
      <c r="V173" s="95"/>
      <c r="W173" s="95"/>
      <c r="X173" s="95"/>
      <c r="Y173" s="95"/>
    </row>
    <row r="174" spans="1:25" x14ac:dyDescent="0.2">
      <c r="O174" s="95"/>
      <c r="P174" s="113"/>
      <c r="Q174" s="113" t="s">
        <v>54</v>
      </c>
      <c r="R174" s="157">
        <v>30219</v>
      </c>
      <c r="S174" s="157">
        <v>22399</v>
      </c>
      <c r="U174" s="113"/>
      <c r="V174" s="95"/>
      <c r="W174" s="95"/>
      <c r="X174" s="95"/>
      <c r="Y174" s="95"/>
    </row>
    <row r="175" spans="1:25" x14ac:dyDescent="0.2">
      <c r="O175" s="95"/>
      <c r="P175" s="113"/>
      <c r="Q175" s="113" t="s">
        <v>55</v>
      </c>
      <c r="R175" s="157">
        <v>29289</v>
      </c>
      <c r="S175" s="157">
        <v>24749</v>
      </c>
      <c r="U175" s="113"/>
      <c r="V175" s="95"/>
      <c r="W175" s="95"/>
      <c r="X175" s="95"/>
      <c r="Y175" s="95"/>
    </row>
    <row r="176" spans="1:25" x14ac:dyDescent="0.2">
      <c r="O176" s="95"/>
      <c r="P176" s="113"/>
      <c r="Q176" s="113" t="s">
        <v>2</v>
      </c>
      <c r="R176" s="157">
        <v>20946</v>
      </c>
      <c r="S176" s="157">
        <v>23632</v>
      </c>
      <c r="U176" s="113"/>
      <c r="V176" s="95"/>
      <c r="W176" s="95"/>
      <c r="X176" s="95"/>
      <c r="Y176" s="95"/>
    </row>
    <row r="177" spans="15:25" x14ac:dyDescent="0.2">
      <c r="O177" s="95"/>
      <c r="P177" s="113"/>
      <c r="Q177" s="113" t="s">
        <v>7</v>
      </c>
      <c r="R177" s="157">
        <v>21920</v>
      </c>
      <c r="S177" s="157">
        <v>21062</v>
      </c>
      <c r="U177" s="113"/>
      <c r="V177" s="95"/>
      <c r="W177" s="95"/>
      <c r="X177" s="95"/>
      <c r="Y177" s="95"/>
    </row>
    <row r="178" spans="15:25" x14ac:dyDescent="0.2">
      <c r="O178" s="95"/>
      <c r="P178" s="113"/>
      <c r="Q178" s="113" t="s">
        <v>8</v>
      </c>
      <c r="R178" s="157">
        <v>14994</v>
      </c>
      <c r="S178" s="157">
        <v>18789</v>
      </c>
      <c r="U178" s="113"/>
      <c r="V178" s="95"/>
      <c r="W178" s="95"/>
      <c r="X178" s="95"/>
      <c r="Y178" s="95"/>
    </row>
    <row r="179" spans="15:25" x14ac:dyDescent="0.2">
      <c r="O179" s="95"/>
      <c r="P179" s="113"/>
      <c r="Q179" s="113" t="s">
        <v>9</v>
      </c>
      <c r="R179" s="157">
        <v>14551</v>
      </c>
      <c r="S179" s="157">
        <v>15061</v>
      </c>
      <c r="U179" s="113"/>
      <c r="V179" s="95"/>
      <c r="W179" s="95"/>
      <c r="X179" s="95"/>
      <c r="Y179" s="95"/>
    </row>
    <row r="180" spans="15:25" x14ac:dyDescent="0.2">
      <c r="O180" s="95"/>
      <c r="P180" s="113"/>
      <c r="Q180" s="113" t="s">
        <v>10</v>
      </c>
      <c r="R180" s="157">
        <v>11391</v>
      </c>
      <c r="S180" s="157">
        <v>11760</v>
      </c>
      <c r="U180" s="113"/>
      <c r="V180" s="95"/>
      <c r="W180" s="95"/>
      <c r="X180" s="95"/>
      <c r="Y180" s="95"/>
    </row>
    <row r="181" spans="15:25" x14ac:dyDescent="0.2">
      <c r="O181" s="95"/>
      <c r="P181" s="113"/>
      <c r="Q181" s="113" t="s">
        <v>11</v>
      </c>
      <c r="R181" s="157">
        <v>7771</v>
      </c>
      <c r="S181" s="157">
        <v>9085</v>
      </c>
      <c r="U181" s="113"/>
      <c r="V181" s="95"/>
      <c r="W181" s="95"/>
      <c r="X181" s="95"/>
      <c r="Y181" s="95"/>
    </row>
    <row r="182" spans="15:25" x14ac:dyDescent="0.2">
      <c r="O182" s="95"/>
      <c r="P182" s="113"/>
      <c r="Q182" s="113" t="s">
        <v>12</v>
      </c>
      <c r="R182" s="157">
        <v>6278</v>
      </c>
      <c r="S182" s="157">
        <v>7211</v>
      </c>
      <c r="U182" s="113"/>
      <c r="V182" s="95"/>
      <c r="W182" s="95"/>
      <c r="X182" s="95"/>
      <c r="Y182" s="95"/>
    </row>
    <row r="183" spans="15:25" x14ac:dyDescent="0.2">
      <c r="O183" s="95"/>
      <c r="P183" s="113"/>
      <c r="Q183" s="113" t="s">
        <v>15</v>
      </c>
      <c r="R183" s="157">
        <v>6354</v>
      </c>
      <c r="S183" s="157">
        <v>6172</v>
      </c>
      <c r="U183" s="113"/>
      <c r="V183" s="95"/>
      <c r="W183" s="95"/>
      <c r="X183" s="95"/>
      <c r="Y183" s="95"/>
    </row>
    <row r="184" spans="15:25" x14ac:dyDescent="0.2">
      <c r="O184" s="95"/>
      <c r="P184" s="113"/>
      <c r="Q184" s="113" t="s">
        <v>18</v>
      </c>
      <c r="R184" s="157">
        <v>7339</v>
      </c>
      <c r="S184" s="157">
        <v>6406</v>
      </c>
      <c r="U184" s="113"/>
      <c r="V184" s="95"/>
      <c r="W184" s="95"/>
      <c r="X184" s="95"/>
      <c r="Y184" s="95"/>
    </row>
    <row r="185" spans="15:25" x14ac:dyDescent="0.2">
      <c r="O185" s="95"/>
      <c r="P185" s="113"/>
      <c r="Q185" s="113" t="s">
        <v>21</v>
      </c>
      <c r="R185" s="157">
        <v>7192</v>
      </c>
      <c r="S185" s="157">
        <v>6541</v>
      </c>
      <c r="U185" s="113"/>
      <c r="V185" s="95"/>
      <c r="W185" s="95"/>
      <c r="X185" s="95"/>
      <c r="Y185" s="95"/>
    </row>
    <row r="186" spans="15:25" x14ac:dyDescent="0.2">
      <c r="O186" s="95"/>
      <c r="P186" s="113"/>
      <c r="Q186" s="113" t="s">
        <v>141</v>
      </c>
      <c r="R186" s="157">
        <v>7795</v>
      </c>
      <c r="S186" s="157">
        <v>7744</v>
      </c>
      <c r="U186" s="113"/>
      <c r="V186" s="95"/>
      <c r="W186" s="95"/>
      <c r="X186" s="95"/>
      <c r="Y186" s="95"/>
    </row>
    <row r="187" spans="15:25" x14ac:dyDescent="0.2">
      <c r="O187" s="95"/>
      <c r="P187" s="113"/>
      <c r="Q187" s="113" t="s">
        <v>157</v>
      </c>
      <c r="R187" s="157">
        <v>7790</v>
      </c>
      <c r="S187" s="157">
        <v>7382</v>
      </c>
      <c r="U187" s="113"/>
      <c r="V187" s="95"/>
      <c r="W187" s="95"/>
      <c r="X187" s="95"/>
      <c r="Y187" s="95"/>
    </row>
    <row r="188" spans="15:25" x14ac:dyDescent="0.2">
      <c r="O188" s="95"/>
      <c r="P188" s="113"/>
      <c r="Q188" s="113" t="s">
        <v>158</v>
      </c>
      <c r="R188" s="157">
        <v>7649</v>
      </c>
      <c r="S188" s="157">
        <v>7470</v>
      </c>
      <c r="U188" s="113"/>
      <c r="V188" s="95"/>
      <c r="W188" s="95"/>
      <c r="X188" s="95"/>
      <c r="Y188" s="95"/>
    </row>
    <row r="189" spans="15:25" x14ac:dyDescent="0.2">
      <c r="O189" s="95"/>
      <c r="P189" s="113"/>
      <c r="Q189" s="113" t="s">
        <v>159</v>
      </c>
      <c r="R189" s="157">
        <v>7618</v>
      </c>
      <c r="S189" s="157">
        <v>7301</v>
      </c>
      <c r="U189" s="113"/>
      <c r="V189" s="95"/>
      <c r="W189" s="95"/>
      <c r="X189" s="95"/>
      <c r="Y189" s="95"/>
    </row>
    <row r="190" spans="15:25" x14ac:dyDescent="0.2">
      <c r="O190" s="95"/>
      <c r="P190" s="113"/>
      <c r="Q190" s="113" t="s">
        <v>160</v>
      </c>
      <c r="R190" s="157">
        <v>8734</v>
      </c>
      <c r="S190" s="157">
        <v>7074</v>
      </c>
      <c r="U190" s="113"/>
      <c r="V190" s="95"/>
      <c r="W190" s="95"/>
      <c r="X190" s="95"/>
      <c r="Y190" s="95"/>
    </row>
    <row r="191" spans="15:25" x14ac:dyDescent="0.2">
      <c r="O191" s="95"/>
      <c r="P191" s="113"/>
      <c r="Q191" s="113" t="s">
        <v>372</v>
      </c>
      <c r="R191" s="157">
        <v>9006</v>
      </c>
      <c r="S191" s="157">
        <v>8846</v>
      </c>
      <c r="U191" s="113"/>
      <c r="V191" s="95"/>
      <c r="W191" s="95"/>
      <c r="X191" s="95"/>
      <c r="Y191" s="95"/>
    </row>
    <row r="192" spans="15:25" x14ac:dyDescent="0.2">
      <c r="P192" s="113"/>
      <c r="Q192" s="113" t="s">
        <v>561</v>
      </c>
      <c r="R192" s="157">
        <v>7013</v>
      </c>
      <c r="S192" s="157">
        <v>6836</v>
      </c>
      <c r="U192" s="113"/>
    </row>
    <row r="193" spans="16:21" x14ac:dyDescent="0.2">
      <c r="P193" s="113"/>
      <c r="Q193" s="113" t="s">
        <v>570</v>
      </c>
      <c r="R193" s="157">
        <v>6307</v>
      </c>
      <c r="S193" s="157">
        <v>6156</v>
      </c>
      <c r="U193" s="113"/>
    </row>
    <row r="194" spans="16:21" x14ac:dyDescent="0.2">
      <c r="P194" s="113"/>
      <c r="Q194" s="113" t="s">
        <v>583</v>
      </c>
      <c r="R194" s="157">
        <f>C119</f>
        <v>6149</v>
      </c>
      <c r="S194" s="157">
        <f>D119</f>
        <v>5896</v>
      </c>
      <c r="U194" s="113"/>
    </row>
    <row r="195" spans="16:21" x14ac:dyDescent="0.2">
      <c r="P195" s="113"/>
      <c r="Q195" s="113" t="s">
        <v>610</v>
      </c>
      <c r="R195" s="157">
        <f>C124</f>
        <v>6034</v>
      </c>
      <c r="S195" s="157">
        <f>D124</f>
        <v>5755</v>
      </c>
      <c r="U195" s="113"/>
    </row>
    <row r="196" spans="16:21" x14ac:dyDescent="0.2">
      <c r="P196" s="113"/>
      <c r="U196" s="113"/>
    </row>
    <row r="197" spans="16:21" x14ac:dyDescent="0.2">
      <c r="P197" s="8"/>
      <c r="Q197" s="8"/>
      <c r="R197" s="8"/>
      <c r="S197" s="8"/>
      <c r="T197" s="8"/>
    </row>
    <row r="198" spans="16:21" x14ac:dyDescent="0.2">
      <c r="P198" s="8"/>
      <c r="Q198" s="8"/>
      <c r="R198" s="8"/>
      <c r="S198" s="8"/>
      <c r="T198" s="8"/>
    </row>
    <row r="199" spans="16:21" x14ac:dyDescent="0.2">
      <c r="P199" s="8"/>
      <c r="Q199" s="8"/>
      <c r="R199" s="8"/>
      <c r="S199" s="8"/>
      <c r="T199" s="8"/>
    </row>
    <row r="200" spans="16:21" x14ac:dyDescent="0.2">
      <c r="P200" s="8"/>
      <c r="Q200" s="8"/>
      <c r="R200" s="8"/>
      <c r="S200" s="8"/>
      <c r="T200" s="8"/>
    </row>
    <row r="201" spans="16:21" x14ac:dyDescent="0.2">
      <c r="P201" s="8"/>
      <c r="Q201" s="8"/>
      <c r="R201" s="8"/>
      <c r="S201" s="8"/>
      <c r="T201" s="8"/>
    </row>
    <row r="202" spans="16:21" x14ac:dyDescent="0.2">
      <c r="P202" s="8"/>
      <c r="Q202" s="8"/>
      <c r="R202" s="8"/>
      <c r="S202" s="8"/>
    </row>
    <row r="203" spans="16:21" x14ac:dyDescent="0.2">
      <c r="P203" s="8"/>
      <c r="Q203" s="8"/>
      <c r="R203" s="8"/>
      <c r="S203" s="8"/>
    </row>
    <row r="204" spans="16:21" x14ac:dyDescent="0.2">
      <c r="P204" s="8"/>
      <c r="Q204" s="8"/>
      <c r="R204" s="8"/>
      <c r="S204" s="8"/>
    </row>
    <row r="205" spans="16:21" x14ac:dyDescent="0.2">
      <c r="P205" s="8"/>
      <c r="Q205" s="8"/>
      <c r="R205" s="8"/>
      <c r="S205" s="8"/>
    </row>
    <row r="206" spans="16:21" x14ac:dyDescent="0.2">
      <c r="P206" s="8"/>
      <c r="Q206" s="8"/>
      <c r="R206" s="8"/>
      <c r="S206" s="8"/>
    </row>
    <row r="207" spans="16:21" x14ac:dyDescent="0.2">
      <c r="P207" s="8"/>
      <c r="Q207" s="8"/>
      <c r="R207" s="8"/>
      <c r="S207" s="8"/>
    </row>
    <row r="208" spans="16:21" x14ac:dyDescent="0.2">
      <c r="P208" s="8"/>
      <c r="Q208" s="8"/>
      <c r="R208" s="8"/>
      <c r="S208" s="8"/>
    </row>
    <row r="209" spans="16:19" x14ac:dyDescent="0.2">
      <c r="P209" s="8"/>
      <c r="Q209" s="8"/>
      <c r="R209" s="8"/>
      <c r="S209" s="8"/>
    </row>
    <row r="210" spans="16:19" x14ac:dyDescent="0.2">
      <c r="P210" s="8"/>
      <c r="Q210" s="8"/>
      <c r="R210" s="8"/>
      <c r="S210" s="8"/>
    </row>
    <row r="211" spans="16:19" x14ac:dyDescent="0.2">
      <c r="P211" s="8"/>
      <c r="Q211" s="8"/>
      <c r="R211" s="8"/>
      <c r="S211" s="8"/>
    </row>
    <row r="212" spans="16:19" x14ac:dyDescent="0.2">
      <c r="P212" s="8"/>
      <c r="Q212" s="8"/>
      <c r="R212" s="8"/>
      <c r="S212" s="8"/>
    </row>
    <row r="213" spans="16:19" x14ac:dyDescent="0.2">
      <c r="P213" s="8"/>
      <c r="Q213" s="8"/>
      <c r="R213" s="8"/>
      <c r="S213" s="8"/>
    </row>
    <row r="214" spans="16:19" x14ac:dyDescent="0.2">
      <c r="P214" s="8"/>
      <c r="Q214" s="8"/>
      <c r="R214" s="8"/>
      <c r="S214" s="8"/>
    </row>
    <row r="215" spans="16:19" x14ac:dyDescent="0.2">
      <c r="P215" s="8"/>
      <c r="Q215" s="8"/>
      <c r="R215" s="8"/>
      <c r="S215" s="8"/>
    </row>
  </sheetData>
  <dataConsolidate/>
  <hyperlinks>
    <hyperlink ref="A1" location="Contents!A1" tooltip="Contents Page" display="Return to Contents Page" xr:uid="{00000000-0004-0000-1000-000000000000}"/>
    <hyperlink ref="H2" location="'5.3'!A137" display="(Go to quarterly chart)" xr:uid="{00000000-0004-0000-1000-000001000000}"/>
    <hyperlink ref="H3" location="'5.3'!A167" display="(Go to annual chart)" xr:uid="{00000000-0004-0000-1000-000002000000}"/>
  </hyperlinks>
  <pageMargins left="0.70866141732283472" right="0.70866141732283472" top="0.74803149606299213" bottom="0.74803149606299213" header="0.31496062992125984" footer="0.31496062992125984"/>
  <pageSetup paperSize="9" scale="42" orientation="portrait" r:id="rId1"/>
  <rowBreaks count="1" manualBreakCount="1">
    <brk id="69" max="6"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AC172"/>
  <sheetViews>
    <sheetView showGridLines="0" zoomScaleNormal="100" zoomScaleSheetLayoutView="40" workbookViewId="0">
      <selection sqref="A1:XFD1"/>
    </sheetView>
  </sheetViews>
  <sheetFormatPr defaultColWidth="9.140625" defaultRowHeight="12.75" x14ac:dyDescent="0.2"/>
  <cols>
    <col min="1" max="1" width="48.85546875" style="90" customWidth="1"/>
    <col min="2" max="2" width="7.5703125" style="60" customWidth="1"/>
    <col min="3" max="13" width="7.5703125" style="61" customWidth="1"/>
    <col min="14" max="14" width="7.5703125" style="172" customWidth="1"/>
    <col min="15" max="15" width="0.42578125" style="61" customWidth="1"/>
    <col min="16" max="16" width="9.5703125" customWidth="1"/>
  </cols>
  <sheetData>
    <row r="1" spans="1:29" ht="16.5" customHeight="1" x14ac:dyDescent="0.2">
      <c r="A1" s="47" t="s">
        <v>77</v>
      </c>
    </row>
    <row r="2" spans="1:29" ht="16.350000000000001" customHeight="1" x14ac:dyDescent="0.25">
      <c r="A2" s="315" t="s">
        <v>717</v>
      </c>
      <c r="R2" s="85"/>
    </row>
    <row r="3" spans="1:29" ht="16.350000000000001" customHeight="1" x14ac:dyDescent="0.25">
      <c r="A3" s="315" t="s">
        <v>718</v>
      </c>
    </row>
    <row r="4" spans="1:29" s="62" customFormat="1" ht="111" customHeight="1" x14ac:dyDescent="0.2">
      <c r="A4" s="88"/>
      <c r="B4" s="88" t="s">
        <v>25</v>
      </c>
      <c r="C4" s="88" t="s">
        <v>26</v>
      </c>
      <c r="D4" s="88" t="s">
        <v>27</v>
      </c>
      <c r="E4" s="88" t="s">
        <v>161</v>
      </c>
      <c r="F4" s="88" t="s">
        <v>28</v>
      </c>
      <c r="G4" s="88" t="s">
        <v>29</v>
      </c>
      <c r="H4" s="88" t="s">
        <v>30</v>
      </c>
      <c r="I4" s="88" t="s">
        <v>31</v>
      </c>
      <c r="J4" s="88" t="s">
        <v>32</v>
      </c>
      <c r="K4" s="88" t="s">
        <v>33</v>
      </c>
      <c r="L4" s="88" t="s">
        <v>34</v>
      </c>
      <c r="M4" s="88" t="s">
        <v>35</v>
      </c>
      <c r="N4" s="88" t="s">
        <v>94</v>
      </c>
      <c r="O4" s="77"/>
    </row>
    <row r="5" spans="1:29" ht="21" customHeight="1" x14ac:dyDescent="0.2">
      <c r="A5" s="251" t="s">
        <v>611</v>
      </c>
      <c r="B5" s="252">
        <v>105</v>
      </c>
      <c r="C5" s="252">
        <v>146</v>
      </c>
      <c r="D5" s="252">
        <v>151</v>
      </c>
      <c r="E5" s="252">
        <v>163</v>
      </c>
      <c r="F5" s="252">
        <v>169</v>
      </c>
      <c r="G5" s="252">
        <v>89</v>
      </c>
      <c r="H5" s="252">
        <v>155</v>
      </c>
      <c r="I5" s="252">
        <v>106</v>
      </c>
      <c r="J5" s="252">
        <v>111</v>
      </c>
      <c r="K5" s="252">
        <v>185</v>
      </c>
      <c r="L5" s="252">
        <v>211</v>
      </c>
      <c r="M5" s="252">
        <v>0</v>
      </c>
      <c r="N5" s="261">
        <v>1591</v>
      </c>
      <c r="O5" s="268"/>
      <c r="P5" s="147"/>
      <c r="Q5" s="147"/>
      <c r="R5" s="147"/>
      <c r="S5" s="147"/>
      <c r="T5" s="147"/>
      <c r="U5" s="147"/>
      <c r="V5" s="147"/>
      <c r="W5" s="147"/>
      <c r="X5" s="147"/>
      <c r="Y5" s="147"/>
      <c r="Z5" s="147"/>
      <c r="AA5" s="147"/>
      <c r="AB5" s="147"/>
      <c r="AC5" s="147"/>
    </row>
    <row r="6" spans="1:29" ht="21" customHeight="1" x14ac:dyDescent="0.2">
      <c r="A6" s="65" t="s">
        <v>612</v>
      </c>
      <c r="B6" s="253">
        <v>88</v>
      </c>
      <c r="C6" s="253">
        <v>121</v>
      </c>
      <c r="D6" s="253">
        <v>138</v>
      </c>
      <c r="E6" s="253">
        <v>130</v>
      </c>
      <c r="F6" s="253">
        <v>147</v>
      </c>
      <c r="G6" s="253">
        <v>91</v>
      </c>
      <c r="H6" s="253">
        <v>131</v>
      </c>
      <c r="I6" s="253">
        <v>102</v>
      </c>
      <c r="J6" s="253">
        <v>109</v>
      </c>
      <c r="K6" s="253">
        <v>180</v>
      </c>
      <c r="L6" s="253">
        <v>220</v>
      </c>
      <c r="M6" s="253">
        <v>0</v>
      </c>
      <c r="N6" s="262">
        <v>1457</v>
      </c>
      <c r="O6" s="3"/>
      <c r="P6" s="147"/>
      <c r="Q6" s="147"/>
      <c r="R6" s="147"/>
      <c r="S6" s="147"/>
      <c r="T6" s="147"/>
      <c r="U6" s="147"/>
      <c r="V6" s="147"/>
      <c r="W6" s="147"/>
      <c r="X6" s="147"/>
      <c r="Y6" s="147"/>
      <c r="Z6" s="147"/>
      <c r="AA6" s="147"/>
      <c r="AB6" s="147"/>
      <c r="AC6" s="147"/>
    </row>
    <row r="7" spans="1:29" ht="21" customHeight="1" x14ac:dyDescent="0.2">
      <c r="A7" s="251" t="s">
        <v>613</v>
      </c>
      <c r="B7" s="252">
        <v>99</v>
      </c>
      <c r="C7" s="252">
        <v>120</v>
      </c>
      <c r="D7" s="252">
        <v>151</v>
      </c>
      <c r="E7" s="252">
        <v>187</v>
      </c>
      <c r="F7" s="252">
        <v>161</v>
      </c>
      <c r="G7" s="252">
        <v>81</v>
      </c>
      <c r="H7" s="252">
        <v>151</v>
      </c>
      <c r="I7" s="252">
        <v>96</v>
      </c>
      <c r="J7" s="252">
        <v>99</v>
      </c>
      <c r="K7" s="252">
        <v>176</v>
      </c>
      <c r="L7" s="252">
        <v>217</v>
      </c>
      <c r="M7" s="252">
        <v>0</v>
      </c>
      <c r="N7" s="261">
        <v>1538</v>
      </c>
      <c r="O7" s="268"/>
      <c r="P7" s="147"/>
      <c r="Q7" s="147"/>
      <c r="R7" s="147"/>
      <c r="S7" s="147"/>
      <c r="T7" s="147"/>
      <c r="U7" s="147"/>
      <c r="V7" s="147"/>
      <c r="W7" s="147"/>
      <c r="X7" s="147"/>
      <c r="Y7" s="147"/>
      <c r="Z7" s="147"/>
      <c r="AA7" s="147"/>
      <c r="AB7" s="147"/>
      <c r="AC7" s="147"/>
    </row>
    <row r="8" spans="1:29" ht="21" customHeight="1" x14ac:dyDescent="0.2">
      <c r="A8" s="65" t="s">
        <v>614</v>
      </c>
      <c r="B8" s="556">
        <v>74</v>
      </c>
      <c r="C8" s="253">
        <v>108</v>
      </c>
      <c r="D8" s="253">
        <v>146</v>
      </c>
      <c r="E8" s="253">
        <v>164</v>
      </c>
      <c r="F8" s="253">
        <v>135</v>
      </c>
      <c r="G8" s="253">
        <v>93</v>
      </c>
      <c r="H8" s="253">
        <v>153</v>
      </c>
      <c r="I8" s="253">
        <v>103</v>
      </c>
      <c r="J8" s="253">
        <v>97</v>
      </c>
      <c r="K8" s="253">
        <v>188</v>
      </c>
      <c r="L8" s="253">
        <v>187</v>
      </c>
      <c r="M8" s="253">
        <v>0</v>
      </c>
      <c r="N8" s="262">
        <v>1448</v>
      </c>
      <c r="O8" s="3"/>
      <c r="P8" s="147"/>
      <c r="Q8" s="147"/>
      <c r="R8" s="147"/>
      <c r="S8" s="147"/>
      <c r="T8" s="147"/>
      <c r="U8" s="147"/>
      <c r="V8" s="147"/>
      <c r="W8" s="147"/>
      <c r="X8" s="147"/>
      <c r="Y8" s="147"/>
      <c r="Z8" s="147"/>
      <c r="AA8" s="147"/>
      <c r="AB8" s="147"/>
      <c r="AC8" s="147"/>
    </row>
    <row r="9" spans="1:29" ht="21" customHeight="1" x14ac:dyDescent="0.2">
      <c r="A9" s="251" t="s">
        <v>610</v>
      </c>
      <c r="B9" s="252">
        <v>366</v>
      </c>
      <c r="C9" s="252">
        <v>495</v>
      </c>
      <c r="D9" s="252">
        <v>586</v>
      </c>
      <c r="E9" s="252">
        <v>644</v>
      </c>
      <c r="F9" s="252">
        <v>612</v>
      </c>
      <c r="G9" s="252">
        <v>354</v>
      </c>
      <c r="H9" s="252">
        <v>590</v>
      </c>
      <c r="I9" s="252">
        <v>407</v>
      </c>
      <c r="J9" s="252">
        <v>416</v>
      </c>
      <c r="K9" s="252">
        <v>729</v>
      </c>
      <c r="L9" s="252">
        <v>835</v>
      </c>
      <c r="M9" s="252">
        <v>0</v>
      </c>
      <c r="N9" s="261">
        <v>6034</v>
      </c>
      <c r="O9" s="268"/>
      <c r="P9" s="147"/>
      <c r="Q9" s="147"/>
      <c r="R9" s="147"/>
      <c r="S9" s="147"/>
      <c r="T9" s="147"/>
      <c r="U9" s="147"/>
      <c r="V9" s="147"/>
      <c r="W9" s="147"/>
      <c r="X9" s="147"/>
      <c r="Y9" s="147"/>
      <c r="Z9" s="147"/>
      <c r="AA9" s="147"/>
      <c r="AB9" s="147"/>
      <c r="AC9" s="147"/>
    </row>
    <row r="10" spans="1:29" ht="21" customHeight="1" x14ac:dyDescent="0.2">
      <c r="A10" s="162" t="s">
        <v>585</v>
      </c>
      <c r="B10" s="254">
        <v>111</v>
      </c>
      <c r="C10" s="254">
        <v>132</v>
      </c>
      <c r="D10" s="254">
        <v>154</v>
      </c>
      <c r="E10" s="254">
        <v>150</v>
      </c>
      <c r="F10" s="254">
        <v>164</v>
      </c>
      <c r="G10" s="254">
        <v>98</v>
      </c>
      <c r="H10" s="254">
        <v>151</v>
      </c>
      <c r="I10" s="254">
        <v>97</v>
      </c>
      <c r="J10" s="254">
        <v>123</v>
      </c>
      <c r="K10" s="254">
        <v>234</v>
      </c>
      <c r="L10" s="254">
        <v>198</v>
      </c>
      <c r="M10" s="254">
        <v>0</v>
      </c>
      <c r="N10" s="255">
        <v>1612</v>
      </c>
      <c r="O10"/>
      <c r="Q10" s="3"/>
    </row>
    <row r="11" spans="1:29" ht="21" customHeight="1" x14ac:dyDescent="0.2">
      <c r="A11" s="251" t="s">
        <v>586</v>
      </c>
      <c r="B11" s="252">
        <v>88</v>
      </c>
      <c r="C11" s="252">
        <v>118</v>
      </c>
      <c r="D11" s="252">
        <v>153</v>
      </c>
      <c r="E11" s="252">
        <v>128</v>
      </c>
      <c r="F11" s="252">
        <v>159</v>
      </c>
      <c r="G11" s="252">
        <v>98</v>
      </c>
      <c r="H11" s="252">
        <v>149</v>
      </c>
      <c r="I11" s="252">
        <v>75</v>
      </c>
      <c r="J11" s="252">
        <v>114</v>
      </c>
      <c r="K11" s="252">
        <v>205</v>
      </c>
      <c r="L11" s="252">
        <v>211</v>
      </c>
      <c r="M11" s="252">
        <v>1</v>
      </c>
      <c r="N11" s="261">
        <v>1499</v>
      </c>
      <c r="O11" s="268"/>
      <c r="Q11" s="3"/>
    </row>
    <row r="12" spans="1:29" ht="21" customHeight="1" x14ac:dyDescent="0.2">
      <c r="A12" s="162" t="s">
        <v>587</v>
      </c>
      <c r="B12" s="254">
        <v>85</v>
      </c>
      <c r="C12" s="254">
        <v>108</v>
      </c>
      <c r="D12" s="254">
        <v>145</v>
      </c>
      <c r="E12" s="254">
        <v>135</v>
      </c>
      <c r="F12" s="254">
        <v>145</v>
      </c>
      <c r="G12" s="254">
        <v>89</v>
      </c>
      <c r="H12" s="254">
        <v>119</v>
      </c>
      <c r="I12" s="254">
        <v>118</v>
      </c>
      <c r="J12" s="254">
        <v>102</v>
      </c>
      <c r="K12" s="254">
        <v>205</v>
      </c>
      <c r="L12" s="254">
        <v>229</v>
      </c>
      <c r="M12" s="254">
        <v>0</v>
      </c>
      <c r="N12" s="255">
        <v>1480</v>
      </c>
      <c r="O12"/>
      <c r="Q12" s="3"/>
    </row>
    <row r="13" spans="1:29" ht="21" customHeight="1" x14ac:dyDescent="0.2">
      <c r="A13" s="251" t="s">
        <v>588</v>
      </c>
      <c r="B13" s="586">
        <v>78</v>
      </c>
      <c r="C13" s="252">
        <v>124</v>
      </c>
      <c r="D13" s="252">
        <v>181</v>
      </c>
      <c r="E13" s="252">
        <v>168</v>
      </c>
      <c r="F13" s="252">
        <v>136</v>
      </c>
      <c r="G13" s="252">
        <v>97</v>
      </c>
      <c r="H13" s="252">
        <v>157</v>
      </c>
      <c r="I13" s="252">
        <v>86</v>
      </c>
      <c r="J13" s="252">
        <v>105</v>
      </c>
      <c r="K13" s="252">
        <v>227</v>
      </c>
      <c r="L13" s="252">
        <v>199</v>
      </c>
      <c r="M13" s="252">
        <v>0</v>
      </c>
      <c r="N13" s="261">
        <v>1558</v>
      </c>
      <c r="O13" s="268"/>
      <c r="Q13" s="3"/>
    </row>
    <row r="14" spans="1:29" ht="21" customHeight="1" x14ac:dyDescent="0.2">
      <c r="A14" s="162" t="s">
        <v>583</v>
      </c>
      <c r="B14" s="254">
        <v>362</v>
      </c>
      <c r="C14" s="254">
        <v>482</v>
      </c>
      <c r="D14" s="254">
        <v>633</v>
      </c>
      <c r="E14" s="254">
        <v>581</v>
      </c>
      <c r="F14" s="254">
        <v>604</v>
      </c>
      <c r="G14" s="254">
        <v>382</v>
      </c>
      <c r="H14" s="254">
        <v>576</v>
      </c>
      <c r="I14" s="254">
        <v>376</v>
      </c>
      <c r="J14" s="254">
        <v>444</v>
      </c>
      <c r="K14" s="254">
        <v>871</v>
      </c>
      <c r="L14" s="254">
        <v>837</v>
      </c>
      <c r="M14" s="254">
        <v>1</v>
      </c>
      <c r="N14" s="255">
        <v>6149</v>
      </c>
      <c r="O14"/>
    </row>
    <row r="15" spans="1:29" ht="21" customHeight="1" x14ac:dyDescent="0.2">
      <c r="A15" s="251" t="s">
        <v>650</v>
      </c>
      <c r="B15" s="252">
        <v>4</v>
      </c>
      <c r="C15" s="252">
        <v>13</v>
      </c>
      <c r="D15" s="252">
        <v>-47</v>
      </c>
      <c r="E15" s="252">
        <v>63</v>
      </c>
      <c r="F15" s="252">
        <v>8</v>
      </c>
      <c r="G15" s="252">
        <v>-28</v>
      </c>
      <c r="H15" s="252">
        <v>14</v>
      </c>
      <c r="I15" s="252">
        <v>31</v>
      </c>
      <c r="J15" s="252">
        <v>-28</v>
      </c>
      <c r="K15" s="252">
        <v>-142</v>
      </c>
      <c r="L15" s="252">
        <v>-2</v>
      </c>
      <c r="M15" s="252">
        <v>-1</v>
      </c>
      <c r="N15" s="261">
        <v>-115</v>
      </c>
      <c r="O15"/>
    </row>
    <row r="16" spans="1:29" ht="21" customHeight="1" x14ac:dyDescent="0.2">
      <c r="A16" s="602" t="s">
        <v>651</v>
      </c>
      <c r="B16" s="603">
        <v>1.1049723756906077E-2</v>
      </c>
      <c r="C16" s="603">
        <v>2.6970954356846474E-2</v>
      </c>
      <c r="D16" s="603">
        <v>-7.4249605055292253E-2</v>
      </c>
      <c r="E16" s="603">
        <v>0.10843373493975904</v>
      </c>
      <c r="F16" s="603">
        <v>1.3245033112582781E-2</v>
      </c>
      <c r="G16" s="603">
        <v>-7.3298429319371722E-2</v>
      </c>
      <c r="H16" s="603">
        <v>2.4305555555555556E-2</v>
      </c>
      <c r="I16" s="603">
        <v>8.2446808510638292E-2</v>
      </c>
      <c r="J16" s="603">
        <v>-6.3063063063063057E-2</v>
      </c>
      <c r="K16" s="603">
        <v>-0.16303099885189437</v>
      </c>
      <c r="L16" s="603">
        <v>-2.3894862604540022E-3</v>
      </c>
      <c r="M16" s="603" t="s">
        <v>582</v>
      </c>
      <c r="N16" s="604">
        <v>-1.8702228004553585E-2</v>
      </c>
      <c r="O16"/>
    </row>
    <row r="17" spans="1:16" x14ac:dyDescent="0.2">
      <c r="A17" s="42" t="s">
        <v>76</v>
      </c>
      <c r="B17" s="67"/>
      <c r="C17" s="68"/>
      <c r="D17" s="68"/>
      <c r="E17" s="68"/>
      <c r="F17" s="68"/>
      <c r="G17" s="68"/>
      <c r="H17" s="68"/>
      <c r="I17" s="68"/>
      <c r="J17" s="592"/>
      <c r="K17" s="593"/>
      <c r="L17" s="69"/>
      <c r="M17" s="69"/>
      <c r="N17" s="173"/>
      <c r="O17" s="69"/>
    </row>
    <row r="18" spans="1:16" ht="16.350000000000001" customHeight="1" x14ac:dyDescent="0.25">
      <c r="A18" s="315" t="s">
        <v>720</v>
      </c>
    </row>
    <row r="19" spans="1:16" ht="111" customHeight="1" x14ac:dyDescent="0.2">
      <c r="A19" s="88"/>
      <c r="B19" s="88" t="s">
        <v>25</v>
      </c>
      <c r="C19" s="88" t="s">
        <v>26</v>
      </c>
      <c r="D19" s="88" t="s">
        <v>27</v>
      </c>
      <c r="E19" s="88" t="s">
        <v>161</v>
      </c>
      <c r="F19" s="88" t="s">
        <v>28</v>
      </c>
      <c r="G19" s="88" t="s">
        <v>29</v>
      </c>
      <c r="H19" s="88" t="s">
        <v>30</v>
      </c>
      <c r="I19" s="88" t="s">
        <v>31</v>
      </c>
      <c r="J19" s="88" t="s">
        <v>32</v>
      </c>
      <c r="K19" s="88" t="s">
        <v>33</v>
      </c>
      <c r="L19" s="88" t="s">
        <v>34</v>
      </c>
      <c r="M19" s="88" t="s">
        <v>35</v>
      </c>
      <c r="N19" s="88" t="s">
        <v>94</v>
      </c>
      <c r="O19" s="77"/>
    </row>
    <row r="20" spans="1:16" ht="21" customHeight="1" x14ac:dyDescent="0.2">
      <c r="A20" s="251" t="s">
        <v>611</v>
      </c>
      <c r="B20" s="252">
        <v>80</v>
      </c>
      <c r="C20" s="252">
        <v>117</v>
      </c>
      <c r="D20" s="252">
        <v>121</v>
      </c>
      <c r="E20" s="252">
        <v>149</v>
      </c>
      <c r="F20" s="252">
        <v>152</v>
      </c>
      <c r="G20" s="252">
        <v>98</v>
      </c>
      <c r="H20" s="252">
        <v>152</v>
      </c>
      <c r="I20" s="252">
        <v>119</v>
      </c>
      <c r="J20" s="252">
        <v>99</v>
      </c>
      <c r="K20" s="252">
        <v>190</v>
      </c>
      <c r="L20" s="252">
        <v>183</v>
      </c>
      <c r="M20" s="252">
        <v>0</v>
      </c>
      <c r="N20" s="261">
        <v>1460</v>
      </c>
      <c r="O20" s="268"/>
    </row>
    <row r="21" spans="1:16" ht="21" customHeight="1" x14ac:dyDescent="0.2">
      <c r="A21" s="65" t="s">
        <v>612</v>
      </c>
      <c r="B21" s="253">
        <v>54</v>
      </c>
      <c r="C21" s="253">
        <v>120</v>
      </c>
      <c r="D21" s="253">
        <v>125</v>
      </c>
      <c r="E21" s="253">
        <v>82</v>
      </c>
      <c r="F21" s="253">
        <v>129</v>
      </c>
      <c r="G21" s="253">
        <v>59</v>
      </c>
      <c r="H21" s="253">
        <v>131</v>
      </c>
      <c r="I21" s="253">
        <v>114</v>
      </c>
      <c r="J21" s="253">
        <v>105</v>
      </c>
      <c r="K21" s="253">
        <v>165</v>
      </c>
      <c r="L21" s="253">
        <v>208</v>
      </c>
      <c r="M21" s="253">
        <v>0</v>
      </c>
      <c r="N21" s="262">
        <v>1292</v>
      </c>
      <c r="O21" s="3"/>
    </row>
    <row r="22" spans="1:16" ht="21" customHeight="1" x14ac:dyDescent="0.2">
      <c r="A22" s="251" t="s">
        <v>613</v>
      </c>
      <c r="B22" s="252">
        <v>93</v>
      </c>
      <c r="C22" s="252">
        <v>143</v>
      </c>
      <c r="D22" s="252">
        <v>134</v>
      </c>
      <c r="E22" s="252">
        <v>182</v>
      </c>
      <c r="F22" s="252">
        <v>147</v>
      </c>
      <c r="G22" s="252">
        <v>86</v>
      </c>
      <c r="H22" s="252">
        <v>154</v>
      </c>
      <c r="I22" s="252">
        <v>104</v>
      </c>
      <c r="J22" s="252">
        <v>91</v>
      </c>
      <c r="K22" s="252">
        <v>174</v>
      </c>
      <c r="L22" s="252">
        <v>208</v>
      </c>
      <c r="M22" s="252">
        <v>1</v>
      </c>
      <c r="N22" s="261">
        <v>1517</v>
      </c>
      <c r="O22" s="268"/>
    </row>
    <row r="23" spans="1:16" ht="21" customHeight="1" x14ac:dyDescent="0.2">
      <c r="A23" s="65" t="s">
        <v>614</v>
      </c>
      <c r="B23" s="556">
        <v>121</v>
      </c>
      <c r="C23" s="253">
        <v>125</v>
      </c>
      <c r="D23" s="253">
        <v>138</v>
      </c>
      <c r="E23" s="253">
        <v>164</v>
      </c>
      <c r="F23" s="253">
        <v>132</v>
      </c>
      <c r="G23" s="253">
        <v>57</v>
      </c>
      <c r="H23" s="253">
        <v>152</v>
      </c>
      <c r="I23" s="253">
        <v>119</v>
      </c>
      <c r="J23" s="253">
        <v>79</v>
      </c>
      <c r="K23" s="253">
        <v>180</v>
      </c>
      <c r="L23" s="253">
        <v>219</v>
      </c>
      <c r="M23" s="253">
        <v>0</v>
      </c>
      <c r="N23" s="262">
        <v>1486</v>
      </c>
      <c r="O23" s="3"/>
    </row>
    <row r="24" spans="1:16" ht="21" customHeight="1" x14ac:dyDescent="0.2">
      <c r="A24" s="251" t="s">
        <v>610</v>
      </c>
      <c r="B24" s="252">
        <v>348</v>
      </c>
      <c r="C24" s="252">
        <v>505</v>
      </c>
      <c r="D24" s="252">
        <v>518</v>
      </c>
      <c r="E24" s="252">
        <v>577</v>
      </c>
      <c r="F24" s="252">
        <v>560</v>
      </c>
      <c r="G24" s="252">
        <v>300</v>
      </c>
      <c r="H24" s="252">
        <v>589</v>
      </c>
      <c r="I24" s="252">
        <v>456</v>
      </c>
      <c r="J24" s="252">
        <v>374</v>
      </c>
      <c r="K24" s="252">
        <v>709</v>
      </c>
      <c r="L24" s="252">
        <v>818</v>
      </c>
      <c r="M24" s="252">
        <v>1</v>
      </c>
      <c r="N24" s="261">
        <v>5755</v>
      </c>
      <c r="O24" s="268"/>
    </row>
    <row r="25" spans="1:16" ht="21" customHeight="1" x14ac:dyDescent="0.2">
      <c r="A25" s="162" t="s">
        <v>585</v>
      </c>
      <c r="B25" s="254">
        <v>112</v>
      </c>
      <c r="C25" s="254">
        <v>126</v>
      </c>
      <c r="D25" s="254">
        <v>158</v>
      </c>
      <c r="E25" s="254">
        <v>153</v>
      </c>
      <c r="F25" s="254">
        <v>138</v>
      </c>
      <c r="G25" s="254">
        <v>81</v>
      </c>
      <c r="H25" s="254">
        <v>151</v>
      </c>
      <c r="I25" s="254">
        <v>110</v>
      </c>
      <c r="J25" s="254">
        <v>129</v>
      </c>
      <c r="K25" s="254">
        <v>174</v>
      </c>
      <c r="L25" s="254">
        <v>195</v>
      </c>
      <c r="M25" s="254">
        <v>0</v>
      </c>
      <c r="N25" s="255">
        <v>1527</v>
      </c>
      <c r="O25"/>
    </row>
    <row r="26" spans="1:16" ht="21" customHeight="1" x14ac:dyDescent="0.2">
      <c r="A26" s="251" t="s">
        <v>586</v>
      </c>
      <c r="B26" s="252">
        <v>82</v>
      </c>
      <c r="C26" s="252">
        <v>159</v>
      </c>
      <c r="D26" s="252">
        <v>163</v>
      </c>
      <c r="E26" s="252">
        <v>146</v>
      </c>
      <c r="F26" s="252">
        <v>127</v>
      </c>
      <c r="G26" s="252">
        <v>79</v>
      </c>
      <c r="H26" s="252">
        <v>112</v>
      </c>
      <c r="I26" s="252">
        <v>118</v>
      </c>
      <c r="J26" s="252">
        <v>87</v>
      </c>
      <c r="K26" s="252">
        <v>178</v>
      </c>
      <c r="L26" s="252">
        <v>189</v>
      </c>
      <c r="M26" s="252">
        <v>0</v>
      </c>
      <c r="N26" s="261">
        <v>1440</v>
      </c>
      <c r="O26" s="268"/>
    </row>
    <row r="27" spans="1:16" ht="21" customHeight="1" x14ac:dyDescent="0.2">
      <c r="A27" s="162" t="s">
        <v>587</v>
      </c>
      <c r="B27" s="254">
        <v>98</v>
      </c>
      <c r="C27" s="254">
        <v>120</v>
      </c>
      <c r="D27" s="254">
        <v>157</v>
      </c>
      <c r="E27" s="254">
        <v>149</v>
      </c>
      <c r="F27" s="254">
        <v>197</v>
      </c>
      <c r="G27" s="254">
        <v>81</v>
      </c>
      <c r="H27" s="254">
        <v>141</v>
      </c>
      <c r="I27" s="254">
        <v>107</v>
      </c>
      <c r="J27" s="254">
        <v>114</v>
      </c>
      <c r="K27" s="254">
        <v>178</v>
      </c>
      <c r="L27" s="254">
        <v>150</v>
      </c>
      <c r="M27" s="254">
        <v>0</v>
      </c>
      <c r="N27" s="255">
        <v>1492</v>
      </c>
      <c r="O27"/>
    </row>
    <row r="28" spans="1:16" ht="21" customHeight="1" x14ac:dyDescent="0.2">
      <c r="A28" s="251" t="s">
        <v>588</v>
      </c>
      <c r="B28" s="586">
        <v>93</v>
      </c>
      <c r="C28" s="252">
        <v>125</v>
      </c>
      <c r="D28" s="252">
        <v>115</v>
      </c>
      <c r="E28" s="252">
        <v>142</v>
      </c>
      <c r="F28" s="252">
        <v>190</v>
      </c>
      <c r="G28" s="252">
        <v>65</v>
      </c>
      <c r="H28" s="252">
        <v>144</v>
      </c>
      <c r="I28" s="252">
        <v>125</v>
      </c>
      <c r="J28" s="252">
        <v>93</v>
      </c>
      <c r="K28" s="252">
        <v>163</v>
      </c>
      <c r="L28" s="252">
        <v>182</v>
      </c>
      <c r="M28" s="252">
        <v>0</v>
      </c>
      <c r="N28" s="261">
        <v>1437</v>
      </c>
      <c r="O28" s="268"/>
    </row>
    <row r="29" spans="1:16" ht="21" customHeight="1" x14ac:dyDescent="0.2">
      <c r="A29" s="162" t="s">
        <v>583</v>
      </c>
      <c r="B29" s="254">
        <v>385</v>
      </c>
      <c r="C29" s="254">
        <v>530</v>
      </c>
      <c r="D29" s="254">
        <v>593</v>
      </c>
      <c r="E29" s="254">
        <v>590</v>
      </c>
      <c r="F29" s="254">
        <v>652</v>
      </c>
      <c r="G29" s="254">
        <v>306</v>
      </c>
      <c r="H29" s="254">
        <v>548</v>
      </c>
      <c r="I29" s="254">
        <v>460</v>
      </c>
      <c r="J29" s="254">
        <v>423</v>
      </c>
      <c r="K29" s="254">
        <v>693</v>
      </c>
      <c r="L29" s="254">
        <v>716</v>
      </c>
      <c r="M29" s="254">
        <v>0</v>
      </c>
      <c r="N29" s="255">
        <v>5896</v>
      </c>
      <c r="O29"/>
    </row>
    <row r="30" spans="1:16" ht="21" customHeight="1" x14ac:dyDescent="0.2">
      <c r="A30" s="251" t="s">
        <v>650</v>
      </c>
      <c r="B30" s="252">
        <v>-37</v>
      </c>
      <c r="C30" s="252">
        <v>-25</v>
      </c>
      <c r="D30" s="252">
        <v>-75</v>
      </c>
      <c r="E30" s="252">
        <v>-13</v>
      </c>
      <c r="F30" s="252">
        <v>-92</v>
      </c>
      <c r="G30" s="252">
        <v>-6</v>
      </c>
      <c r="H30" s="252">
        <v>41</v>
      </c>
      <c r="I30" s="252">
        <v>-4</v>
      </c>
      <c r="J30" s="252">
        <v>-49</v>
      </c>
      <c r="K30" s="252">
        <v>16</v>
      </c>
      <c r="L30" s="252">
        <v>102</v>
      </c>
      <c r="M30" s="252">
        <v>1</v>
      </c>
      <c r="N30" s="261">
        <v>-141</v>
      </c>
      <c r="O30"/>
    </row>
    <row r="31" spans="1:16" ht="21" customHeight="1" x14ac:dyDescent="0.2">
      <c r="A31" s="162" t="s">
        <v>651</v>
      </c>
      <c r="B31" s="238">
        <v>-9.6103896103896108E-2</v>
      </c>
      <c r="C31" s="238">
        <v>-4.716981132075472E-2</v>
      </c>
      <c r="D31" s="238">
        <v>-0.12647554806070826</v>
      </c>
      <c r="E31" s="238">
        <v>-2.2033898305084745E-2</v>
      </c>
      <c r="F31" s="238">
        <v>-0.1411042944785276</v>
      </c>
      <c r="G31" s="238">
        <v>-1.9607843137254902E-2</v>
      </c>
      <c r="H31" s="238">
        <v>7.4817518248175188E-2</v>
      </c>
      <c r="I31" s="238">
        <v>-8.6956521739130436E-3</v>
      </c>
      <c r="J31" s="238">
        <v>-0.11583924349881797</v>
      </c>
      <c r="K31" s="238">
        <v>2.3088023088023088E-2</v>
      </c>
      <c r="L31" s="238">
        <v>0.14245810055865921</v>
      </c>
      <c r="M31" s="238" t="s">
        <v>582</v>
      </c>
      <c r="N31" s="237">
        <v>-2.3914518317503391E-2</v>
      </c>
      <c r="O31"/>
    </row>
    <row r="32" spans="1:16" x14ac:dyDescent="0.2">
      <c r="A32" s="57" t="s">
        <v>76</v>
      </c>
      <c r="B32" s="179"/>
      <c r="C32" s="181"/>
      <c r="D32" s="181"/>
      <c r="E32" s="181"/>
      <c r="F32" s="181"/>
      <c r="G32" s="181"/>
      <c r="H32" s="181"/>
      <c r="I32" s="181"/>
      <c r="J32" s="182"/>
      <c r="K32" s="183"/>
      <c r="L32" s="184"/>
      <c r="M32" s="184"/>
      <c r="N32" s="575"/>
      <c r="O32" s="184"/>
      <c r="P32" s="3"/>
    </row>
    <row r="33" spans="1:16" ht="16.350000000000001" customHeight="1" x14ac:dyDescent="0.25">
      <c r="A33" s="315" t="s">
        <v>721</v>
      </c>
      <c r="P33" s="3"/>
    </row>
    <row r="34" spans="1:16" ht="111" customHeight="1" x14ac:dyDescent="0.2">
      <c r="A34" s="88"/>
      <c r="B34" s="88" t="s">
        <v>25</v>
      </c>
      <c r="C34" s="88" t="s">
        <v>26</v>
      </c>
      <c r="D34" s="88" t="s">
        <v>27</v>
      </c>
      <c r="E34" s="88" t="s">
        <v>161</v>
      </c>
      <c r="F34" s="88" t="s">
        <v>28</v>
      </c>
      <c r="G34" s="88" t="s">
        <v>29</v>
      </c>
      <c r="H34" s="88" t="s">
        <v>30</v>
      </c>
      <c r="I34" s="88" t="s">
        <v>31</v>
      </c>
      <c r="J34" s="88" t="s">
        <v>32</v>
      </c>
      <c r="K34" s="88" t="s">
        <v>33</v>
      </c>
      <c r="L34" s="88" t="s">
        <v>34</v>
      </c>
      <c r="M34" s="88" t="s">
        <v>35</v>
      </c>
      <c r="N34" s="88" t="s">
        <v>94</v>
      </c>
      <c r="O34" s="77"/>
    </row>
    <row r="35" spans="1:16" ht="21" customHeight="1" x14ac:dyDescent="0.2">
      <c r="A35" s="251" t="s">
        <v>611</v>
      </c>
      <c r="B35" s="252">
        <v>78</v>
      </c>
      <c r="C35" s="252">
        <v>115</v>
      </c>
      <c r="D35" s="252">
        <v>116</v>
      </c>
      <c r="E35" s="252">
        <v>149</v>
      </c>
      <c r="F35" s="252">
        <v>145</v>
      </c>
      <c r="G35" s="252">
        <v>97</v>
      </c>
      <c r="H35" s="252">
        <v>149</v>
      </c>
      <c r="I35" s="252">
        <v>104</v>
      </c>
      <c r="J35" s="252">
        <v>88</v>
      </c>
      <c r="K35" s="252">
        <v>185</v>
      </c>
      <c r="L35" s="252">
        <v>159</v>
      </c>
      <c r="M35" s="252">
        <v>0</v>
      </c>
      <c r="N35" s="261">
        <v>1385</v>
      </c>
      <c r="O35" s="268"/>
    </row>
    <row r="36" spans="1:16" ht="21" customHeight="1" x14ac:dyDescent="0.2">
      <c r="A36" s="65" t="s">
        <v>612</v>
      </c>
      <c r="B36" s="253">
        <v>49</v>
      </c>
      <c r="C36" s="253">
        <v>120</v>
      </c>
      <c r="D36" s="253">
        <v>116</v>
      </c>
      <c r="E36" s="253">
        <v>80</v>
      </c>
      <c r="F36" s="253">
        <v>122</v>
      </c>
      <c r="G36" s="253">
        <v>59</v>
      </c>
      <c r="H36" s="253">
        <v>128</v>
      </c>
      <c r="I36" s="253">
        <v>108</v>
      </c>
      <c r="J36" s="253">
        <v>99</v>
      </c>
      <c r="K36" s="253">
        <v>162</v>
      </c>
      <c r="L36" s="253">
        <v>196</v>
      </c>
      <c r="M36" s="253">
        <v>0</v>
      </c>
      <c r="N36" s="262">
        <v>1239</v>
      </c>
      <c r="O36" s="3"/>
    </row>
    <row r="37" spans="1:16" ht="21" customHeight="1" x14ac:dyDescent="0.2">
      <c r="A37" s="251" t="s">
        <v>613</v>
      </c>
      <c r="B37" s="252">
        <v>86</v>
      </c>
      <c r="C37" s="252">
        <v>133</v>
      </c>
      <c r="D37" s="252">
        <v>124</v>
      </c>
      <c r="E37" s="252">
        <v>172</v>
      </c>
      <c r="F37" s="252">
        <v>141</v>
      </c>
      <c r="G37" s="252">
        <v>84</v>
      </c>
      <c r="H37" s="252">
        <v>146</v>
      </c>
      <c r="I37" s="252">
        <v>96</v>
      </c>
      <c r="J37" s="252">
        <v>87</v>
      </c>
      <c r="K37" s="252">
        <v>167</v>
      </c>
      <c r="L37" s="252">
        <v>178</v>
      </c>
      <c r="M37" s="252">
        <v>1</v>
      </c>
      <c r="N37" s="261">
        <v>1415</v>
      </c>
      <c r="O37" s="268"/>
    </row>
    <row r="38" spans="1:16" ht="21" customHeight="1" x14ac:dyDescent="0.2">
      <c r="A38" s="65" t="s">
        <v>614</v>
      </c>
      <c r="B38" s="556">
        <v>117</v>
      </c>
      <c r="C38" s="253">
        <v>121</v>
      </c>
      <c r="D38" s="253">
        <v>129</v>
      </c>
      <c r="E38" s="253">
        <v>164</v>
      </c>
      <c r="F38" s="253">
        <v>125</v>
      </c>
      <c r="G38" s="253">
        <v>57</v>
      </c>
      <c r="H38" s="253">
        <v>147</v>
      </c>
      <c r="I38" s="253">
        <v>111</v>
      </c>
      <c r="J38" s="253">
        <v>76</v>
      </c>
      <c r="K38" s="253">
        <v>176</v>
      </c>
      <c r="L38" s="253">
        <v>195</v>
      </c>
      <c r="M38" s="253">
        <v>0</v>
      </c>
      <c r="N38" s="262">
        <v>1418</v>
      </c>
      <c r="O38" s="3"/>
    </row>
    <row r="39" spans="1:16" ht="21" customHeight="1" x14ac:dyDescent="0.2">
      <c r="A39" s="251" t="s">
        <v>610</v>
      </c>
      <c r="B39" s="252">
        <v>330</v>
      </c>
      <c r="C39" s="252">
        <v>489</v>
      </c>
      <c r="D39" s="252">
        <v>485</v>
      </c>
      <c r="E39" s="252">
        <v>565</v>
      </c>
      <c r="F39" s="252">
        <v>533</v>
      </c>
      <c r="G39" s="252">
        <v>297</v>
      </c>
      <c r="H39" s="252">
        <v>570</v>
      </c>
      <c r="I39" s="252">
        <v>419</v>
      </c>
      <c r="J39" s="252">
        <v>350</v>
      </c>
      <c r="K39" s="252">
        <v>690</v>
      </c>
      <c r="L39" s="252">
        <v>728</v>
      </c>
      <c r="M39" s="252">
        <v>1</v>
      </c>
      <c r="N39" s="261">
        <v>5457</v>
      </c>
      <c r="O39" s="268"/>
    </row>
    <row r="40" spans="1:16" ht="21" customHeight="1" x14ac:dyDescent="0.2">
      <c r="A40" s="162" t="s">
        <v>585</v>
      </c>
      <c r="B40" s="254">
        <v>104</v>
      </c>
      <c r="C40" s="254">
        <v>124</v>
      </c>
      <c r="D40" s="254">
        <v>148</v>
      </c>
      <c r="E40" s="254">
        <v>147</v>
      </c>
      <c r="F40" s="254">
        <v>131</v>
      </c>
      <c r="G40" s="254">
        <v>80</v>
      </c>
      <c r="H40" s="254">
        <v>142</v>
      </c>
      <c r="I40" s="254">
        <v>99</v>
      </c>
      <c r="J40" s="254">
        <v>123</v>
      </c>
      <c r="K40" s="254">
        <v>174</v>
      </c>
      <c r="L40" s="254">
        <v>181</v>
      </c>
      <c r="M40" s="254">
        <v>0</v>
      </c>
      <c r="N40" s="255">
        <v>1453</v>
      </c>
      <c r="O40"/>
    </row>
    <row r="41" spans="1:16" ht="21" customHeight="1" x14ac:dyDescent="0.2">
      <c r="A41" s="251" t="s">
        <v>586</v>
      </c>
      <c r="B41" s="252">
        <v>71</v>
      </c>
      <c r="C41" s="252">
        <v>153</v>
      </c>
      <c r="D41" s="252">
        <v>146</v>
      </c>
      <c r="E41" s="252">
        <v>143</v>
      </c>
      <c r="F41" s="252">
        <v>123</v>
      </c>
      <c r="G41" s="252">
        <v>79</v>
      </c>
      <c r="H41" s="252">
        <v>108</v>
      </c>
      <c r="I41" s="252">
        <v>109</v>
      </c>
      <c r="J41" s="252">
        <v>83</v>
      </c>
      <c r="K41" s="252">
        <v>175</v>
      </c>
      <c r="L41" s="252">
        <v>175</v>
      </c>
      <c r="M41" s="252">
        <v>0</v>
      </c>
      <c r="N41" s="261">
        <v>1365</v>
      </c>
      <c r="O41" s="268"/>
    </row>
    <row r="42" spans="1:16" ht="21" customHeight="1" x14ac:dyDescent="0.2">
      <c r="A42" s="162" t="s">
        <v>587</v>
      </c>
      <c r="B42" s="254">
        <v>89</v>
      </c>
      <c r="C42" s="254">
        <v>114</v>
      </c>
      <c r="D42" s="254">
        <v>143</v>
      </c>
      <c r="E42" s="254">
        <v>148</v>
      </c>
      <c r="F42" s="254">
        <v>184</v>
      </c>
      <c r="G42" s="254">
        <v>78</v>
      </c>
      <c r="H42" s="254">
        <v>140</v>
      </c>
      <c r="I42" s="254">
        <v>97</v>
      </c>
      <c r="J42" s="254">
        <v>109</v>
      </c>
      <c r="K42" s="254">
        <v>171</v>
      </c>
      <c r="L42" s="254">
        <v>138</v>
      </c>
      <c r="M42" s="254">
        <v>0</v>
      </c>
      <c r="N42" s="255">
        <v>1411</v>
      </c>
      <c r="O42"/>
    </row>
    <row r="43" spans="1:16" ht="21" customHeight="1" x14ac:dyDescent="0.2">
      <c r="A43" s="251" t="s">
        <v>588</v>
      </c>
      <c r="B43" s="586">
        <v>86</v>
      </c>
      <c r="C43" s="252">
        <v>122</v>
      </c>
      <c r="D43" s="252">
        <v>109</v>
      </c>
      <c r="E43" s="252">
        <v>135</v>
      </c>
      <c r="F43" s="252">
        <v>178</v>
      </c>
      <c r="G43" s="252">
        <v>65</v>
      </c>
      <c r="H43" s="252">
        <v>142</v>
      </c>
      <c r="I43" s="252">
        <v>117</v>
      </c>
      <c r="J43" s="252">
        <v>89</v>
      </c>
      <c r="K43" s="252">
        <v>156</v>
      </c>
      <c r="L43" s="252">
        <v>163</v>
      </c>
      <c r="M43" s="252">
        <v>0</v>
      </c>
      <c r="N43" s="261">
        <v>1362</v>
      </c>
      <c r="O43" s="268"/>
    </row>
    <row r="44" spans="1:16" ht="21" customHeight="1" x14ac:dyDescent="0.2">
      <c r="A44" s="162" t="s">
        <v>583</v>
      </c>
      <c r="B44" s="254">
        <v>350</v>
      </c>
      <c r="C44" s="254">
        <v>513</v>
      </c>
      <c r="D44" s="254">
        <v>546</v>
      </c>
      <c r="E44" s="254">
        <v>573</v>
      </c>
      <c r="F44" s="254">
        <v>616</v>
      </c>
      <c r="G44" s="254">
        <v>302</v>
      </c>
      <c r="H44" s="254">
        <v>532</v>
      </c>
      <c r="I44" s="254">
        <v>422</v>
      </c>
      <c r="J44" s="254">
        <v>404</v>
      </c>
      <c r="K44" s="254">
        <v>676</v>
      </c>
      <c r="L44" s="254">
        <v>657</v>
      </c>
      <c r="M44" s="254">
        <v>0</v>
      </c>
      <c r="N44" s="255">
        <v>5591</v>
      </c>
      <c r="O44"/>
    </row>
    <row r="45" spans="1:16" ht="21" customHeight="1" x14ac:dyDescent="0.2">
      <c r="A45" s="251" t="s">
        <v>650</v>
      </c>
      <c r="B45" s="252">
        <v>-20</v>
      </c>
      <c r="C45" s="252">
        <v>-24</v>
      </c>
      <c r="D45" s="252">
        <v>-61</v>
      </c>
      <c r="E45" s="252">
        <v>-8</v>
      </c>
      <c r="F45" s="252">
        <v>-83</v>
      </c>
      <c r="G45" s="252">
        <v>-5</v>
      </c>
      <c r="H45" s="252">
        <v>38</v>
      </c>
      <c r="I45" s="252">
        <v>-3</v>
      </c>
      <c r="J45" s="252">
        <v>-54</v>
      </c>
      <c r="K45" s="252">
        <v>14</v>
      </c>
      <c r="L45" s="252">
        <v>71</v>
      </c>
      <c r="M45" s="252">
        <v>1</v>
      </c>
      <c r="N45" s="261">
        <v>-134</v>
      </c>
      <c r="O45"/>
    </row>
    <row r="46" spans="1:16" ht="21" customHeight="1" x14ac:dyDescent="0.2">
      <c r="A46" s="162" t="s">
        <v>651</v>
      </c>
      <c r="B46" s="238">
        <v>-5.7142857142857141E-2</v>
      </c>
      <c r="C46" s="238">
        <v>-4.6783625730994149E-2</v>
      </c>
      <c r="D46" s="238">
        <v>-0.11172161172161173</v>
      </c>
      <c r="E46" s="238">
        <v>-1.3961605584642234E-2</v>
      </c>
      <c r="F46" s="238">
        <v>-0.13474025974025974</v>
      </c>
      <c r="G46" s="238">
        <v>-1.6556291390728478E-2</v>
      </c>
      <c r="H46" s="238">
        <v>7.1428571428571425E-2</v>
      </c>
      <c r="I46" s="238">
        <v>-7.1090047393364926E-3</v>
      </c>
      <c r="J46" s="238">
        <v>-0.13366336633663367</v>
      </c>
      <c r="K46" s="238">
        <v>2.0710059171597635E-2</v>
      </c>
      <c r="L46" s="238">
        <v>0.1080669710806697</v>
      </c>
      <c r="M46" s="238" t="s">
        <v>582</v>
      </c>
      <c r="N46" s="237">
        <v>-2.3967089966016812E-2</v>
      </c>
      <c r="O46"/>
    </row>
    <row r="47" spans="1:16" x14ac:dyDescent="0.2">
      <c r="A47" s="57" t="s">
        <v>76</v>
      </c>
      <c r="B47" s="179"/>
      <c r="C47" s="181"/>
      <c r="D47" s="181"/>
      <c r="E47" s="181"/>
      <c r="F47" s="181"/>
      <c r="G47" s="181"/>
      <c r="H47" s="181"/>
      <c r="I47" s="181"/>
      <c r="J47" s="182"/>
      <c r="K47" s="183"/>
      <c r="L47" s="184"/>
      <c r="M47" s="184"/>
      <c r="N47" s="575"/>
      <c r="O47" s="184"/>
      <c r="P47" s="3"/>
    </row>
    <row r="48" spans="1:16" ht="16.350000000000001" customHeight="1" x14ac:dyDescent="0.25">
      <c r="A48" s="315" t="s">
        <v>722</v>
      </c>
      <c r="P48" s="3"/>
    </row>
    <row r="49" spans="1:16" ht="111" customHeight="1" x14ac:dyDescent="0.2">
      <c r="A49" s="88"/>
      <c r="B49" s="88" t="s">
        <v>25</v>
      </c>
      <c r="C49" s="88" t="s">
        <v>26</v>
      </c>
      <c r="D49" s="88" t="s">
        <v>27</v>
      </c>
      <c r="E49" s="88" t="s">
        <v>161</v>
      </c>
      <c r="F49" s="88" t="s">
        <v>28</v>
      </c>
      <c r="G49" s="88" t="s">
        <v>29</v>
      </c>
      <c r="H49" s="88" t="s">
        <v>30</v>
      </c>
      <c r="I49" s="88" t="s">
        <v>31</v>
      </c>
      <c r="J49" s="88" t="s">
        <v>32</v>
      </c>
      <c r="K49" s="88" t="s">
        <v>33</v>
      </c>
      <c r="L49" s="88" t="s">
        <v>34</v>
      </c>
      <c r="M49" s="88" t="s">
        <v>35</v>
      </c>
      <c r="N49" s="88" t="s">
        <v>94</v>
      </c>
      <c r="O49" s="77"/>
    </row>
    <row r="50" spans="1:16" ht="21" customHeight="1" x14ac:dyDescent="0.2">
      <c r="A50" s="251" t="s">
        <v>611</v>
      </c>
      <c r="B50" s="234">
        <v>0.97499999999999998</v>
      </c>
      <c r="C50" s="234">
        <v>0.98290598290598286</v>
      </c>
      <c r="D50" s="234">
        <v>0.95867768595041325</v>
      </c>
      <c r="E50" s="234">
        <v>1</v>
      </c>
      <c r="F50" s="234">
        <v>0.95394736842105265</v>
      </c>
      <c r="G50" s="234">
        <v>0.98979591836734693</v>
      </c>
      <c r="H50" s="234">
        <v>0.98026315789473684</v>
      </c>
      <c r="I50" s="234">
        <v>0.87394957983193278</v>
      </c>
      <c r="J50" s="234">
        <v>0.88888888888888884</v>
      </c>
      <c r="K50" s="234">
        <v>0.97368421052631582</v>
      </c>
      <c r="L50" s="234">
        <v>0.86885245901639341</v>
      </c>
      <c r="M50" s="234" t="s">
        <v>360</v>
      </c>
      <c r="N50" s="235">
        <v>0.94863013698630139</v>
      </c>
      <c r="O50" s="268"/>
    </row>
    <row r="51" spans="1:16" ht="21.75" customHeight="1" x14ac:dyDescent="0.2">
      <c r="A51" s="65" t="s">
        <v>612</v>
      </c>
      <c r="B51" s="99">
        <v>0.90740740740740744</v>
      </c>
      <c r="C51" s="99">
        <v>1</v>
      </c>
      <c r="D51" s="99">
        <v>0.92800000000000005</v>
      </c>
      <c r="E51" s="99">
        <v>0.97560975609756095</v>
      </c>
      <c r="F51" s="99">
        <v>0.94573643410852715</v>
      </c>
      <c r="G51" s="99">
        <v>1</v>
      </c>
      <c r="H51" s="99">
        <v>0.97709923664122134</v>
      </c>
      <c r="I51" s="99">
        <v>0.94736842105263153</v>
      </c>
      <c r="J51" s="99">
        <v>0.94285714285714284</v>
      </c>
      <c r="K51" s="99">
        <v>0.98181818181818181</v>
      </c>
      <c r="L51" s="99">
        <v>0.94230769230769229</v>
      </c>
      <c r="M51" s="99" t="s">
        <v>360</v>
      </c>
      <c r="N51" s="303">
        <v>0.95897832817337458</v>
      </c>
      <c r="O51"/>
    </row>
    <row r="52" spans="1:16" ht="21.75" customHeight="1" x14ac:dyDescent="0.2">
      <c r="A52" s="251" t="s">
        <v>613</v>
      </c>
      <c r="B52" s="234">
        <v>0.92473118279569888</v>
      </c>
      <c r="C52" s="234">
        <v>0.93006993006993011</v>
      </c>
      <c r="D52" s="234">
        <v>0.92537313432835822</v>
      </c>
      <c r="E52" s="234">
        <v>0.94505494505494503</v>
      </c>
      <c r="F52" s="234">
        <v>0.95918367346938771</v>
      </c>
      <c r="G52" s="234">
        <v>0.97674418604651159</v>
      </c>
      <c r="H52" s="234">
        <v>0.94805194805194803</v>
      </c>
      <c r="I52" s="234">
        <v>0.92307692307692313</v>
      </c>
      <c r="J52" s="234">
        <v>0.95604395604395609</v>
      </c>
      <c r="K52" s="234">
        <v>0.95977011494252873</v>
      </c>
      <c r="L52" s="234">
        <v>0.85576923076923073</v>
      </c>
      <c r="M52" s="234">
        <v>1</v>
      </c>
      <c r="N52" s="235">
        <v>0.93276203032300598</v>
      </c>
      <c r="O52" s="268"/>
    </row>
    <row r="53" spans="1:16" ht="21.75" customHeight="1" x14ac:dyDescent="0.2">
      <c r="A53" s="65" t="s">
        <v>614</v>
      </c>
      <c r="B53" s="99">
        <v>0.96694214876033058</v>
      </c>
      <c r="C53" s="99">
        <v>0.96799999999999997</v>
      </c>
      <c r="D53" s="99">
        <v>0.93478260869565222</v>
      </c>
      <c r="E53" s="99">
        <v>1</v>
      </c>
      <c r="F53" s="99">
        <v>0.94696969696969702</v>
      </c>
      <c r="G53" s="99">
        <v>1</v>
      </c>
      <c r="H53" s="99">
        <v>0.96710526315789469</v>
      </c>
      <c r="I53" s="99">
        <v>0.9327731092436975</v>
      </c>
      <c r="J53" s="99">
        <v>0.96202531645569622</v>
      </c>
      <c r="K53" s="99">
        <v>0.97777777777777775</v>
      </c>
      <c r="L53" s="99">
        <v>0.8904109589041096</v>
      </c>
      <c r="M53" s="99" t="s">
        <v>360</v>
      </c>
      <c r="N53" s="303">
        <v>0.95423956931359355</v>
      </c>
      <c r="O53"/>
    </row>
    <row r="54" spans="1:16" ht="21" customHeight="1" x14ac:dyDescent="0.2">
      <c r="A54" s="251" t="s">
        <v>610</v>
      </c>
      <c r="B54" s="234">
        <v>0.94827586206896552</v>
      </c>
      <c r="C54" s="234">
        <v>0.96831683168316829</v>
      </c>
      <c r="D54" s="234">
        <v>0.93629343629343631</v>
      </c>
      <c r="E54" s="234">
        <v>0.97920277296360481</v>
      </c>
      <c r="F54" s="234">
        <v>0.95178571428571423</v>
      </c>
      <c r="G54" s="234">
        <v>0.99</v>
      </c>
      <c r="H54" s="234">
        <v>0.967741935483871</v>
      </c>
      <c r="I54" s="234">
        <v>0.91885964912280704</v>
      </c>
      <c r="J54" s="234">
        <v>0.93582887700534756</v>
      </c>
      <c r="K54" s="234">
        <v>0.97320169252468269</v>
      </c>
      <c r="L54" s="234">
        <v>0.88997555012224938</v>
      </c>
      <c r="M54" s="234">
        <v>1</v>
      </c>
      <c r="N54" s="235">
        <v>0.94821894005212859</v>
      </c>
      <c r="O54" s="268"/>
      <c r="P54" s="3"/>
    </row>
    <row r="55" spans="1:16" ht="21" customHeight="1" x14ac:dyDescent="0.2">
      <c r="A55" s="162" t="s">
        <v>585</v>
      </c>
      <c r="B55" s="238">
        <v>0.9285714285714286</v>
      </c>
      <c r="C55" s="238">
        <v>0.98412698412698407</v>
      </c>
      <c r="D55" s="238">
        <v>0.93670886075949367</v>
      </c>
      <c r="E55" s="238">
        <v>0.96078431372549022</v>
      </c>
      <c r="F55" s="238">
        <v>0.94927536231884058</v>
      </c>
      <c r="G55" s="238">
        <v>0.98765432098765427</v>
      </c>
      <c r="H55" s="238">
        <v>0.94039735099337751</v>
      </c>
      <c r="I55" s="238">
        <v>0.9</v>
      </c>
      <c r="J55" s="238">
        <v>0.95348837209302328</v>
      </c>
      <c r="K55" s="238">
        <v>1</v>
      </c>
      <c r="L55" s="238">
        <v>0.92820512820512824</v>
      </c>
      <c r="M55" s="238" t="s">
        <v>360</v>
      </c>
      <c r="N55" s="237">
        <v>0.95153896529142112</v>
      </c>
      <c r="O55"/>
    </row>
    <row r="56" spans="1:16" ht="21" customHeight="1" x14ac:dyDescent="0.2">
      <c r="A56" s="251" t="s">
        <v>586</v>
      </c>
      <c r="B56" s="234">
        <v>0.86585365853658536</v>
      </c>
      <c r="C56" s="234">
        <v>0.96226415094339623</v>
      </c>
      <c r="D56" s="234">
        <v>0.89570552147239269</v>
      </c>
      <c r="E56" s="234">
        <v>0.97945205479452058</v>
      </c>
      <c r="F56" s="234">
        <v>0.96850393700787396</v>
      </c>
      <c r="G56" s="234">
        <v>1</v>
      </c>
      <c r="H56" s="234">
        <v>0.9642857142857143</v>
      </c>
      <c r="I56" s="234">
        <v>0.92372881355932202</v>
      </c>
      <c r="J56" s="234">
        <v>0.95402298850574707</v>
      </c>
      <c r="K56" s="234">
        <v>0.9831460674157303</v>
      </c>
      <c r="L56" s="234">
        <v>0.92592592592592593</v>
      </c>
      <c r="M56" s="234" t="s">
        <v>360</v>
      </c>
      <c r="N56" s="235">
        <v>0.94791666666666663</v>
      </c>
      <c r="O56" s="268"/>
    </row>
    <row r="57" spans="1:16" ht="21" customHeight="1" x14ac:dyDescent="0.2">
      <c r="A57" s="162" t="s">
        <v>587</v>
      </c>
      <c r="B57" s="238">
        <v>0.90816326530612246</v>
      </c>
      <c r="C57" s="238">
        <v>0.95</v>
      </c>
      <c r="D57" s="238">
        <v>0.91082802547770703</v>
      </c>
      <c r="E57" s="238">
        <v>0.99328859060402686</v>
      </c>
      <c r="F57" s="238">
        <v>0.93401015228426398</v>
      </c>
      <c r="G57" s="238">
        <v>0.96296296296296291</v>
      </c>
      <c r="H57" s="238">
        <v>0.99290780141843971</v>
      </c>
      <c r="I57" s="238">
        <v>0.90654205607476634</v>
      </c>
      <c r="J57" s="238">
        <v>0.95614035087719296</v>
      </c>
      <c r="K57" s="238">
        <v>0.9606741573033708</v>
      </c>
      <c r="L57" s="238">
        <v>0.92</v>
      </c>
      <c r="M57" s="238" t="s">
        <v>360</v>
      </c>
      <c r="N57" s="237">
        <v>0.94571045576407509</v>
      </c>
      <c r="O57"/>
    </row>
    <row r="58" spans="1:16" ht="21" customHeight="1" x14ac:dyDescent="0.2">
      <c r="A58" s="251" t="s">
        <v>588</v>
      </c>
      <c r="B58" s="234">
        <v>0.92473118279569888</v>
      </c>
      <c r="C58" s="234">
        <v>0.97599999999999998</v>
      </c>
      <c r="D58" s="234">
        <v>0.94782608695652171</v>
      </c>
      <c r="E58" s="234">
        <v>0.95070422535211263</v>
      </c>
      <c r="F58" s="234">
        <v>0.93684210526315792</v>
      </c>
      <c r="G58" s="234">
        <v>1</v>
      </c>
      <c r="H58" s="234">
        <v>0.98611111111111116</v>
      </c>
      <c r="I58" s="234">
        <v>0.93600000000000005</v>
      </c>
      <c r="J58" s="234">
        <v>0.956989247311828</v>
      </c>
      <c r="K58" s="234">
        <v>0.95705521472392641</v>
      </c>
      <c r="L58" s="234">
        <v>0.89560439560439564</v>
      </c>
      <c r="M58" s="234" t="s">
        <v>360</v>
      </c>
      <c r="N58" s="235">
        <v>0.94780793319415446</v>
      </c>
      <c r="O58" s="268"/>
    </row>
    <row r="59" spans="1:16" ht="21" customHeight="1" x14ac:dyDescent="0.2">
      <c r="A59" s="65" t="s">
        <v>583</v>
      </c>
      <c r="B59" s="99">
        <v>0.90909090909090906</v>
      </c>
      <c r="C59" s="99">
        <v>0.9679245283018868</v>
      </c>
      <c r="D59" s="99">
        <v>0.9207419898819561</v>
      </c>
      <c r="E59" s="99">
        <v>0.97118644067796611</v>
      </c>
      <c r="F59" s="99">
        <v>0.94478527607361962</v>
      </c>
      <c r="G59" s="99">
        <v>0.98692810457516345</v>
      </c>
      <c r="H59" s="99">
        <v>0.97080291970802923</v>
      </c>
      <c r="I59" s="99">
        <v>0.91739130434782612</v>
      </c>
      <c r="J59" s="99">
        <v>0.95508274231678492</v>
      </c>
      <c r="K59" s="99">
        <v>0.97546897546897549</v>
      </c>
      <c r="L59" s="99">
        <v>0.91759776536312854</v>
      </c>
      <c r="M59" s="99" t="s">
        <v>360</v>
      </c>
      <c r="N59" s="303">
        <v>0.94827001356852103</v>
      </c>
      <c r="O59"/>
    </row>
    <row r="60" spans="1:16" ht="21" customHeight="1" x14ac:dyDescent="0.2">
      <c r="A60" s="251" t="s">
        <v>616</v>
      </c>
      <c r="B60" s="259">
        <v>3.9184952978056464</v>
      </c>
      <c r="C60" s="259">
        <v>3.9230338128148912E-2</v>
      </c>
      <c r="D60" s="259">
        <v>1.5551446411480208</v>
      </c>
      <c r="E60" s="259">
        <v>0.80163322856386943</v>
      </c>
      <c r="F60" s="259">
        <v>0.70004382120946174</v>
      </c>
      <c r="G60" s="259">
        <v>0.3071895424836546</v>
      </c>
      <c r="H60" s="259">
        <v>-0.30609842241582363</v>
      </c>
      <c r="I60" s="259">
        <v>0.14683447749809231</v>
      </c>
      <c r="J60" s="259">
        <v>-1.9253865311437357</v>
      </c>
      <c r="K60" s="259">
        <v>-0.22672829442927922</v>
      </c>
      <c r="L60" s="259">
        <v>-2.7622215240879155</v>
      </c>
      <c r="M60" s="259" t="s">
        <v>360</v>
      </c>
      <c r="N60" s="264">
        <v>-5.1073516392441398E-3</v>
      </c>
      <c r="O60" s="268"/>
    </row>
    <row r="61" spans="1:16" x14ac:dyDescent="0.2">
      <c r="A61" s="57" t="s">
        <v>76</v>
      </c>
      <c r="B61" s="179"/>
      <c r="C61" s="181"/>
      <c r="D61" s="181"/>
      <c r="E61" s="181"/>
      <c r="F61" s="181"/>
      <c r="G61" s="181"/>
      <c r="H61" s="181"/>
      <c r="I61" s="181"/>
      <c r="J61" s="181"/>
      <c r="K61" s="183"/>
      <c r="L61" s="184"/>
      <c r="M61" s="184"/>
      <c r="N61" s="575"/>
      <c r="O61" s="184"/>
    </row>
    <row r="62" spans="1:16" ht="16.350000000000001" customHeight="1" x14ac:dyDescent="0.25">
      <c r="A62" s="315" t="s">
        <v>719</v>
      </c>
    </row>
    <row r="63" spans="1:16" ht="111" customHeight="1" x14ac:dyDescent="0.2">
      <c r="A63" s="88"/>
      <c r="B63" s="88" t="s">
        <v>25</v>
      </c>
      <c r="C63" s="88" t="s">
        <v>26</v>
      </c>
      <c r="D63" s="88" t="s">
        <v>27</v>
      </c>
      <c r="E63" s="88" t="s">
        <v>161</v>
      </c>
      <c r="F63" s="88" t="s">
        <v>28</v>
      </c>
      <c r="G63" s="88" t="s">
        <v>29</v>
      </c>
      <c r="H63" s="88" t="s">
        <v>30</v>
      </c>
      <c r="I63" s="88" t="s">
        <v>31</v>
      </c>
      <c r="J63" s="88" t="s">
        <v>32</v>
      </c>
      <c r="K63" s="88" t="s">
        <v>33</v>
      </c>
      <c r="L63" s="88" t="s">
        <v>34</v>
      </c>
      <c r="M63" s="88" t="s">
        <v>35</v>
      </c>
      <c r="N63" s="88" t="s">
        <v>94</v>
      </c>
      <c r="O63" s="77"/>
    </row>
    <row r="64" spans="1:16" ht="21" customHeight="1" x14ac:dyDescent="0.2">
      <c r="A64" s="251" t="s">
        <v>611</v>
      </c>
      <c r="B64" s="252">
        <v>6</v>
      </c>
      <c r="C64" s="252">
        <v>7</v>
      </c>
      <c r="D64" s="252">
        <v>12</v>
      </c>
      <c r="E64" s="252">
        <v>2</v>
      </c>
      <c r="F64" s="252">
        <v>13</v>
      </c>
      <c r="G64" s="252">
        <v>3</v>
      </c>
      <c r="H64" s="252">
        <v>2</v>
      </c>
      <c r="I64" s="252">
        <v>21</v>
      </c>
      <c r="J64" s="252">
        <v>5</v>
      </c>
      <c r="K64" s="252">
        <v>9</v>
      </c>
      <c r="L64" s="252">
        <v>5</v>
      </c>
      <c r="M64" s="252">
        <v>0</v>
      </c>
      <c r="N64" s="261">
        <v>85</v>
      </c>
      <c r="O64" s="268"/>
    </row>
    <row r="65" spans="1:29" ht="21" customHeight="1" x14ac:dyDescent="0.2">
      <c r="A65" s="65" t="s">
        <v>612</v>
      </c>
      <c r="B65" s="253">
        <v>1</v>
      </c>
      <c r="C65" s="253">
        <v>12</v>
      </c>
      <c r="D65" s="253">
        <v>5</v>
      </c>
      <c r="E65" s="253">
        <v>3</v>
      </c>
      <c r="F65" s="253">
        <v>7</v>
      </c>
      <c r="G65" s="253">
        <v>4</v>
      </c>
      <c r="H65" s="253">
        <v>4</v>
      </c>
      <c r="I65" s="253">
        <v>11</v>
      </c>
      <c r="J65" s="253">
        <v>8</v>
      </c>
      <c r="K65" s="253">
        <v>11</v>
      </c>
      <c r="L65" s="253">
        <v>8</v>
      </c>
      <c r="M65" s="253">
        <v>0</v>
      </c>
      <c r="N65" s="262">
        <v>74</v>
      </c>
      <c r="O65" s="3"/>
    </row>
    <row r="66" spans="1:29" ht="21" customHeight="1" x14ac:dyDescent="0.2">
      <c r="A66" s="251" t="s">
        <v>613</v>
      </c>
      <c r="B66" s="252">
        <v>6</v>
      </c>
      <c r="C66" s="252">
        <v>7</v>
      </c>
      <c r="D66" s="252">
        <v>10</v>
      </c>
      <c r="E66" s="252">
        <v>0</v>
      </c>
      <c r="F66" s="252">
        <v>10</v>
      </c>
      <c r="G66" s="252">
        <v>1</v>
      </c>
      <c r="H66" s="252">
        <v>6</v>
      </c>
      <c r="I66" s="252">
        <v>12</v>
      </c>
      <c r="J66" s="252">
        <v>4</v>
      </c>
      <c r="K66" s="252">
        <v>9</v>
      </c>
      <c r="L66" s="252">
        <v>10</v>
      </c>
      <c r="M66" s="252">
        <v>0</v>
      </c>
      <c r="N66" s="261">
        <v>75</v>
      </c>
      <c r="O66" s="268"/>
    </row>
    <row r="67" spans="1:29" ht="21" customHeight="1" x14ac:dyDescent="0.2">
      <c r="A67" s="65" t="s">
        <v>614</v>
      </c>
      <c r="B67" s="556">
        <v>1</v>
      </c>
      <c r="C67" s="253">
        <v>7</v>
      </c>
      <c r="D67" s="253">
        <v>5</v>
      </c>
      <c r="E67" s="253">
        <v>5</v>
      </c>
      <c r="F67" s="253">
        <v>7</v>
      </c>
      <c r="G67" s="253">
        <v>2</v>
      </c>
      <c r="H67" s="253">
        <v>5</v>
      </c>
      <c r="I67" s="253">
        <v>5</v>
      </c>
      <c r="J67" s="253">
        <v>5</v>
      </c>
      <c r="K67" s="253">
        <v>20</v>
      </c>
      <c r="L67" s="253">
        <v>8</v>
      </c>
      <c r="M67" s="253">
        <v>0</v>
      </c>
      <c r="N67" s="262">
        <v>70</v>
      </c>
      <c r="O67" s="3"/>
    </row>
    <row r="68" spans="1:29" ht="21" customHeight="1" x14ac:dyDescent="0.2">
      <c r="A68" s="251" t="s">
        <v>610</v>
      </c>
      <c r="B68" s="252">
        <v>14</v>
      </c>
      <c r="C68" s="252">
        <v>33</v>
      </c>
      <c r="D68" s="252">
        <v>32</v>
      </c>
      <c r="E68" s="252">
        <v>10</v>
      </c>
      <c r="F68" s="252">
        <v>37</v>
      </c>
      <c r="G68" s="252">
        <v>10</v>
      </c>
      <c r="H68" s="252">
        <v>17</v>
      </c>
      <c r="I68" s="252">
        <v>49</v>
      </c>
      <c r="J68" s="252">
        <v>22</v>
      </c>
      <c r="K68" s="252">
        <v>49</v>
      </c>
      <c r="L68" s="252">
        <v>31</v>
      </c>
      <c r="M68" s="252">
        <v>0</v>
      </c>
      <c r="N68" s="261">
        <v>304</v>
      </c>
      <c r="O68" s="268"/>
    </row>
    <row r="69" spans="1:29" ht="21" customHeight="1" x14ac:dyDescent="0.2">
      <c r="A69" s="162" t="s">
        <v>585</v>
      </c>
      <c r="B69" s="254">
        <v>7</v>
      </c>
      <c r="C69" s="254">
        <v>8</v>
      </c>
      <c r="D69" s="254">
        <v>14</v>
      </c>
      <c r="E69" s="254">
        <v>4</v>
      </c>
      <c r="F69" s="254">
        <v>9</v>
      </c>
      <c r="G69" s="254">
        <v>6</v>
      </c>
      <c r="H69" s="254">
        <v>6</v>
      </c>
      <c r="I69" s="254">
        <v>2</v>
      </c>
      <c r="J69" s="254">
        <v>5</v>
      </c>
      <c r="K69" s="254">
        <v>8</v>
      </c>
      <c r="L69" s="254">
        <v>9</v>
      </c>
      <c r="M69" s="254">
        <v>0</v>
      </c>
      <c r="N69" s="255">
        <v>78</v>
      </c>
      <c r="O69"/>
    </row>
    <row r="70" spans="1:29" ht="21" customHeight="1" x14ac:dyDescent="0.2">
      <c r="A70" s="251" t="s">
        <v>586</v>
      </c>
      <c r="B70" s="252">
        <v>5</v>
      </c>
      <c r="C70" s="252">
        <v>6</v>
      </c>
      <c r="D70" s="252">
        <v>8</v>
      </c>
      <c r="E70" s="252">
        <v>5</v>
      </c>
      <c r="F70" s="252">
        <v>12</v>
      </c>
      <c r="G70" s="252">
        <v>5</v>
      </c>
      <c r="H70" s="252">
        <v>5</v>
      </c>
      <c r="I70" s="252">
        <v>12</v>
      </c>
      <c r="J70" s="252">
        <v>5</v>
      </c>
      <c r="K70" s="252">
        <v>11</v>
      </c>
      <c r="L70" s="252">
        <v>15</v>
      </c>
      <c r="M70" s="252">
        <v>0</v>
      </c>
      <c r="N70" s="261">
        <v>89</v>
      </c>
      <c r="O70"/>
    </row>
    <row r="71" spans="1:29" ht="21" customHeight="1" x14ac:dyDescent="0.2">
      <c r="A71" s="162" t="s">
        <v>587</v>
      </c>
      <c r="B71" s="254">
        <v>11</v>
      </c>
      <c r="C71" s="254">
        <v>5</v>
      </c>
      <c r="D71" s="254">
        <v>11</v>
      </c>
      <c r="E71" s="254">
        <v>9</v>
      </c>
      <c r="F71" s="254">
        <v>19</v>
      </c>
      <c r="G71" s="254">
        <v>4</v>
      </c>
      <c r="H71" s="254">
        <v>4</v>
      </c>
      <c r="I71" s="254">
        <v>12</v>
      </c>
      <c r="J71" s="254">
        <v>2</v>
      </c>
      <c r="K71" s="254">
        <v>14</v>
      </c>
      <c r="L71" s="254">
        <v>23</v>
      </c>
      <c r="M71" s="254">
        <v>0</v>
      </c>
      <c r="N71" s="255">
        <v>114</v>
      </c>
      <c r="O71"/>
    </row>
    <row r="72" spans="1:29" ht="21" customHeight="1" x14ac:dyDescent="0.2">
      <c r="A72" s="251" t="s">
        <v>588</v>
      </c>
      <c r="B72" s="586">
        <v>4</v>
      </c>
      <c r="C72" s="252">
        <v>2</v>
      </c>
      <c r="D72" s="252">
        <v>12</v>
      </c>
      <c r="E72" s="252">
        <v>5</v>
      </c>
      <c r="F72" s="252">
        <v>6</v>
      </c>
      <c r="G72" s="252">
        <v>4</v>
      </c>
      <c r="H72" s="252">
        <v>5</v>
      </c>
      <c r="I72" s="252">
        <v>17</v>
      </c>
      <c r="J72" s="252">
        <v>1</v>
      </c>
      <c r="K72" s="252">
        <v>13</v>
      </c>
      <c r="L72" s="252">
        <v>11</v>
      </c>
      <c r="M72" s="252">
        <v>0</v>
      </c>
      <c r="N72" s="261">
        <v>80</v>
      </c>
      <c r="O72" s="268"/>
    </row>
    <row r="73" spans="1:29" ht="21" customHeight="1" x14ac:dyDescent="0.2">
      <c r="A73" s="162" t="s">
        <v>583</v>
      </c>
      <c r="B73" s="254">
        <v>27</v>
      </c>
      <c r="C73" s="254">
        <v>21</v>
      </c>
      <c r="D73" s="254">
        <v>45</v>
      </c>
      <c r="E73" s="254">
        <v>23</v>
      </c>
      <c r="F73" s="254">
        <v>46</v>
      </c>
      <c r="G73" s="254">
        <v>19</v>
      </c>
      <c r="H73" s="254">
        <v>20</v>
      </c>
      <c r="I73" s="254">
        <v>43</v>
      </c>
      <c r="J73" s="254">
        <v>13</v>
      </c>
      <c r="K73" s="254">
        <v>46</v>
      </c>
      <c r="L73" s="254">
        <v>58</v>
      </c>
      <c r="M73" s="254">
        <v>0</v>
      </c>
      <c r="N73" s="255">
        <v>361</v>
      </c>
      <c r="O73"/>
    </row>
    <row r="74" spans="1:29" ht="21" customHeight="1" x14ac:dyDescent="0.2">
      <c r="A74" s="251" t="s">
        <v>650</v>
      </c>
      <c r="B74" s="252">
        <v>-13</v>
      </c>
      <c r="C74" s="252">
        <v>12</v>
      </c>
      <c r="D74" s="252">
        <v>-13</v>
      </c>
      <c r="E74" s="252">
        <v>-13</v>
      </c>
      <c r="F74" s="252">
        <v>-9</v>
      </c>
      <c r="G74" s="252">
        <v>-9</v>
      </c>
      <c r="H74" s="252">
        <v>-3</v>
      </c>
      <c r="I74" s="252">
        <v>6</v>
      </c>
      <c r="J74" s="252">
        <v>9</v>
      </c>
      <c r="K74" s="252">
        <v>3</v>
      </c>
      <c r="L74" s="252">
        <v>-27</v>
      </c>
      <c r="M74" s="252">
        <v>0</v>
      </c>
      <c r="N74" s="261">
        <v>-57</v>
      </c>
      <c r="O74"/>
    </row>
    <row r="75" spans="1:29" ht="21" customHeight="1" x14ac:dyDescent="0.2">
      <c r="A75" s="162" t="s">
        <v>651</v>
      </c>
      <c r="B75" s="238">
        <v>-0.48148148148148145</v>
      </c>
      <c r="C75" s="238">
        <v>0.5714285714285714</v>
      </c>
      <c r="D75" s="238">
        <v>-0.28888888888888886</v>
      </c>
      <c r="E75" s="238">
        <v>-0.56521739130434778</v>
      </c>
      <c r="F75" s="238">
        <v>-0.19565217391304349</v>
      </c>
      <c r="G75" s="238">
        <v>-0.47368421052631576</v>
      </c>
      <c r="H75" s="238">
        <v>-0.15</v>
      </c>
      <c r="I75" s="238">
        <v>0.13953488372093023</v>
      </c>
      <c r="J75" s="238">
        <v>0.69230769230769229</v>
      </c>
      <c r="K75" s="238">
        <v>6.5217391304347824E-2</v>
      </c>
      <c r="L75" s="238">
        <v>-0.46551724137931033</v>
      </c>
      <c r="M75" s="238" t="s">
        <v>582</v>
      </c>
      <c r="N75" s="237">
        <v>-0.15789473684210525</v>
      </c>
      <c r="O75"/>
    </row>
    <row r="76" spans="1:29" x14ac:dyDescent="0.2">
      <c r="A76" s="57" t="s">
        <v>76</v>
      </c>
      <c r="B76" s="179"/>
      <c r="C76" s="181"/>
      <c r="D76" s="181"/>
      <c r="E76" s="181"/>
      <c r="F76" s="181"/>
      <c r="G76" s="181"/>
      <c r="H76" s="181"/>
      <c r="I76" s="181"/>
      <c r="J76" s="182"/>
      <c r="K76" s="183"/>
      <c r="L76" s="184"/>
      <c r="M76" s="184"/>
      <c r="N76" s="575"/>
      <c r="O76" s="184"/>
      <c r="P76" s="3"/>
      <c r="Q76" s="143"/>
      <c r="R76" s="143"/>
    </row>
    <row r="77" spans="1:29" ht="16.350000000000001" customHeight="1" x14ac:dyDescent="0.25">
      <c r="A77" s="315" t="s">
        <v>723</v>
      </c>
      <c r="P77" s="3"/>
      <c r="Q77" s="143"/>
      <c r="R77" s="143"/>
    </row>
    <row r="78" spans="1:29" ht="111" customHeight="1" x14ac:dyDescent="0.2">
      <c r="A78" s="88"/>
      <c r="B78" s="88" t="s">
        <v>25</v>
      </c>
      <c r="C78" s="88" t="s">
        <v>26</v>
      </c>
      <c r="D78" s="88" t="s">
        <v>27</v>
      </c>
      <c r="E78" s="88" t="s">
        <v>161</v>
      </c>
      <c r="F78" s="88" t="s">
        <v>28</v>
      </c>
      <c r="G78" s="88" t="s">
        <v>29</v>
      </c>
      <c r="H78" s="88" t="s">
        <v>30</v>
      </c>
      <c r="I78" s="88" t="s">
        <v>31</v>
      </c>
      <c r="J78" s="88" t="s">
        <v>32</v>
      </c>
      <c r="K78" s="88" t="s">
        <v>33</v>
      </c>
      <c r="L78" s="88" t="s">
        <v>34</v>
      </c>
      <c r="M78" s="88" t="s">
        <v>35</v>
      </c>
      <c r="N78" s="88" t="s">
        <v>94</v>
      </c>
      <c r="O78" s="77"/>
      <c r="P78" s="281"/>
      <c r="Q78" s="340"/>
      <c r="R78" s="145"/>
      <c r="S78" s="145"/>
      <c r="T78" s="145"/>
    </row>
    <row r="79" spans="1:29" ht="21" customHeight="1" x14ac:dyDescent="0.2">
      <c r="A79" s="251" t="s">
        <v>611</v>
      </c>
      <c r="B79" s="259">
        <v>9.1</v>
      </c>
      <c r="C79" s="259">
        <v>14.7</v>
      </c>
      <c r="D79" s="259">
        <v>19</v>
      </c>
      <c r="E79" s="259">
        <v>12.8</v>
      </c>
      <c r="F79" s="259">
        <v>21</v>
      </c>
      <c r="G79" s="259">
        <v>20.8</v>
      </c>
      <c r="H79" s="304">
        <v>7.2</v>
      </c>
      <c r="I79" s="259">
        <v>40.700000000000003</v>
      </c>
      <c r="J79" s="259">
        <v>6</v>
      </c>
      <c r="K79" s="259">
        <v>17.8</v>
      </c>
      <c r="L79" s="259">
        <v>45.5</v>
      </c>
      <c r="M79" s="259" t="s">
        <v>360</v>
      </c>
      <c r="N79" s="264">
        <v>16.600000000000001</v>
      </c>
      <c r="O79" s="268"/>
      <c r="P79" s="550"/>
      <c r="Q79" s="550"/>
      <c r="R79" s="550"/>
      <c r="S79" s="550"/>
      <c r="T79" s="550"/>
      <c r="U79" s="550"/>
      <c r="V79" s="550"/>
      <c r="W79" s="550"/>
      <c r="X79" s="550"/>
      <c r="Y79" s="550"/>
      <c r="Z79" s="550"/>
      <c r="AA79" s="550"/>
      <c r="AB79" s="550"/>
      <c r="AC79" s="550"/>
    </row>
    <row r="80" spans="1:29" ht="21" customHeight="1" x14ac:dyDescent="0.2">
      <c r="A80" s="65" t="s">
        <v>612</v>
      </c>
      <c r="B80" s="349">
        <v>13</v>
      </c>
      <c r="C80" s="108">
        <v>14.1</v>
      </c>
      <c r="D80" s="108">
        <v>20.6</v>
      </c>
      <c r="E80" s="108">
        <v>18.2</v>
      </c>
      <c r="F80" s="108">
        <v>17.399999999999999</v>
      </c>
      <c r="G80" s="108">
        <v>14.2</v>
      </c>
      <c r="H80" s="108">
        <v>8.8000000000000007</v>
      </c>
      <c r="I80" s="108">
        <v>22.2</v>
      </c>
      <c r="J80" s="108">
        <v>7</v>
      </c>
      <c r="K80" s="108">
        <v>17.700000000000003</v>
      </c>
      <c r="L80" s="349">
        <v>41.7</v>
      </c>
      <c r="M80" s="108" t="s">
        <v>360</v>
      </c>
      <c r="N80" s="305">
        <v>17.8</v>
      </c>
      <c r="O80" s="3"/>
      <c r="P80" s="550"/>
      <c r="Q80" s="550"/>
      <c r="R80" s="550"/>
      <c r="S80" s="550"/>
      <c r="T80" s="550"/>
      <c r="U80" s="550"/>
      <c r="V80" s="550"/>
      <c r="W80" s="550"/>
      <c r="X80" s="550"/>
      <c r="Y80" s="550"/>
      <c r="Z80" s="550"/>
      <c r="AA80" s="550"/>
      <c r="AB80" s="550"/>
      <c r="AC80" s="550"/>
    </row>
    <row r="81" spans="1:29" ht="21" customHeight="1" x14ac:dyDescent="0.2">
      <c r="A81" s="251" t="s">
        <v>613</v>
      </c>
      <c r="B81" s="259">
        <v>14.2</v>
      </c>
      <c r="C81" s="259">
        <v>16</v>
      </c>
      <c r="D81" s="259">
        <v>21.9</v>
      </c>
      <c r="E81" s="259">
        <v>18.899999999999999</v>
      </c>
      <c r="F81" s="304">
        <v>16.8</v>
      </c>
      <c r="G81" s="259">
        <v>25</v>
      </c>
      <c r="H81" s="259">
        <v>8.6</v>
      </c>
      <c r="I81" s="259">
        <v>19.899999999999999</v>
      </c>
      <c r="J81" s="259">
        <v>7</v>
      </c>
      <c r="K81" s="259">
        <v>21.2</v>
      </c>
      <c r="L81" s="304">
        <v>48.6</v>
      </c>
      <c r="M81" s="259">
        <v>70.8</v>
      </c>
      <c r="N81" s="264">
        <v>19.299999999999997</v>
      </c>
      <c r="O81" s="268"/>
      <c r="P81" s="550"/>
      <c r="Q81" s="550"/>
      <c r="R81" s="550"/>
      <c r="S81" s="550"/>
      <c r="T81" s="550"/>
      <c r="U81" s="550"/>
      <c r="V81" s="550"/>
      <c r="W81" s="550"/>
      <c r="X81" s="550"/>
      <c r="Y81" s="550"/>
      <c r="Z81" s="550"/>
      <c r="AA81" s="550"/>
      <c r="AB81" s="550"/>
      <c r="AC81" s="550"/>
    </row>
    <row r="82" spans="1:29" ht="21" customHeight="1" x14ac:dyDescent="0.2">
      <c r="A82" s="65" t="s">
        <v>614</v>
      </c>
      <c r="B82" s="557">
        <v>12.1</v>
      </c>
      <c r="C82" s="108">
        <v>16</v>
      </c>
      <c r="D82" s="108">
        <v>22.8</v>
      </c>
      <c r="E82" s="108">
        <v>16.8</v>
      </c>
      <c r="F82" s="108">
        <v>13.8</v>
      </c>
      <c r="G82" s="108">
        <v>19.600000000000001</v>
      </c>
      <c r="H82" s="108">
        <v>5.2</v>
      </c>
      <c r="I82" s="108">
        <v>20.3</v>
      </c>
      <c r="J82" s="108">
        <v>9.1999999999999993</v>
      </c>
      <c r="K82" s="108">
        <v>24.1</v>
      </c>
      <c r="L82" s="108">
        <v>42.8</v>
      </c>
      <c r="M82" s="108" t="s">
        <v>360</v>
      </c>
      <c r="N82" s="305">
        <v>17.8</v>
      </c>
      <c r="O82" s="3"/>
      <c r="P82" s="550"/>
      <c r="Q82" s="550"/>
      <c r="R82" s="550"/>
      <c r="S82" s="550"/>
      <c r="T82" s="550"/>
      <c r="U82" s="550"/>
      <c r="V82" s="550"/>
      <c r="W82" s="550"/>
      <c r="X82" s="550"/>
      <c r="Y82" s="550"/>
      <c r="Z82" s="550"/>
      <c r="AA82" s="550"/>
      <c r="AB82" s="550"/>
      <c r="AC82" s="550"/>
    </row>
    <row r="83" spans="1:29" ht="21" customHeight="1" x14ac:dyDescent="0.2">
      <c r="A83" s="251" t="s">
        <v>610</v>
      </c>
      <c r="B83" s="259">
        <v>12</v>
      </c>
      <c r="C83" s="259">
        <v>15.4</v>
      </c>
      <c r="D83" s="259">
        <v>21</v>
      </c>
      <c r="E83" s="259">
        <v>16.600000000000001</v>
      </c>
      <c r="F83" s="259">
        <v>16.8</v>
      </c>
      <c r="G83" s="259">
        <v>19.5</v>
      </c>
      <c r="H83" s="259">
        <v>7.2</v>
      </c>
      <c r="I83" s="259">
        <v>24.4</v>
      </c>
      <c r="J83" s="259">
        <v>7</v>
      </c>
      <c r="K83" s="259">
        <v>21.1</v>
      </c>
      <c r="L83" s="259">
        <v>44.4</v>
      </c>
      <c r="M83" s="259">
        <v>70.8</v>
      </c>
      <c r="N83" s="264">
        <v>18.2</v>
      </c>
      <c r="O83" s="268"/>
      <c r="P83" s="550"/>
      <c r="Q83" s="550"/>
      <c r="R83" s="550"/>
      <c r="S83" s="550"/>
      <c r="T83" s="550"/>
      <c r="U83" s="550"/>
      <c r="V83" s="550"/>
      <c r="W83" s="550"/>
      <c r="X83" s="550"/>
      <c r="Y83" s="550"/>
      <c r="Z83" s="550"/>
      <c r="AA83" s="550"/>
      <c r="AB83" s="550"/>
      <c r="AC83" s="550"/>
    </row>
    <row r="84" spans="1:29" ht="21" customHeight="1" x14ac:dyDescent="0.2">
      <c r="A84" s="162" t="s">
        <v>585</v>
      </c>
      <c r="B84" s="263">
        <v>10.199999999999999</v>
      </c>
      <c r="C84" s="263">
        <v>13.6</v>
      </c>
      <c r="D84" s="263">
        <v>18.5</v>
      </c>
      <c r="E84" s="263">
        <v>14</v>
      </c>
      <c r="F84" s="263">
        <v>26</v>
      </c>
      <c r="G84" s="263">
        <v>16.399999999999999</v>
      </c>
      <c r="H84" s="263">
        <v>7.2</v>
      </c>
      <c r="I84" s="263">
        <v>35.299999999999997</v>
      </c>
      <c r="J84" s="263">
        <v>5.8</v>
      </c>
      <c r="K84" s="263">
        <v>13.8</v>
      </c>
      <c r="L84" s="263">
        <v>40.9</v>
      </c>
      <c r="M84" s="263" t="s">
        <v>360</v>
      </c>
      <c r="N84" s="359">
        <v>16.399999999999999</v>
      </c>
      <c r="O84"/>
      <c r="P84" s="551"/>
      <c r="Q84" s="341"/>
      <c r="R84" s="145"/>
      <c r="S84" s="145"/>
      <c r="T84" s="145"/>
    </row>
    <row r="85" spans="1:29" ht="21" customHeight="1" x14ac:dyDescent="0.2">
      <c r="A85" s="251" t="s">
        <v>586</v>
      </c>
      <c r="B85" s="259">
        <v>11.8</v>
      </c>
      <c r="C85" s="259">
        <v>15.2</v>
      </c>
      <c r="D85" s="259">
        <v>17</v>
      </c>
      <c r="E85" s="259">
        <v>14.2</v>
      </c>
      <c r="F85" s="259">
        <v>22.6</v>
      </c>
      <c r="G85" s="259">
        <v>16.5</v>
      </c>
      <c r="H85" s="259">
        <v>9</v>
      </c>
      <c r="I85" s="259">
        <v>35.599999999999994</v>
      </c>
      <c r="J85" s="259">
        <v>5.6</v>
      </c>
      <c r="K85" s="259">
        <v>15</v>
      </c>
      <c r="L85" s="259">
        <v>44.5</v>
      </c>
      <c r="M85" s="259" t="s">
        <v>360</v>
      </c>
      <c r="N85" s="264">
        <v>17.2</v>
      </c>
      <c r="O85" s="268"/>
      <c r="P85" s="551"/>
      <c r="Q85" s="341"/>
      <c r="R85" s="145"/>
      <c r="S85" s="145"/>
      <c r="T85" s="145"/>
    </row>
    <row r="86" spans="1:29" ht="21" customHeight="1" x14ac:dyDescent="0.2">
      <c r="A86" s="162" t="s">
        <v>587</v>
      </c>
      <c r="B86" s="263">
        <v>14</v>
      </c>
      <c r="C86" s="263">
        <v>19</v>
      </c>
      <c r="D86" s="263">
        <v>15.8</v>
      </c>
      <c r="E86" s="263">
        <v>15.9</v>
      </c>
      <c r="F86" s="263">
        <v>21.299999999999997</v>
      </c>
      <c r="G86" s="263">
        <v>21</v>
      </c>
      <c r="H86" s="263">
        <v>10.8</v>
      </c>
      <c r="I86" s="263">
        <v>45.8</v>
      </c>
      <c r="J86" s="263">
        <v>5.6999999999999993</v>
      </c>
      <c r="K86" s="263">
        <v>18.399999999999999</v>
      </c>
      <c r="L86" s="263">
        <v>50</v>
      </c>
      <c r="M86" s="263" t="s">
        <v>360</v>
      </c>
      <c r="N86" s="359">
        <v>18.600000000000001</v>
      </c>
      <c r="O86"/>
      <c r="P86" s="551"/>
      <c r="Q86" s="341"/>
      <c r="R86" s="145"/>
      <c r="S86" s="145"/>
      <c r="T86" s="145"/>
    </row>
    <row r="87" spans="1:29" ht="21" customHeight="1" x14ac:dyDescent="0.2">
      <c r="A87" s="251" t="s">
        <v>588</v>
      </c>
      <c r="B87" s="548">
        <v>11.2</v>
      </c>
      <c r="C87" s="259">
        <v>16.2</v>
      </c>
      <c r="D87" s="259">
        <v>18.399999999999999</v>
      </c>
      <c r="E87" s="259">
        <v>14</v>
      </c>
      <c r="F87" s="259">
        <v>17.100000000000001</v>
      </c>
      <c r="G87" s="259">
        <v>15.6</v>
      </c>
      <c r="H87" s="259">
        <v>10.8</v>
      </c>
      <c r="I87" s="259">
        <v>41</v>
      </c>
      <c r="J87" s="259">
        <v>5.2</v>
      </c>
      <c r="K87" s="259">
        <v>18.100000000000001</v>
      </c>
      <c r="L87" s="259">
        <v>45.8</v>
      </c>
      <c r="M87" s="259" t="s">
        <v>360</v>
      </c>
      <c r="N87" s="264">
        <v>17</v>
      </c>
      <c r="O87" s="268"/>
      <c r="P87" s="551"/>
      <c r="Q87" s="341"/>
      <c r="R87" s="145"/>
      <c r="S87" s="145"/>
      <c r="T87" s="145"/>
    </row>
    <row r="88" spans="1:29" ht="21" customHeight="1" x14ac:dyDescent="0.2">
      <c r="A88" s="162" t="s">
        <v>583</v>
      </c>
      <c r="B88" s="549">
        <v>11.4</v>
      </c>
      <c r="C88" s="549">
        <v>16</v>
      </c>
      <c r="D88" s="549">
        <v>17.100000000000001</v>
      </c>
      <c r="E88" s="549">
        <v>14.2</v>
      </c>
      <c r="F88" s="549">
        <v>21.2</v>
      </c>
      <c r="G88" s="549">
        <v>18</v>
      </c>
      <c r="H88" s="549">
        <v>9.4</v>
      </c>
      <c r="I88" s="549">
        <v>38.200000000000003</v>
      </c>
      <c r="J88" s="549">
        <v>5.6</v>
      </c>
      <c r="K88" s="549">
        <v>15.8</v>
      </c>
      <c r="L88" s="549">
        <v>44.8</v>
      </c>
      <c r="M88" s="549" t="s">
        <v>360</v>
      </c>
      <c r="N88" s="558">
        <v>17.399999999999999</v>
      </c>
      <c r="O88"/>
      <c r="P88" s="551"/>
      <c r="Q88" s="341"/>
      <c r="R88" s="145"/>
      <c r="S88" s="145"/>
      <c r="T88" s="145"/>
    </row>
    <row r="89" spans="1:29" ht="21" customHeight="1" x14ac:dyDescent="0.2">
      <c r="A89" s="251" t="s">
        <v>650</v>
      </c>
      <c r="B89" s="324">
        <v>0.59999999999999964</v>
      </c>
      <c r="C89" s="324">
        <v>-0.59999999999999964</v>
      </c>
      <c r="D89" s="324">
        <v>3.8999999999999986</v>
      </c>
      <c r="E89" s="324">
        <v>2.4000000000000021</v>
      </c>
      <c r="F89" s="324">
        <v>-4.3999999999999986</v>
      </c>
      <c r="G89" s="324">
        <v>1.5</v>
      </c>
      <c r="H89" s="324">
        <v>-2.2000000000000002</v>
      </c>
      <c r="I89" s="324">
        <v>-13.800000000000004</v>
      </c>
      <c r="J89" s="324">
        <v>1.4000000000000004</v>
      </c>
      <c r="K89" s="324">
        <v>5.3000000000000007</v>
      </c>
      <c r="L89" s="324">
        <v>-0.39999999999999858</v>
      </c>
      <c r="M89" s="324" t="s">
        <v>360</v>
      </c>
      <c r="N89" s="325">
        <v>0.80000000000000071</v>
      </c>
      <c r="O89" s="324">
        <f t="shared" ref="O89" si="0">IF(OR(O79="x",O84="x"),"x",O79-O84)</f>
        <v>0</v>
      </c>
      <c r="P89" s="551"/>
      <c r="Q89" s="341"/>
      <c r="R89" s="145"/>
      <c r="S89" s="145"/>
      <c r="T89" s="145"/>
    </row>
    <row r="90" spans="1:29" ht="21" customHeight="1" x14ac:dyDescent="0.2">
      <c r="A90" s="162" t="s">
        <v>651</v>
      </c>
      <c r="B90" s="238">
        <v>5.263157894736839E-2</v>
      </c>
      <c r="C90" s="238">
        <v>-3.7499999999999978E-2</v>
      </c>
      <c r="D90" s="238">
        <v>0.2280701754385964</v>
      </c>
      <c r="E90" s="238">
        <v>0.16901408450704242</v>
      </c>
      <c r="F90" s="238">
        <v>-0.20754716981132068</v>
      </c>
      <c r="G90" s="238">
        <v>8.3333333333333329E-2</v>
      </c>
      <c r="H90" s="238">
        <v>-0.23404255319148937</v>
      </c>
      <c r="I90" s="238">
        <v>-0.3612565445026179</v>
      </c>
      <c r="J90" s="238">
        <v>0.25000000000000006</v>
      </c>
      <c r="K90" s="238">
        <v>0.33544303797468356</v>
      </c>
      <c r="L90" s="238">
        <v>-8.9285714285713969E-3</v>
      </c>
      <c r="M90" s="238" t="s">
        <v>360</v>
      </c>
      <c r="N90" s="237">
        <v>4.5977011494252921E-2</v>
      </c>
      <c r="O90" s="238" t="str">
        <f t="shared" ref="O90" si="1">IF(O84&lt;10,"y",O89/O84)</f>
        <v>y</v>
      </c>
      <c r="P90" s="551"/>
      <c r="Q90" s="341"/>
      <c r="R90" s="145"/>
      <c r="S90" s="145"/>
      <c r="T90" s="145"/>
    </row>
    <row r="91" spans="1:29" x14ac:dyDescent="0.2">
      <c r="A91" s="57" t="s">
        <v>76</v>
      </c>
      <c r="B91" s="179"/>
      <c r="C91" s="181"/>
      <c r="D91" s="181"/>
      <c r="E91" s="181"/>
      <c r="F91" s="181"/>
      <c r="G91" s="181"/>
      <c r="H91" s="181"/>
      <c r="I91" s="181"/>
      <c r="J91" s="182"/>
      <c r="K91" s="183"/>
      <c r="L91" s="184"/>
      <c r="M91" s="184"/>
      <c r="N91" s="575"/>
      <c r="O91" s="184"/>
    </row>
    <row r="92" spans="1:29" x14ac:dyDescent="0.2">
      <c r="A92" s="25" t="s">
        <v>56</v>
      </c>
      <c r="B92" s="70"/>
      <c r="C92" s="71"/>
      <c r="D92" s="71"/>
      <c r="E92" s="71"/>
      <c r="F92" s="71"/>
      <c r="G92" s="71"/>
      <c r="H92" s="68"/>
      <c r="I92" s="68"/>
      <c r="J92" s="68"/>
      <c r="K92" s="68"/>
      <c r="L92" s="69"/>
      <c r="M92" s="69"/>
      <c r="N92" s="173"/>
      <c r="O92" s="69"/>
    </row>
    <row r="93" spans="1:29" x14ac:dyDescent="0.2">
      <c r="A93" s="37" t="s">
        <v>282</v>
      </c>
      <c r="B93" s="37"/>
      <c r="C93" s="37"/>
      <c r="D93" s="37"/>
      <c r="E93" s="37"/>
      <c r="F93" s="37"/>
      <c r="G93" s="37"/>
      <c r="H93" s="37"/>
      <c r="I93" s="37"/>
      <c r="J93" s="37"/>
      <c r="K93" s="37"/>
      <c r="L93" s="37"/>
      <c r="M93" s="37"/>
      <c r="N93" s="207"/>
      <c r="O93" s="37"/>
    </row>
    <row r="94" spans="1:29" x14ac:dyDescent="0.2">
      <c r="A94" s="37" t="s">
        <v>283</v>
      </c>
      <c r="B94" s="37"/>
      <c r="C94" s="37"/>
      <c r="D94" s="37"/>
      <c r="E94" s="37"/>
      <c r="F94" s="37"/>
      <c r="G94" s="37"/>
      <c r="H94" s="37"/>
      <c r="I94" s="37"/>
      <c r="J94" s="37"/>
      <c r="K94" s="37"/>
      <c r="L94" s="37"/>
      <c r="M94" s="37"/>
      <c r="N94" s="207"/>
      <c r="O94" s="37"/>
    </row>
    <row r="95" spans="1:29" s="131" customFormat="1" ht="12" x14ac:dyDescent="0.2">
      <c r="A95" s="37" t="s">
        <v>724</v>
      </c>
      <c r="N95" s="779"/>
    </row>
    <row r="96" spans="1:29" x14ac:dyDescent="0.2">
      <c r="A96" s="37" t="s">
        <v>419</v>
      </c>
      <c r="B96" s="37"/>
      <c r="C96" s="37"/>
      <c r="D96" s="37"/>
      <c r="E96" s="37"/>
      <c r="F96" s="37"/>
      <c r="G96" s="37"/>
      <c r="H96" s="37"/>
      <c r="I96" s="37"/>
      <c r="J96" s="37"/>
      <c r="K96" s="37"/>
      <c r="L96" s="37"/>
      <c r="M96" s="37"/>
      <c r="N96" s="207"/>
      <c r="O96" s="37"/>
    </row>
    <row r="97" spans="1:15" x14ac:dyDescent="0.2">
      <c r="A97" s="37" t="s">
        <v>214</v>
      </c>
      <c r="B97" s="37"/>
      <c r="C97" s="37"/>
      <c r="D97" s="37"/>
      <c r="E97" s="37"/>
      <c r="F97" s="37"/>
      <c r="G97" s="37"/>
      <c r="H97" s="37"/>
      <c r="I97" s="37"/>
      <c r="J97" s="37"/>
      <c r="K97" s="37"/>
      <c r="L97" s="37"/>
      <c r="M97" s="37"/>
      <c r="N97" s="207"/>
      <c r="O97" s="37"/>
    </row>
    <row r="98" spans="1:15" x14ac:dyDescent="0.2">
      <c r="A98" s="37" t="s">
        <v>181</v>
      </c>
      <c r="B98" s="37"/>
      <c r="C98" s="37"/>
      <c r="D98" s="37"/>
      <c r="E98" s="37"/>
      <c r="F98" s="37"/>
      <c r="G98" s="37"/>
      <c r="H98" s="37"/>
      <c r="I98" s="37"/>
      <c r="J98" s="37"/>
      <c r="K98" s="37"/>
      <c r="L98" s="37"/>
      <c r="M98" s="37"/>
      <c r="N98" s="207"/>
      <c r="O98" s="37"/>
    </row>
    <row r="99" spans="1:15" x14ac:dyDescent="0.2">
      <c r="A99" s="37" t="s">
        <v>432</v>
      </c>
      <c r="B99" s="37"/>
      <c r="C99" s="37"/>
      <c r="D99" s="37"/>
      <c r="E99" s="37"/>
      <c r="F99" s="37"/>
      <c r="G99" s="37"/>
      <c r="H99" s="37"/>
      <c r="I99" s="37"/>
      <c r="J99" s="37"/>
      <c r="K99" s="37"/>
      <c r="L99" s="37"/>
      <c r="M99" s="37"/>
      <c r="N99" s="207"/>
      <c r="O99" s="37"/>
    </row>
    <row r="100" spans="1:15" x14ac:dyDescent="0.2">
      <c r="A100" s="400" t="s">
        <v>433</v>
      </c>
      <c r="B100" s="400"/>
      <c r="C100" s="400"/>
      <c r="D100" s="400"/>
      <c r="E100" s="400"/>
      <c r="F100" s="400"/>
      <c r="G100" s="400"/>
      <c r="H100" s="400"/>
      <c r="I100" s="400"/>
      <c r="J100" s="400"/>
      <c r="K100" s="400"/>
      <c r="L100" s="400"/>
      <c r="M100" s="400"/>
      <c r="N100" s="574"/>
      <c r="O100" s="400"/>
    </row>
    <row r="101" spans="1:15" x14ac:dyDescent="0.2">
      <c r="A101" s="400" t="s">
        <v>284</v>
      </c>
      <c r="B101" s="400"/>
      <c r="C101" s="400"/>
      <c r="D101" s="400"/>
      <c r="E101" s="400"/>
      <c r="F101" s="400"/>
      <c r="G101" s="400"/>
      <c r="H101" s="400"/>
      <c r="I101" s="400"/>
      <c r="J101" s="400"/>
      <c r="K101" s="400"/>
      <c r="L101" s="400"/>
      <c r="M101" s="400"/>
      <c r="N101" s="574"/>
      <c r="O101" s="400"/>
    </row>
    <row r="102" spans="1:15" x14ac:dyDescent="0.2">
      <c r="A102" s="400" t="s">
        <v>285</v>
      </c>
      <c r="B102" s="400"/>
      <c r="C102" s="400"/>
      <c r="D102" s="400"/>
      <c r="E102" s="400"/>
      <c r="F102" s="400"/>
      <c r="G102" s="400"/>
      <c r="H102" s="400"/>
      <c r="I102" s="400"/>
      <c r="J102" s="400"/>
      <c r="K102" s="400"/>
      <c r="L102" s="400"/>
      <c r="M102" s="400"/>
      <c r="N102" s="574"/>
      <c r="O102" s="400"/>
    </row>
    <row r="103" spans="1:15" x14ac:dyDescent="0.2">
      <c r="A103" s="400" t="s">
        <v>286</v>
      </c>
      <c r="B103" s="400"/>
      <c r="C103" s="400"/>
      <c r="D103" s="400"/>
      <c r="E103" s="400"/>
      <c r="F103" s="400"/>
      <c r="G103" s="400"/>
      <c r="H103" s="400"/>
      <c r="I103" s="400"/>
      <c r="J103" s="400"/>
      <c r="K103" s="400"/>
      <c r="L103" s="400"/>
      <c r="M103" s="400"/>
      <c r="N103" s="574"/>
      <c r="O103" s="400"/>
    </row>
    <row r="105" spans="1:15" ht="15" x14ac:dyDescent="0.25">
      <c r="A105" s="315"/>
    </row>
    <row r="106" spans="1:15" x14ac:dyDescent="0.2">
      <c r="A106" s="143"/>
      <c r="B106" s="187"/>
      <c r="C106" s="343"/>
      <c r="D106" s="343"/>
      <c r="E106" s="343"/>
      <c r="F106" s="343"/>
      <c r="G106" s="343"/>
      <c r="H106" s="343"/>
      <c r="I106" s="343"/>
      <c r="J106" s="343"/>
      <c r="K106" s="343"/>
      <c r="L106" s="343"/>
    </row>
    <row r="107" spans="1:15" x14ac:dyDescent="0.2">
      <c r="A107" s="143"/>
      <c r="B107" s="187"/>
      <c r="C107" s="343"/>
      <c r="D107" s="343"/>
      <c r="E107" s="343"/>
      <c r="F107" s="343"/>
      <c r="G107" s="343"/>
      <c r="H107" s="343"/>
      <c r="I107" s="343"/>
      <c r="J107" s="343"/>
      <c r="K107" s="343"/>
      <c r="L107" s="343"/>
    </row>
    <row r="108" spans="1:15" x14ac:dyDescent="0.2">
      <c r="A108" s="143"/>
      <c r="B108" s="187"/>
      <c r="C108" s="343"/>
      <c r="D108" s="343"/>
      <c r="E108" s="343"/>
      <c r="F108" s="343"/>
      <c r="G108" s="343"/>
      <c r="H108" s="343"/>
      <c r="I108" s="343"/>
      <c r="J108" s="343"/>
    </row>
    <row r="109" spans="1:15" x14ac:dyDescent="0.2">
      <c r="A109" s="143"/>
      <c r="B109" s="187"/>
      <c r="C109" s="343"/>
      <c r="D109" s="343"/>
      <c r="E109" s="343"/>
      <c r="F109" s="343"/>
      <c r="G109" s="343"/>
      <c r="H109" s="343"/>
      <c r="I109" s="343"/>
      <c r="J109" s="343"/>
      <c r="K109" s="343"/>
      <c r="L109" s="343"/>
    </row>
    <row r="110" spans="1:15" x14ac:dyDescent="0.2">
      <c r="A110" s="143"/>
      <c r="B110" s="187"/>
      <c r="C110" s="343"/>
      <c r="D110" s="343"/>
      <c r="E110" s="343"/>
      <c r="F110" s="343"/>
      <c r="G110" s="343"/>
      <c r="H110" s="343"/>
      <c r="I110" s="343"/>
      <c r="J110" s="343"/>
    </row>
    <row r="111" spans="1:15" x14ac:dyDescent="0.2">
      <c r="A111" s="143"/>
      <c r="B111" s="187"/>
      <c r="C111" s="343"/>
      <c r="D111" s="343"/>
      <c r="E111" s="343"/>
      <c r="F111" s="343"/>
      <c r="G111" s="343"/>
      <c r="H111" s="343"/>
      <c r="I111" s="343"/>
      <c r="J111" s="343"/>
      <c r="K111" s="343"/>
      <c r="L111" s="343"/>
    </row>
    <row r="112" spans="1:15" x14ac:dyDescent="0.2">
      <c r="A112" s="143"/>
      <c r="B112" s="187"/>
      <c r="C112" s="343"/>
      <c r="D112" s="343"/>
      <c r="E112" s="343"/>
      <c r="F112" s="343"/>
      <c r="G112" s="343"/>
      <c r="H112" s="343"/>
      <c r="I112" s="343"/>
      <c r="J112" s="343"/>
    </row>
    <row r="113" spans="1:14" x14ac:dyDescent="0.2">
      <c r="A113" s="143"/>
      <c r="B113" s="187"/>
      <c r="C113" s="343"/>
      <c r="D113" s="343"/>
      <c r="E113" s="343"/>
      <c r="F113" s="343"/>
      <c r="G113" s="343"/>
      <c r="H113" s="343"/>
      <c r="I113" s="343"/>
      <c r="J113" s="343"/>
      <c r="K113" s="343"/>
      <c r="L113" s="343"/>
    </row>
    <row r="114" spans="1:14" x14ac:dyDescent="0.2">
      <c r="A114" s="143"/>
      <c r="B114" s="187"/>
      <c r="C114" s="343"/>
      <c r="D114" s="343"/>
      <c r="E114" s="343"/>
      <c r="F114" s="343"/>
      <c r="G114" s="343"/>
      <c r="H114" s="343"/>
      <c r="I114" s="343"/>
      <c r="J114" s="343"/>
    </row>
    <row r="115" spans="1:14" x14ac:dyDescent="0.2">
      <c r="A115" s="143"/>
      <c r="B115" s="187"/>
      <c r="C115" s="343"/>
      <c r="D115" s="343"/>
      <c r="E115" s="343"/>
      <c r="F115" s="343"/>
      <c r="G115" s="343"/>
      <c r="H115" s="343"/>
      <c r="I115" s="343"/>
      <c r="J115" s="343"/>
      <c r="K115" s="343"/>
      <c r="L115" s="343"/>
      <c r="N115" s="783"/>
    </row>
    <row r="116" spans="1:14" x14ac:dyDescent="0.2">
      <c r="A116" s="143"/>
      <c r="B116" s="187"/>
      <c r="C116" s="343"/>
      <c r="D116" s="343"/>
      <c r="E116" s="343"/>
      <c r="F116" s="343"/>
      <c r="G116" s="343"/>
      <c r="H116" s="343"/>
      <c r="I116" s="343"/>
      <c r="J116" s="343"/>
      <c r="N116" s="783"/>
    </row>
    <row r="117" spans="1:14" x14ac:dyDescent="0.2">
      <c r="A117" s="143"/>
      <c r="B117" s="187"/>
      <c r="C117" s="343"/>
      <c r="D117" s="343"/>
      <c r="E117" s="343"/>
      <c r="F117" s="343"/>
      <c r="G117" s="343"/>
      <c r="H117" s="343"/>
      <c r="I117" s="343"/>
      <c r="J117" s="343"/>
      <c r="K117" s="343"/>
      <c r="L117" s="343"/>
      <c r="N117" s="783"/>
    </row>
    <row r="118" spans="1:14" x14ac:dyDescent="0.2">
      <c r="A118" s="143"/>
      <c r="B118" s="187"/>
      <c r="C118" s="343"/>
      <c r="D118" s="343"/>
      <c r="E118" s="343"/>
      <c r="F118" s="343"/>
      <c r="G118" s="343"/>
      <c r="H118" s="343"/>
      <c r="I118" s="343"/>
      <c r="J118" s="343"/>
      <c r="N118" s="783"/>
    </row>
    <row r="119" spans="1:14" x14ac:dyDescent="0.2">
      <c r="A119" s="143"/>
      <c r="B119" s="187"/>
      <c r="C119" s="343"/>
      <c r="D119" s="343"/>
      <c r="E119" s="343"/>
      <c r="F119" s="343"/>
      <c r="G119" s="343"/>
      <c r="H119" s="343"/>
      <c r="I119" s="343"/>
      <c r="J119" s="343"/>
      <c r="K119" s="343"/>
      <c r="L119" s="343"/>
      <c r="N119" s="783"/>
    </row>
    <row r="120" spans="1:14" x14ac:dyDescent="0.2">
      <c r="A120" s="143"/>
      <c r="B120" s="187"/>
      <c r="C120" s="343"/>
      <c r="D120" s="343"/>
      <c r="E120" s="343"/>
      <c r="F120" s="343"/>
      <c r="G120" s="343"/>
      <c r="H120" s="343"/>
      <c r="I120" s="343"/>
      <c r="J120" s="343"/>
      <c r="N120" s="783"/>
    </row>
    <row r="121" spans="1:14" x14ac:dyDescent="0.2">
      <c r="A121" s="143"/>
      <c r="B121" s="187"/>
      <c r="C121" s="343"/>
      <c r="D121" s="343"/>
      <c r="E121" s="343"/>
      <c r="F121" s="343"/>
      <c r="G121" s="343"/>
      <c r="H121" s="343"/>
      <c r="I121" s="343"/>
      <c r="J121" s="343"/>
      <c r="K121" s="343"/>
      <c r="L121" s="343"/>
      <c r="N121" s="783"/>
    </row>
    <row r="122" spans="1:14" x14ac:dyDescent="0.2">
      <c r="A122" s="143"/>
      <c r="B122" s="187"/>
      <c r="C122" s="343"/>
      <c r="D122" s="343"/>
      <c r="E122" s="343"/>
      <c r="F122" s="343"/>
      <c r="G122" s="343"/>
      <c r="H122" s="343"/>
      <c r="I122" s="343"/>
      <c r="J122" s="343"/>
      <c r="N122" s="783"/>
    </row>
    <row r="123" spans="1:14" x14ac:dyDescent="0.2">
      <c r="A123" s="143"/>
      <c r="B123" s="187"/>
      <c r="C123" s="343"/>
      <c r="D123" s="343"/>
      <c r="E123" s="343"/>
      <c r="F123" s="343"/>
      <c r="G123" s="343"/>
      <c r="H123" s="343"/>
      <c r="I123" s="343"/>
      <c r="J123" s="343"/>
      <c r="K123" s="343"/>
      <c r="L123" s="343"/>
      <c r="N123" s="783"/>
    </row>
    <row r="124" spans="1:14" x14ac:dyDescent="0.2">
      <c r="A124" s="143"/>
      <c r="B124" s="187"/>
      <c r="C124" s="343"/>
      <c r="D124" s="343"/>
      <c r="E124" s="343"/>
      <c r="F124" s="343"/>
      <c r="G124" s="343"/>
      <c r="H124" s="343"/>
      <c r="I124" s="343"/>
      <c r="J124" s="343"/>
      <c r="N124" s="783"/>
    </row>
    <row r="125" spans="1:14" x14ac:dyDescent="0.2">
      <c r="A125" s="143"/>
      <c r="B125" s="187"/>
      <c r="C125" s="343"/>
      <c r="D125" s="343"/>
      <c r="E125" s="343"/>
      <c r="F125" s="343"/>
      <c r="G125" s="343"/>
      <c r="H125" s="343"/>
      <c r="I125" s="343"/>
      <c r="J125" s="343"/>
      <c r="K125" s="343"/>
      <c r="L125" s="343"/>
      <c r="N125" s="783"/>
    </row>
    <row r="126" spans="1:14" x14ac:dyDescent="0.2">
      <c r="A126" s="143"/>
      <c r="B126" s="187"/>
      <c r="C126" s="343"/>
      <c r="D126" s="343"/>
      <c r="E126" s="343"/>
      <c r="F126" s="343"/>
      <c r="G126" s="343"/>
      <c r="H126" s="343"/>
      <c r="I126" s="343"/>
      <c r="J126" s="343"/>
    </row>
    <row r="127" spans="1:14" x14ac:dyDescent="0.2">
      <c r="A127" s="143"/>
      <c r="B127" s="187"/>
      <c r="C127" s="343"/>
      <c r="D127" s="343"/>
      <c r="E127" s="343"/>
      <c r="F127" s="343"/>
      <c r="G127" s="343"/>
      <c r="H127" s="343"/>
      <c r="I127" s="343"/>
      <c r="J127" s="343"/>
      <c r="K127" s="343"/>
      <c r="L127" s="343"/>
    </row>
    <row r="128" spans="1:14" x14ac:dyDescent="0.2">
      <c r="A128" s="143"/>
      <c r="B128" s="187"/>
      <c r="C128" s="343"/>
      <c r="D128" s="343"/>
      <c r="E128" s="343"/>
      <c r="F128" s="343"/>
      <c r="G128" s="343"/>
      <c r="H128" s="343"/>
      <c r="I128" s="343"/>
      <c r="J128" s="343"/>
    </row>
    <row r="129" spans="1:12" x14ac:dyDescent="0.2">
      <c r="A129" s="143"/>
      <c r="B129" s="187"/>
      <c r="C129" s="343"/>
      <c r="D129" s="343"/>
      <c r="E129" s="343"/>
      <c r="F129" s="343"/>
      <c r="G129" s="343"/>
      <c r="H129" s="343"/>
      <c r="I129" s="343"/>
      <c r="J129" s="343"/>
      <c r="K129" s="343"/>
      <c r="L129" s="343"/>
    </row>
    <row r="130" spans="1:12" x14ac:dyDescent="0.2">
      <c r="A130" s="143"/>
      <c r="B130" s="187"/>
      <c r="C130" s="343"/>
      <c r="D130" s="343"/>
      <c r="E130" s="343"/>
      <c r="F130" s="343"/>
      <c r="G130" s="343"/>
      <c r="H130" s="343"/>
      <c r="I130" s="343"/>
      <c r="J130" s="343"/>
    </row>
    <row r="131" spans="1:12" x14ac:dyDescent="0.2">
      <c r="A131" s="143"/>
      <c r="B131" s="187"/>
      <c r="C131" s="343"/>
      <c r="D131" s="343"/>
      <c r="E131" s="343"/>
      <c r="F131" s="343"/>
      <c r="G131" s="343"/>
      <c r="H131" s="343"/>
      <c r="I131" s="343"/>
      <c r="J131" s="343"/>
      <c r="K131" s="343"/>
      <c r="L131" s="343"/>
    </row>
    <row r="132" spans="1:12" x14ac:dyDescent="0.2">
      <c r="A132" s="143"/>
      <c r="B132" s="187"/>
      <c r="C132" s="343"/>
      <c r="D132" s="343"/>
      <c r="E132" s="343"/>
      <c r="F132" s="343"/>
      <c r="G132" s="343"/>
      <c r="H132" s="343"/>
      <c r="I132" s="343"/>
      <c r="J132" s="343"/>
    </row>
    <row r="133" spans="1:12" x14ac:dyDescent="0.2">
      <c r="A133" s="143"/>
      <c r="B133" s="187"/>
      <c r="C133" s="343"/>
      <c r="D133" s="343"/>
      <c r="E133" s="343"/>
      <c r="F133" s="343"/>
      <c r="G133" s="343"/>
      <c r="H133" s="343"/>
      <c r="I133" s="343"/>
      <c r="J133" s="343"/>
      <c r="K133" s="343"/>
      <c r="L133" s="343"/>
    </row>
    <row r="134" spans="1:12" x14ac:dyDescent="0.2">
      <c r="A134" s="143"/>
      <c r="B134" s="187"/>
      <c r="C134" s="343"/>
      <c r="D134" s="343"/>
      <c r="E134" s="343"/>
      <c r="F134" s="343"/>
      <c r="G134" s="343"/>
      <c r="H134" s="343"/>
      <c r="I134" s="343"/>
      <c r="J134" s="343"/>
    </row>
    <row r="135" spans="1:12" x14ac:dyDescent="0.2">
      <c r="A135" s="143"/>
      <c r="B135" s="187"/>
      <c r="C135" s="343"/>
      <c r="D135" s="343"/>
      <c r="E135" s="343"/>
      <c r="F135" s="343"/>
      <c r="G135" s="343"/>
      <c r="H135" s="343"/>
      <c r="I135" s="343"/>
      <c r="J135" s="343"/>
      <c r="K135" s="343"/>
      <c r="L135" s="343"/>
    </row>
    <row r="136" spans="1:12" x14ac:dyDescent="0.2">
      <c r="A136" s="143"/>
      <c r="B136" s="187"/>
      <c r="C136" s="343"/>
      <c r="D136" s="343"/>
      <c r="E136" s="343"/>
      <c r="F136" s="343"/>
      <c r="G136" s="343"/>
      <c r="H136" s="343"/>
      <c r="I136" s="343"/>
      <c r="J136" s="343"/>
    </row>
    <row r="137" spans="1:12" x14ac:dyDescent="0.2">
      <c r="A137" s="143"/>
      <c r="B137" s="187"/>
      <c r="C137" s="343"/>
      <c r="D137" s="343"/>
      <c r="E137" s="343"/>
      <c r="F137" s="343"/>
      <c r="G137" s="343"/>
      <c r="H137" s="343"/>
      <c r="I137" s="343"/>
      <c r="J137" s="343"/>
      <c r="K137" s="343"/>
      <c r="L137" s="343"/>
    </row>
    <row r="138" spans="1:12" x14ac:dyDescent="0.2">
      <c r="A138" s="143"/>
      <c r="B138" s="187"/>
      <c r="C138" s="343"/>
      <c r="D138" s="343"/>
      <c r="E138" s="343"/>
      <c r="F138" s="343"/>
      <c r="G138" s="343"/>
      <c r="H138" s="343"/>
      <c r="I138" s="343"/>
      <c r="J138" s="343"/>
    </row>
    <row r="139" spans="1:12" x14ac:dyDescent="0.2">
      <c r="A139" s="143"/>
      <c r="B139" s="187"/>
      <c r="C139" s="343"/>
      <c r="D139" s="343"/>
      <c r="E139" s="343"/>
      <c r="F139" s="343"/>
      <c r="G139" s="343"/>
      <c r="H139" s="343"/>
      <c r="I139" s="343"/>
      <c r="J139" s="343"/>
      <c r="K139" s="343"/>
      <c r="L139" s="343"/>
    </row>
    <row r="140" spans="1:12" x14ac:dyDescent="0.2">
      <c r="A140" s="143"/>
      <c r="B140" s="187"/>
      <c r="C140" s="343"/>
      <c r="D140" s="343"/>
      <c r="E140" s="343"/>
      <c r="F140" s="343"/>
      <c r="G140" s="343"/>
      <c r="H140" s="343"/>
      <c r="I140" s="343"/>
      <c r="J140" s="343"/>
      <c r="K140" s="343"/>
      <c r="L140" s="343"/>
    </row>
    <row r="141" spans="1:12" x14ac:dyDescent="0.2">
      <c r="A141" s="143"/>
      <c r="B141" s="187"/>
      <c r="C141" s="343"/>
      <c r="D141" s="343"/>
      <c r="E141" s="343"/>
      <c r="F141" s="343"/>
      <c r="G141" s="343"/>
      <c r="H141" s="343"/>
      <c r="I141" s="343"/>
      <c r="J141" s="343"/>
      <c r="K141" s="343"/>
      <c r="L141" s="343"/>
    </row>
    <row r="142" spans="1:12" x14ac:dyDescent="0.2">
      <c r="A142" s="143"/>
      <c r="B142" s="187"/>
      <c r="C142" s="343"/>
      <c r="D142" s="343"/>
      <c r="E142" s="343"/>
      <c r="F142" s="343"/>
      <c r="G142" s="343"/>
      <c r="H142" s="343"/>
      <c r="I142" s="343"/>
      <c r="J142" s="343"/>
      <c r="K142" s="343"/>
      <c r="L142" s="343"/>
    </row>
    <row r="143" spans="1:12" x14ac:dyDescent="0.2">
      <c r="A143" s="143"/>
      <c r="B143" s="187"/>
      <c r="C143" s="343"/>
      <c r="D143" s="343"/>
      <c r="E143" s="343"/>
      <c r="F143" s="343"/>
      <c r="G143" s="343"/>
      <c r="H143" s="343"/>
      <c r="I143" s="343"/>
      <c r="J143" s="343"/>
      <c r="K143" s="343"/>
      <c r="L143" s="343"/>
    </row>
    <row r="154" spans="1:15" s="3" customFormat="1" x14ac:dyDescent="0.2">
      <c r="A154" s="8"/>
      <c r="B154" s="115"/>
      <c r="C154" s="306"/>
      <c r="D154" s="306"/>
      <c r="E154" s="306"/>
      <c r="F154" s="306"/>
      <c r="G154" s="306"/>
      <c r="H154" s="306"/>
      <c r="I154" s="306"/>
      <c r="J154" s="306"/>
      <c r="K154" s="306"/>
      <c r="L154" s="306"/>
      <c r="M154" s="306"/>
      <c r="N154" s="784"/>
      <c r="O154" s="306"/>
    </row>
    <row r="155" spans="1:15" s="3" customFormat="1" x14ac:dyDescent="0.2">
      <c r="A155" s="8"/>
      <c r="B155" s="115"/>
      <c r="C155" s="306"/>
      <c r="D155" s="306"/>
      <c r="E155" s="306"/>
      <c r="F155" s="306"/>
      <c r="G155" s="306"/>
      <c r="H155" s="306"/>
      <c r="I155" s="306"/>
      <c r="J155" s="306"/>
      <c r="K155" s="306"/>
      <c r="L155" s="306"/>
      <c r="M155" s="306"/>
      <c r="N155" s="784"/>
      <c r="O155" s="306"/>
    </row>
    <row r="156" spans="1:15" s="3" customFormat="1" x14ac:dyDescent="0.2">
      <c r="A156" s="8"/>
      <c r="B156" s="115"/>
      <c r="C156" s="306"/>
      <c r="D156" s="306"/>
      <c r="E156" s="306"/>
      <c r="F156" s="306"/>
      <c r="G156" s="306"/>
      <c r="H156" s="306"/>
      <c r="I156" s="306"/>
      <c r="J156" s="306"/>
      <c r="K156" s="306"/>
      <c r="L156" s="306"/>
      <c r="M156" s="306"/>
      <c r="N156" s="784"/>
      <c r="O156" s="306"/>
    </row>
    <row r="157" spans="1:15" s="3" customFormat="1" x14ac:dyDescent="0.2">
      <c r="A157" s="8"/>
      <c r="B157" s="115"/>
      <c r="C157" s="306"/>
      <c r="D157" s="306"/>
      <c r="E157" s="306"/>
      <c r="F157" s="306"/>
      <c r="G157" s="306"/>
      <c r="H157" s="306"/>
      <c r="I157" s="306"/>
      <c r="J157" s="306"/>
      <c r="K157" s="306"/>
      <c r="L157" s="306"/>
      <c r="M157" s="306"/>
      <c r="N157" s="784"/>
      <c r="O157" s="306"/>
    </row>
    <row r="158" spans="1:15" s="3" customFormat="1" x14ac:dyDescent="0.2">
      <c r="A158" s="8"/>
      <c r="B158" s="115"/>
      <c r="C158" s="306"/>
      <c r="D158" s="306"/>
      <c r="E158" s="306"/>
      <c r="F158" s="306"/>
      <c r="G158" s="306"/>
      <c r="H158" s="306"/>
      <c r="I158" s="306"/>
      <c r="J158" s="306"/>
      <c r="K158" s="306"/>
      <c r="L158" s="306"/>
      <c r="M158" s="306"/>
      <c r="N158" s="784"/>
      <c r="O158" s="306"/>
    </row>
    <row r="159" spans="1:15" s="3" customFormat="1" x14ac:dyDescent="0.2">
      <c r="A159" s="8"/>
      <c r="B159" s="115"/>
      <c r="C159" s="306"/>
      <c r="D159" s="306"/>
      <c r="E159" s="306"/>
      <c r="F159" s="306"/>
      <c r="G159" s="306"/>
      <c r="H159" s="306"/>
      <c r="I159" s="306"/>
      <c r="J159" s="306"/>
      <c r="K159" s="306"/>
      <c r="L159" s="306"/>
      <c r="M159" s="306"/>
      <c r="N159" s="784"/>
      <c r="O159" s="306"/>
    </row>
    <row r="160" spans="1:15" s="3" customFormat="1" x14ac:dyDescent="0.2">
      <c r="A160" s="8"/>
      <c r="B160" s="115"/>
      <c r="C160" s="306"/>
      <c r="D160" s="306"/>
      <c r="E160" s="306"/>
      <c r="F160" s="306"/>
      <c r="G160" s="306"/>
      <c r="H160" s="306"/>
      <c r="I160" s="306"/>
      <c r="J160" s="306"/>
      <c r="K160" s="306"/>
      <c r="L160" s="306"/>
      <c r="M160" s="306"/>
      <c r="N160" s="784"/>
      <c r="O160" s="306"/>
    </row>
    <row r="161" spans="1:15" s="3" customFormat="1" x14ac:dyDescent="0.2">
      <c r="A161" s="8"/>
      <c r="B161" s="115"/>
      <c r="C161" s="306"/>
      <c r="D161" s="306"/>
      <c r="E161" s="306"/>
      <c r="F161" s="306"/>
      <c r="G161" s="306"/>
      <c r="H161" s="306"/>
      <c r="I161" s="306"/>
      <c r="J161" s="306"/>
      <c r="K161" s="306"/>
      <c r="L161" s="306"/>
      <c r="M161" s="306"/>
      <c r="N161" s="784"/>
      <c r="O161" s="306"/>
    </row>
    <row r="162" spans="1:15" s="3" customFormat="1" x14ac:dyDescent="0.2">
      <c r="A162" s="8"/>
      <c r="B162" s="115"/>
      <c r="C162" s="306"/>
      <c r="D162" s="306"/>
      <c r="E162" s="306"/>
      <c r="F162" s="306"/>
      <c r="G162" s="306"/>
      <c r="H162" s="306"/>
      <c r="I162" s="306"/>
      <c r="J162" s="306"/>
      <c r="K162" s="306"/>
      <c r="L162" s="306"/>
      <c r="M162" s="306"/>
      <c r="N162" s="784"/>
      <c r="O162" s="306"/>
    </row>
    <row r="163" spans="1:15" s="3" customFormat="1" x14ac:dyDescent="0.2">
      <c r="A163" s="8"/>
      <c r="B163" s="115"/>
      <c r="C163" s="306"/>
      <c r="D163" s="306"/>
      <c r="E163" s="306"/>
      <c r="F163" s="306"/>
      <c r="G163" s="306"/>
      <c r="H163" s="306"/>
      <c r="I163" s="306"/>
      <c r="J163" s="306"/>
      <c r="K163" s="306"/>
      <c r="L163" s="306"/>
      <c r="M163" s="306"/>
      <c r="N163" s="784"/>
      <c r="O163" s="306"/>
    </row>
    <row r="164" spans="1:15" s="3" customFormat="1" x14ac:dyDescent="0.2">
      <c r="A164" s="8"/>
      <c r="B164" s="115"/>
      <c r="C164" s="306"/>
      <c r="D164" s="306"/>
      <c r="E164" s="306"/>
      <c r="F164" s="306"/>
      <c r="G164" s="306"/>
      <c r="H164" s="306"/>
      <c r="I164" s="306"/>
      <c r="J164" s="306"/>
      <c r="K164" s="306"/>
      <c r="L164" s="306"/>
      <c r="M164" s="306"/>
      <c r="N164" s="784"/>
      <c r="O164" s="306"/>
    </row>
    <row r="165" spans="1:15" s="3" customFormat="1" x14ac:dyDescent="0.2">
      <c r="A165" s="8"/>
      <c r="B165" s="115"/>
      <c r="C165" s="306"/>
      <c r="D165" s="306"/>
      <c r="E165" s="306"/>
      <c r="F165" s="306"/>
      <c r="G165" s="306"/>
      <c r="H165" s="306"/>
      <c r="I165" s="306"/>
      <c r="J165" s="306"/>
      <c r="K165" s="306"/>
      <c r="L165" s="306"/>
      <c r="M165" s="306"/>
      <c r="N165" s="784"/>
      <c r="O165" s="306"/>
    </row>
    <row r="166" spans="1:15" s="3" customFormat="1" x14ac:dyDescent="0.2">
      <c r="A166" s="8"/>
      <c r="B166" s="115"/>
      <c r="C166" s="306"/>
      <c r="D166" s="306"/>
      <c r="E166" s="306"/>
      <c r="F166" s="306"/>
      <c r="G166" s="306"/>
      <c r="H166" s="306"/>
      <c r="I166" s="306"/>
      <c r="J166" s="306"/>
      <c r="K166" s="306"/>
      <c r="L166" s="306"/>
      <c r="M166" s="306"/>
      <c r="N166" s="784"/>
      <c r="O166" s="306"/>
    </row>
    <row r="167" spans="1:15" s="3" customFormat="1" x14ac:dyDescent="0.2">
      <c r="A167" s="8"/>
      <c r="B167" s="115"/>
      <c r="C167" s="306"/>
      <c r="D167" s="306"/>
      <c r="E167" s="306"/>
      <c r="F167" s="306"/>
      <c r="G167" s="306"/>
      <c r="H167" s="306"/>
      <c r="I167" s="306"/>
      <c r="J167" s="306"/>
      <c r="K167" s="306"/>
      <c r="L167" s="306"/>
      <c r="M167" s="306"/>
      <c r="N167" s="784"/>
      <c r="O167" s="306"/>
    </row>
    <row r="168" spans="1:15" s="3" customFormat="1" x14ac:dyDescent="0.2">
      <c r="A168" s="8"/>
      <c r="B168" s="115"/>
      <c r="C168" s="306"/>
      <c r="D168" s="306"/>
      <c r="E168" s="306"/>
      <c r="F168" s="306"/>
      <c r="G168" s="306"/>
      <c r="H168" s="306"/>
      <c r="I168" s="306"/>
      <c r="J168" s="306"/>
      <c r="K168" s="306"/>
      <c r="L168" s="306"/>
      <c r="M168" s="306"/>
      <c r="N168" s="784"/>
      <c r="O168" s="306"/>
    </row>
    <row r="169" spans="1:15" s="3" customFormat="1" x14ac:dyDescent="0.2">
      <c r="A169" s="8"/>
      <c r="B169" s="115"/>
      <c r="C169" s="306"/>
      <c r="D169" s="306"/>
      <c r="E169" s="306"/>
      <c r="F169" s="306"/>
      <c r="G169" s="306"/>
      <c r="H169" s="306"/>
      <c r="I169" s="306"/>
      <c r="J169" s="306"/>
      <c r="K169" s="306"/>
      <c r="L169" s="306"/>
      <c r="M169" s="306"/>
      <c r="N169" s="784"/>
      <c r="O169" s="306"/>
    </row>
    <row r="170" spans="1:15" s="3" customFormat="1" x14ac:dyDescent="0.2">
      <c r="A170" s="8"/>
      <c r="B170" s="115"/>
      <c r="C170" s="306"/>
      <c r="D170" s="306"/>
      <c r="E170" s="306"/>
      <c r="F170" s="306"/>
      <c r="G170" s="306"/>
      <c r="H170" s="306"/>
      <c r="I170" s="306"/>
      <c r="J170" s="306"/>
      <c r="K170" s="306"/>
      <c r="L170" s="306"/>
      <c r="M170" s="306"/>
      <c r="N170" s="784"/>
      <c r="O170" s="306"/>
    </row>
    <row r="171" spans="1:15" s="3" customFormat="1" x14ac:dyDescent="0.2">
      <c r="A171" s="8"/>
      <c r="B171" s="115"/>
      <c r="C171" s="306"/>
      <c r="D171" s="306"/>
      <c r="E171" s="306"/>
      <c r="F171" s="306"/>
      <c r="G171" s="306"/>
      <c r="H171" s="306"/>
      <c r="I171" s="306"/>
      <c r="J171" s="306"/>
      <c r="K171" s="306"/>
      <c r="L171" s="306"/>
      <c r="M171" s="306"/>
      <c r="N171" s="784"/>
      <c r="O171" s="306"/>
    </row>
    <row r="172" spans="1:15" s="3" customFormat="1" x14ac:dyDescent="0.2">
      <c r="A172" s="8"/>
      <c r="B172" s="115"/>
      <c r="C172" s="306"/>
      <c r="D172" s="306"/>
      <c r="E172" s="306"/>
      <c r="F172" s="306"/>
      <c r="G172" s="306"/>
      <c r="H172" s="306"/>
      <c r="I172" s="306"/>
      <c r="J172" s="306"/>
      <c r="K172" s="306"/>
      <c r="L172" s="306"/>
      <c r="M172" s="306"/>
      <c r="N172" s="784"/>
      <c r="O172" s="306"/>
    </row>
  </sheetData>
  <sortState xmlns:xlrd2="http://schemas.microsoft.com/office/spreadsheetml/2017/richdata2" ref="M115:N125">
    <sortCondition ref="N115:N125"/>
  </sortState>
  <hyperlinks>
    <hyperlink ref="A1" location="Contents!A1" tooltip="Contents Page" display="Return to Contents Page" xr:uid="{00000000-0004-0000-1100-000000000000}"/>
  </hyperlinks>
  <pageMargins left="0.70866141732283472" right="0.70866141732283472" top="0.74803149606299213" bottom="0.74803149606299213" header="0.31496062992125984" footer="0.31496062992125984"/>
  <pageSetup paperSize="9" scale="31" orientation="portrait" r:id="rId1"/>
  <rowBreaks count="1" manualBreakCount="1">
    <brk id="47" max="1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W162"/>
  <sheetViews>
    <sheetView showGridLines="0" zoomScaleNormal="100" zoomScaleSheetLayoutView="70" workbookViewId="0">
      <selection sqref="A1:XFD1"/>
    </sheetView>
  </sheetViews>
  <sheetFormatPr defaultColWidth="9.140625" defaultRowHeight="12.75" x14ac:dyDescent="0.2"/>
  <cols>
    <col min="1" max="1" width="51.42578125" style="90" customWidth="1"/>
    <col min="2" max="2" width="10.140625" style="60" customWidth="1"/>
    <col min="3" max="3" width="10.85546875" style="96" customWidth="1"/>
    <col min="4" max="5" width="11" style="96" customWidth="1"/>
    <col min="6" max="8" width="10.140625" style="96" customWidth="1"/>
    <col min="9" max="9" width="10.85546875" style="96" customWidth="1"/>
    <col min="10" max="11" width="11" style="96" customWidth="1"/>
    <col min="12" max="13" width="10.140625" style="96" customWidth="1"/>
    <col min="14" max="14" width="10.140625" customWidth="1"/>
    <col min="15" max="15" width="10.85546875" customWidth="1"/>
    <col min="16" max="17" width="11" customWidth="1"/>
    <col min="18" max="19" width="10.140625" customWidth="1"/>
    <col min="20" max="20" width="16.85546875" bestFit="1" customWidth="1"/>
    <col min="21" max="21" width="3.5703125" customWidth="1"/>
  </cols>
  <sheetData>
    <row r="1" spans="1:23" ht="16.5" customHeight="1" x14ac:dyDescent="0.2">
      <c r="A1" s="47" t="s">
        <v>77</v>
      </c>
    </row>
    <row r="2" spans="1:23" ht="16.350000000000001" customHeight="1" x14ac:dyDescent="0.25">
      <c r="A2" s="315" t="s">
        <v>725</v>
      </c>
      <c r="V2" s="85" t="s">
        <v>146</v>
      </c>
    </row>
    <row r="3" spans="1:23" ht="16.350000000000001" customHeight="1" x14ac:dyDescent="0.25">
      <c r="A3" s="315" t="s">
        <v>726</v>
      </c>
      <c r="O3" s="85"/>
    </row>
    <row r="4" spans="1:23" x14ac:dyDescent="0.2">
      <c r="A4" s="741"/>
      <c r="B4" s="419" t="s">
        <v>165</v>
      </c>
      <c r="C4" s="417"/>
      <c r="D4" s="417"/>
      <c r="E4" s="417"/>
      <c r="F4" s="417"/>
      <c r="G4" s="418"/>
      <c r="H4" s="419" t="s">
        <v>166</v>
      </c>
      <c r="I4" s="417"/>
      <c r="J4" s="417"/>
      <c r="K4" s="417"/>
      <c r="L4" s="417"/>
      <c r="M4" s="418"/>
      <c r="N4" s="419" t="s">
        <v>147</v>
      </c>
      <c r="O4" s="417"/>
      <c r="P4" s="417"/>
      <c r="Q4" s="417"/>
      <c r="R4" s="417"/>
      <c r="S4" s="418"/>
      <c r="T4" s="414" t="s">
        <v>43</v>
      </c>
    </row>
    <row r="5" spans="1:23" s="62" customFormat="1" ht="45" customHeight="1" x14ac:dyDescent="0.2">
      <c r="A5" s="742"/>
      <c r="B5" s="309" t="s">
        <v>148</v>
      </c>
      <c r="C5" s="310" t="s">
        <v>149</v>
      </c>
      <c r="D5" s="310" t="s">
        <v>150</v>
      </c>
      <c r="E5" s="310" t="s">
        <v>434</v>
      </c>
      <c r="F5" s="310" t="s">
        <v>435</v>
      </c>
      <c r="G5" s="311" t="s">
        <v>51</v>
      </c>
      <c r="H5" s="309" t="s">
        <v>148</v>
      </c>
      <c r="I5" s="310" t="s">
        <v>149</v>
      </c>
      <c r="J5" s="310" t="s">
        <v>150</v>
      </c>
      <c r="K5" s="310" t="s">
        <v>434</v>
      </c>
      <c r="L5" s="310" t="s">
        <v>435</v>
      </c>
      <c r="M5" s="311" t="s">
        <v>51</v>
      </c>
      <c r="N5" s="309" t="s">
        <v>148</v>
      </c>
      <c r="O5" s="310" t="s">
        <v>149</v>
      </c>
      <c r="P5" s="310" t="s">
        <v>150</v>
      </c>
      <c r="Q5" s="310" t="s">
        <v>434</v>
      </c>
      <c r="R5" s="310" t="s">
        <v>435</v>
      </c>
      <c r="S5" s="311" t="s">
        <v>51</v>
      </c>
      <c r="T5" s="415"/>
    </row>
    <row r="6" spans="1:23" ht="21" customHeight="1" x14ac:dyDescent="0.2">
      <c r="A6" s="251" t="s">
        <v>611</v>
      </c>
      <c r="B6" s="294">
        <v>36</v>
      </c>
      <c r="C6" s="265">
        <v>11</v>
      </c>
      <c r="D6" s="265">
        <v>407</v>
      </c>
      <c r="E6" s="265">
        <v>62</v>
      </c>
      <c r="F6" s="265">
        <v>29</v>
      </c>
      <c r="G6" s="924">
        <v>545</v>
      </c>
      <c r="H6" s="294">
        <v>36</v>
      </c>
      <c r="I6" s="265">
        <v>6</v>
      </c>
      <c r="J6" s="265">
        <v>119</v>
      </c>
      <c r="K6" s="265">
        <v>31</v>
      </c>
      <c r="L6" s="265">
        <v>14</v>
      </c>
      <c r="M6" s="284">
        <v>206</v>
      </c>
      <c r="N6" s="294">
        <v>455</v>
      </c>
      <c r="O6" s="265">
        <v>98</v>
      </c>
      <c r="P6" s="265">
        <v>200</v>
      </c>
      <c r="Q6" s="265">
        <v>22</v>
      </c>
      <c r="R6" s="265">
        <v>65</v>
      </c>
      <c r="S6" s="284">
        <v>840</v>
      </c>
      <c r="T6" s="278">
        <v>1591</v>
      </c>
      <c r="V6" s="147"/>
      <c r="W6" s="147"/>
    </row>
    <row r="7" spans="1:23" ht="21" customHeight="1" x14ac:dyDescent="0.2">
      <c r="A7" s="65" t="s">
        <v>612</v>
      </c>
      <c r="B7" s="223">
        <v>30</v>
      </c>
      <c r="C7" s="254">
        <v>6</v>
      </c>
      <c r="D7" s="254">
        <v>345</v>
      </c>
      <c r="E7" s="254">
        <v>50</v>
      </c>
      <c r="F7" s="254">
        <v>30</v>
      </c>
      <c r="G7" s="255">
        <v>461</v>
      </c>
      <c r="H7" s="223">
        <v>27</v>
      </c>
      <c r="I7" s="254">
        <v>5</v>
      </c>
      <c r="J7" s="254">
        <v>101</v>
      </c>
      <c r="K7" s="254">
        <v>31</v>
      </c>
      <c r="L7" s="254">
        <v>9</v>
      </c>
      <c r="M7" s="747">
        <v>173</v>
      </c>
      <c r="N7" s="223">
        <v>420</v>
      </c>
      <c r="O7" s="254">
        <v>103</v>
      </c>
      <c r="P7" s="254">
        <v>217</v>
      </c>
      <c r="Q7" s="254">
        <v>26</v>
      </c>
      <c r="R7" s="254">
        <v>57</v>
      </c>
      <c r="S7" s="747">
        <v>823</v>
      </c>
      <c r="T7" s="748">
        <v>1457</v>
      </c>
      <c r="V7" s="147"/>
      <c r="W7" s="147"/>
    </row>
    <row r="8" spans="1:23" ht="21" customHeight="1" x14ac:dyDescent="0.2">
      <c r="A8" s="251" t="s">
        <v>613</v>
      </c>
      <c r="B8" s="283">
        <v>51</v>
      </c>
      <c r="C8" s="252">
        <v>8</v>
      </c>
      <c r="D8" s="252">
        <v>414</v>
      </c>
      <c r="E8" s="252">
        <v>63</v>
      </c>
      <c r="F8" s="252">
        <v>27</v>
      </c>
      <c r="G8" s="261">
        <v>563</v>
      </c>
      <c r="H8" s="283">
        <v>28</v>
      </c>
      <c r="I8" s="252">
        <v>8</v>
      </c>
      <c r="J8" s="252">
        <v>111</v>
      </c>
      <c r="K8" s="252">
        <v>39</v>
      </c>
      <c r="L8" s="252">
        <v>9</v>
      </c>
      <c r="M8" s="605">
        <v>195</v>
      </c>
      <c r="N8" s="283">
        <v>412</v>
      </c>
      <c r="O8" s="252">
        <v>95</v>
      </c>
      <c r="P8" s="252">
        <v>200</v>
      </c>
      <c r="Q8" s="252">
        <v>19</v>
      </c>
      <c r="R8" s="252">
        <v>54</v>
      </c>
      <c r="S8" s="605">
        <v>780</v>
      </c>
      <c r="T8" s="749">
        <v>1538</v>
      </c>
      <c r="V8" s="147"/>
      <c r="W8" s="147"/>
    </row>
    <row r="9" spans="1:23" ht="21" customHeight="1" x14ac:dyDescent="0.2">
      <c r="A9" s="65" t="s">
        <v>614</v>
      </c>
      <c r="B9" s="563">
        <v>28</v>
      </c>
      <c r="C9" s="545">
        <v>9</v>
      </c>
      <c r="D9" s="545">
        <v>386</v>
      </c>
      <c r="E9" s="545">
        <v>44</v>
      </c>
      <c r="F9" s="545">
        <v>22</v>
      </c>
      <c r="G9" s="756">
        <v>489</v>
      </c>
      <c r="H9" s="563">
        <v>33</v>
      </c>
      <c r="I9" s="545">
        <v>9</v>
      </c>
      <c r="J9" s="545">
        <v>93</v>
      </c>
      <c r="K9" s="545">
        <v>28</v>
      </c>
      <c r="L9" s="545">
        <v>16</v>
      </c>
      <c r="M9" s="747">
        <v>179</v>
      </c>
      <c r="N9" s="563">
        <v>382</v>
      </c>
      <c r="O9" s="545">
        <v>81</v>
      </c>
      <c r="P9" s="545">
        <v>228</v>
      </c>
      <c r="Q9" s="545">
        <v>26</v>
      </c>
      <c r="R9" s="545">
        <v>63</v>
      </c>
      <c r="S9" s="747">
        <v>780</v>
      </c>
      <c r="T9" s="748">
        <v>1448</v>
      </c>
      <c r="V9" s="147"/>
      <c r="W9" s="147"/>
    </row>
    <row r="10" spans="1:23" ht="21" customHeight="1" x14ac:dyDescent="0.2">
      <c r="A10" s="251" t="s">
        <v>610</v>
      </c>
      <c r="B10" s="283">
        <v>145</v>
      </c>
      <c r="C10" s="252">
        <v>34</v>
      </c>
      <c r="D10" s="252">
        <v>1552</v>
      </c>
      <c r="E10" s="252">
        <v>219</v>
      </c>
      <c r="F10" s="252">
        <v>108</v>
      </c>
      <c r="G10" s="261">
        <v>2058</v>
      </c>
      <c r="H10" s="283">
        <v>124</v>
      </c>
      <c r="I10" s="252">
        <v>28</v>
      </c>
      <c r="J10" s="252">
        <v>424</v>
      </c>
      <c r="K10" s="252">
        <v>129</v>
      </c>
      <c r="L10" s="252">
        <v>48</v>
      </c>
      <c r="M10" s="277">
        <v>753</v>
      </c>
      <c r="N10" s="283">
        <v>1669</v>
      </c>
      <c r="O10" s="252">
        <v>377</v>
      </c>
      <c r="P10" s="252">
        <v>845</v>
      </c>
      <c r="Q10" s="252">
        <v>93</v>
      </c>
      <c r="R10" s="252">
        <v>239</v>
      </c>
      <c r="S10" s="605">
        <v>3223</v>
      </c>
      <c r="T10" s="279">
        <v>6034</v>
      </c>
      <c r="V10" s="147"/>
      <c r="W10" s="147"/>
    </row>
    <row r="11" spans="1:23" ht="21" customHeight="1" x14ac:dyDescent="0.2">
      <c r="A11" s="162" t="s">
        <v>585</v>
      </c>
      <c r="B11" s="223">
        <v>42</v>
      </c>
      <c r="C11" s="254">
        <v>7</v>
      </c>
      <c r="D11" s="254">
        <v>367</v>
      </c>
      <c r="E11" s="254">
        <v>60</v>
      </c>
      <c r="F11" s="254">
        <v>31</v>
      </c>
      <c r="G11" s="255">
        <v>507</v>
      </c>
      <c r="H11" s="223">
        <v>27</v>
      </c>
      <c r="I11" s="254">
        <v>3</v>
      </c>
      <c r="J11" s="254">
        <v>103</v>
      </c>
      <c r="K11" s="254">
        <v>32</v>
      </c>
      <c r="L11" s="254">
        <v>10</v>
      </c>
      <c r="M11" s="360">
        <v>175</v>
      </c>
      <c r="N11" s="223">
        <v>490</v>
      </c>
      <c r="O11" s="254">
        <v>132</v>
      </c>
      <c r="P11" s="254">
        <v>220</v>
      </c>
      <c r="Q11" s="254">
        <v>27</v>
      </c>
      <c r="R11" s="254">
        <v>61</v>
      </c>
      <c r="S11" s="360">
        <v>930</v>
      </c>
      <c r="T11" s="554">
        <v>1612</v>
      </c>
      <c r="V11" s="147"/>
      <c r="W11" s="147"/>
    </row>
    <row r="12" spans="1:23" ht="21" customHeight="1" x14ac:dyDescent="0.2">
      <c r="A12" s="251" t="s">
        <v>586</v>
      </c>
      <c r="B12" s="283">
        <v>53</v>
      </c>
      <c r="C12" s="252">
        <v>8</v>
      </c>
      <c r="D12" s="252">
        <v>345</v>
      </c>
      <c r="E12" s="252">
        <v>52</v>
      </c>
      <c r="F12" s="252">
        <v>25</v>
      </c>
      <c r="G12" s="261">
        <v>483</v>
      </c>
      <c r="H12" s="283">
        <v>41</v>
      </c>
      <c r="I12" s="252">
        <v>8</v>
      </c>
      <c r="J12" s="252">
        <v>91</v>
      </c>
      <c r="K12" s="252">
        <v>31</v>
      </c>
      <c r="L12" s="252">
        <v>10</v>
      </c>
      <c r="M12" s="277">
        <v>181</v>
      </c>
      <c r="N12" s="283">
        <v>442</v>
      </c>
      <c r="O12" s="252">
        <v>124</v>
      </c>
      <c r="P12" s="252">
        <v>180</v>
      </c>
      <c r="Q12" s="252">
        <v>27</v>
      </c>
      <c r="R12" s="252">
        <v>62</v>
      </c>
      <c r="S12" s="277">
        <v>835</v>
      </c>
      <c r="T12" s="279">
        <v>1499</v>
      </c>
      <c r="V12" s="147"/>
      <c r="W12" s="147"/>
    </row>
    <row r="13" spans="1:23" ht="21" customHeight="1" x14ac:dyDescent="0.2">
      <c r="A13" s="162" t="s">
        <v>587</v>
      </c>
      <c r="B13" s="223">
        <v>34</v>
      </c>
      <c r="C13" s="254">
        <v>8</v>
      </c>
      <c r="D13" s="254">
        <v>344</v>
      </c>
      <c r="E13" s="254">
        <v>65</v>
      </c>
      <c r="F13" s="254">
        <v>34</v>
      </c>
      <c r="G13" s="255">
        <v>485</v>
      </c>
      <c r="H13" s="594">
        <v>31</v>
      </c>
      <c r="I13" s="244">
        <v>3</v>
      </c>
      <c r="J13" s="244">
        <v>92</v>
      </c>
      <c r="K13" s="244">
        <v>34</v>
      </c>
      <c r="L13" s="244">
        <v>11</v>
      </c>
      <c r="M13" s="360">
        <v>171</v>
      </c>
      <c r="N13" s="223">
        <v>430</v>
      </c>
      <c r="O13" s="254">
        <v>99</v>
      </c>
      <c r="P13" s="254">
        <v>200</v>
      </c>
      <c r="Q13" s="254">
        <v>24</v>
      </c>
      <c r="R13" s="254">
        <v>71</v>
      </c>
      <c r="S13" s="360">
        <v>824</v>
      </c>
      <c r="T13" s="554">
        <v>1480</v>
      </c>
      <c r="V13" s="147"/>
      <c r="W13" s="147"/>
    </row>
    <row r="14" spans="1:23" ht="21" customHeight="1" x14ac:dyDescent="0.2">
      <c r="A14" s="251" t="s">
        <v>588</v>
      </c>
      <c r="B14" s="595">
        <v>40</v>
      </c>
      <c r="C14" s="586">
        <v>6</v>
      </c>
      <c r="D14" s="586">
        <v>395</v>
      </c>
      <c r="E14" s="586">
        <v>48</v>
      </c>
      <c r="F14" s="586">
        <v>24</v>
      </c>
      <c r="G14" s="757">
        <v>513</v>
      </c>
      <c r="H14" s="595">
        <v>38</v>
      </c>
      <c r="I14" s="586">
        <v>6</v>
      </c>
      <c r="J14" s="586">
        <v>102</v>
      </c>
      <c r="K14" s="586">
        <v>37</v>
      </c>
      <c r="L14" s="586">
        <v>16</v>
      </c>
      <c r="M14" s="277">
        <v>199</v>
      </c>
      <c r="N14" s="595">
        <v>440</v>
      </c>
      <c r="O14" s="586">
        <v>126</v>
      </c>
      <c r="P14" s="586">
        <v>193</v>
      </c>
      <c r="Q14" s="586">
        <v>27</v>
      </c>
      <c r="R14" s="586">
        <v>60</v>
      </c>
      <c r="S14" s="277">
        <v>846</v>
      </c>
      <c r="T14" s="279">
        <v>1558</v>
      </c>
      <c r="V14" s="147"/>
      <c r="W14" s="147"/>
    </row>
    <row r="15" spans="1:23" ht="21" customHeight="1" x14ac:dyDescent="0.2">
      <c r="A15" s="162" t="s">
        <v>583</v>
      </c>
      <c r="B15" s="223">
        <v>169</v>
      </c>
      <c r="C15" s="254">
        <v>29</v>
      </c>
      <c r="D15" s="254">
        <v>1451</v>
      </c>
      <c r="E15" s="254">
        <v>225</v>
      </c>
      <c r="F15" s="254">
        <v>114</v>
      </c>
      <c r="G15" s="255">
        <v>1988</v>
      </c>
      <c r="H15" s="223">
        <v>137</v>
      </c>
      <c r="I15" s="254">
        <v>20</v>
      </c>
      <c r="J15" s="254">
        <v>388</v>
      </c>
      <c r="K15" s="254">
        <v>134</v>
      </c>
      <c r="L15" s="254">
        <v>47</v>
      </c>
      <c r="M15" s="360">
        <v>726</v>
      </c>
      <c r="N15" s="223">
        <v>1802</v>
      </c>
      <c r="O15" s="254">
        <v>481</v>
      </c>
      <c r="P15" s="254">
        <v>793</v>
      </c>
      <c r="Q15" s="254">
        <v>105</v>
      </c>
      <c r="R15" s="254">
        <v>254</v>
      </c>
      <c r="S15" s="360">
        <v>3435</v>
      </c>
      <c r="T15" s="554">
        <v>6149</v>
      </c>
      <c r="V15" s="147"/>
      <c r="W15" s="147"/>
    </row>
    <row r="16" spans="1:23" ht="21" customHeight="1" x14ac:dyDescent="0.2">
      <c r="A16" s="251" t="s">
        <v>650</v>
      </c>
      <c r="B16" s="283">
        <v>-24</v>
      </c>
      <c r="C16" s="252">
        <v>5</v>
      </c>
      <c r="D16" s="252">
        <v>101</v>
      </c>
      <c r="E16" s="252">
        <v>-6</v>
      </c>
      <c r="F16" s="252">
        <v>-6</v>
      </c>
      <c r="G16" s="261">
        <v>70</v>
      </c>
      <c r="H16" s="283">
        <v>-13</v>
      </c>
      <c r="I16" s="252">
        <v>8</v>
      </c>
      <c r="J16" s="252">
        <v>36</v>
      </c>
      <c r="K16" s="252">
        <v>-5</v>
      </c>
      <c r="L16" s="252">
        <v>1</v>
      </c>
      <c r="M16" s="277">
        <v>27</v>
      </c>
      <c r="N16" s="283">
        <v>-133</v>
      </c>
      <c r="O16" s="252">
        <v>-104</v>
      </c>
      <c r="P16" s="252">
        <v>52</v>
      </c>
      <c r="Q16" s="252">
        <v>-12</v>
      </c>
      <c r="R16" s="252">
        <v>-15</v>
      </c>
      <c r="S16" s="277">
        <v>-212</v>
      </c>
      <c r="T16" s="279">
        <v>-115</v>
      </c>
      <c r="V16" s="147"/>
      <c r="W16" s="147"/>
    </row>
    <row r="17" spans="1:23" ht="21" customHeight="1" x14ac:dyDescent="0.2">
      <c r="A17" s="925" t="s">
        <v>651</v>
      </c>
      <c r="B17" s="926">
        <v>-0.14201183431952663</v>
      </c>
      <c r="C17" s="258">
        <v>0.17241379310344829</v>
      </c>
      <c r="D17" s="258">
        <v>6.9607167470709858E-2</v>
      </c>
      <c r="E17" s="258">
        <v>-2.6666666666666668E-2</v>
      </c>
      <c r="F17" s="258">
        <v>-5.2631578947368418E-2</v>
      </c>
      <c r="G17" s="260">
        <v>3.5211267605633804E-2</v>
      </c>
      <c r="H17" s="926">
        <v>-9.4890510948905105E-2</v>
      </c>
      <c r="I17" s="258">
        <v>0.4</v>
      </c>
      <c r="J17" s="258">
        <v>9.2783505154639179E-2</v>
      </c>
      <c r="K17" s="258">
        <v>-3.7313432835820892E-2</v>
      </c>
      <c r="L17" s="258">
        <v>2.1276595744680851E-2</v>
      </c>
      <c r="M17" s="260">
        <v>3.71900826446281E-2</v>
      </c>
      <c r="N17" s="926">
        <v>-7.3806881243063269E-2</v>
      </c>
      <c r="O17" s="258">
        <v>-0.21621621621621623</v>
      </c>
      <c r="P17" s="258">
        <v>6.5573770491803282E-2</v>
      </c>
      <c r="Q17" s="258">
        <v>-0.11428571428571428</v>
      </c>
      <c r="R17" s="258">
        <v>-5.905511811023622E-2</v>
      </c>
      <c r="S17" s="260">
        <v>-6.1717612809315869E-2</v>
      </c>
      <c r="T17" s="940">
        <v>-1.8702228004553585E-2</v>
      </c>
      <c r="V17" s="147"/>
      <c r="W17" s="147"/>
    </row>
    <row r="18" spans="1:23" x14ac:dyDescent="0.2">
      <c r="A18" s="57" t="s">
        <v>76</v>
      </c>
      <c r="B18" s="179"/>
      <c r="C18" s="180"/>
      <c r="D18" s="180"/>
      <c r="E18" s="180"/>
      <c r="F18" s="180"/>
      <c r="G18" s="180"/>
      <c r="H18" s="180"/>
      <c r="I18" s="180"/>
      <c r="J18" s="180"/>
      <c r="K18" s="354"/>
      <c r="L18" s="354"/>
      <c r="M18" s="355"/>
      <c r="N18" s="356"/>
      <c r="O18" s="356"/>
      <c r="P18" s="356"/>
      <c r="Q18" s="356"/>
      <c r="R18" s="356"/>
      <c r="S18" s="356"/>
      <c r="T18" s="356"/>
      <c r="V18" s="147"/>
      <c r="W18" s="147"/>
    </row>
    <row r="19" spans="1:23" ht="16.350000000000001" customHeight="1" x14ac:dyDescent="0.25">
      <c r="A19" s="315" t="s">
        <v>728</v>
      </c>
      <c r="O19" s="85"/>
      <c r="V19" s="147"/>
      <c r="W19" s="147"/>
    </row>
    <row r="20" spans="1:23" x14ac:dyDescent="0.2">
      <c r="A20" s="741"/>
      <c r="B20" s="419" t="s">
        <v>165</v>
      </c>
      <c r="C20" s="417"/>
      <c r="D20" s="417"/>
      <c r="E20" s="417"/>
      <c r="F20" s="417"/>
      <c r="G20" s="418"/>
      <c r="H20" s="419" t="s">
        <v>166</v>
      </c>
      <c r="I20" s="417"/>
      <c r="J20" s="417"/>
      <c r="K20" s="417"/>
      <c r="L20" s="417"/>
      <c r="M20" s="418"/>
      <c r="N20" s="419" t="s">
        <v>147</v>
      </c>
      <c r="O20" s="417"/>
      <c r="P20" s="417"/>
      <c r="Q20" s="417"/>
      <c r="R20" s="417"/>
      <c r="S20" s="418"/>
      <c r="T20" s="414" t="s">
        <v>43</v>
      </c>
      <c r="V20" s="147"/>
      <c r="W20" s="147"/>
    </row>
    <row r="21" spans="1:23" ht="45" customHeight="1" x14ac:dyDescent="0.2">
      <c r="A21" s="742"/>
      <c r="B21" s="309" t="s">
        <v>148</v>
      </c>
      <c r="C21" s="310" t="s">
        <v>149</v>
      </c>
      <c r="D21" s="310" t="s">
        <v>150</v>
      </c>
      <c r="E21" s="310" t="s">
        <v>434</v>
      </c>
      <c r="F21" s="310" t="s">
        <v>435</v>
      </c>
      <c r="G21" s="311" t="s">
        <v>51</v>
      </c>
      <c r="H21" s="309" t="s">
        <v>148</v>
      </c>
      <c r="I21" s="310" t="s">
        <v>149</v>
      </c>
      <c r="J21" s="310" t="s">
        <v>150</v>
      </c>
      <c r="K21" s="310" t="s">
        <v>434</v>
      </c>
      <c r="L21" s="310" t="s">
        <v>435</v>
      </c>
      <c r="M21" s="311" t="s">
        <v>51</v>
      </c>
      <c r="N21" s="309" t="s">
        <v>148</v>
      </c>
      <c r="O21" s="310" t="s">
        <v>149</v>
      </c>
      <c r="P21" s="310" t="s">
        <v>150</v>
      </c>
      <c r="Q21" s="310" t="s">
        <v>434</v>
      </c>
      <c r="R21" s="310" t="s">
        <v>435</v>
      </c>
      <c r="S21" s="311" t="s">
        <v>51</v>
      </c>
      <c r="T21" s="415"/>
      <c r="V21" s="147"/>
      <c r="W21" s="147"/>
    </row>
    <row r="22" spans="1:23" ht="21" customHeight="1" x14ac:dyDescent="0.2">
      <c r="A22" s="251" t="s">
        <v>611</v>
      </c>
      <c r="B22" s="294">
        <v>34</v>
      </c>
      <c r="C22" s="265">
        <v>6</v>
      </c>
      <c r="D22" s="265">
        <v>361</v>
      </c>
      <c r="E22" s="265">
        <v>54</v>
      </c>
      <c r="F22" s="265">
        <v>32</v>
      </c>
      <c r="G22" s="284">
        <v>487</v>
      </c>
      <c r="H22" s="294">
        <v>36</v>
      </c>
      <c r="I22" s="265">
        <v>6</v>
      </c>
      <c r="J22" s="265">
        <v>102</v>
      </c>
      <c r="K22" s="265">
        <v>31</v>
      </c>
      <c r="L22" s="265">
        <v>10</v>
      </c>
      <c r="M22" s="284">
        <v>185</v>
      </c>
      <c r="N22" s="294">
        <v>385</v>
      </c>
      <c r="O22" s="265">
        <v>101</v>
      </c>
      <c r="P22" s="265">
        <v>217</v>
      </c>
      <c r="Q22" s="265">
        <v>22</v>
      </c>
      <c r="R22" s="265">
        <v>63</v>
      </c>
      <c r="S22" s="284">
        <v>788</v>
      </c>
      <c r="T22" s="278">
        <v>1460</v>
      </c>
      <c r="V22" s="147"/>
      <c r="W22" s="147"/>
    </row>
    <row r="23" spans="1:23" ht="21" customHeight="1" x14ac:dyDescent="0.2">
      <c r="A23" s="65" t="s">
        <v>612</v>
      </c>
      <c r="B23" s="223">
        <v>27</v>
      </c>
      <c r="C23" s="254">
        <v>9</v>
      </c>
      <c r="D23" s="254">
        <v>285</v>
      </c>
      <c r="E23" s="254">
        <v>52</v>
      </c>
      <c r="F23" s="254">
        <v>20</v>
      </c>
      <c r="G23" s="747">
        <v>393</v>
      </c>
      <c r="H23" s="223">
        <v>34</v>
      </c>
      <c r="I23" s="254">
        <v>5</v>
      </c>
      <c r="J23" s="254">
        <v>112</v>
      </c>
      <c r="K23" s="254">
        <v>26</v>
      </c>
      <c r="L23" s="254">
        <v>8</v>
      </c>
      <c r="M23" s="747">
        <v>185</v>
      </c>
      <c r="N23" s="223">
        <v>371</v>
      </c>
      <c r="O23" s="254">
        <v>97</v>
      </c>
      <c r="P23" s="254">
        <v>179</v>
      </c>
      <c r="Q23" s="254">
        <v>18</v>
      </c>
      <c r="R23" s="254">
        <v>49</v>
      </c>
      <c r="S23" s="747">
        <v>714</v>
      </c>
      <c r="T23" s="748">
        <v>1292</v>
      </c>
      <c r="V23" s="147"/>
      <c r="W23" s="147"/>
    </row>
    <row r="24" spans="1:23" ht="21" customHeight="1" x14ac:dyDescent="0.2">
      <c r="A24" s="251" t="s">
        <v>613</v>
      </c>
      <c r="B24" s="283">
        <v>37</v>
      </c>
      <c r="C24" s="252">
        <v>7</v>
      </c>
      <c r="D24" s="252">
        <v>401</v>
      </c>
      <c r="E24" s="252">
        <v>65</v>
      </c>
      <c r="F24" s="252">
        <v>27</v>
      </c>
      <c r="G24" s="605">
        <v>537</v>
      </c>
      <c r="H24" s="283">
        <v>33</v>
      </c>
      <c r="I24" s="252">
        <v>3</v>
      </c>
      <c r="J24" s="252">
        <v>105</v>
      </c>
      <c r="K24" s="252">
        <v>41</v>
      </c>
      <c r="L24" s="252">
        <v>13</v>
      </c>
      <c r="M24" s="605">
        <v>195</v>
      </c>
      <c r="N24" s="283">
        <v>401</v>
      </c>
      <c r="O24" s="252">
        <v>119</v>
      </c>
      <c r="P24" s="252">
        <v>191</v>
      </c>
      <c r="Q24" s="252">
        <v>19</v>
      </c>
      <c r="R24" s="252">
        <v>55</v>
      </c>
      <c r="S24" s="605">
        <v>785</v>
      </c>
      <c r="T24" s="749">
        <v>1517</v>
      </c>
      <c r="V24" s="147"/>
      <c r="W24" s="147"/>
    </row>
    <row r="25" spans="1:23" ht="21" customHeight="1" x14ac:dyDescent="0.2">
      <c r="A25" s="65" t="s">
        <v>614</v>
      </c>
      <c r="B25" s="563">
        <v>36</v>
      </c>
      <c r="C25" s="545">
        <v>4</v>
      </c>
      <c r="D25" s="545">
        <v>379</v>
      </c>
      <c r="E25" s="545">
        <v>57</v>
      </c>
      <c r="F25" s="545">
        <v>35</v>
      </c>
      <c r="G25" s="747">
        <v>511</v>
      </c>
      <c r="H25" s="563">
        <v>31</v>
      </c>
      <c r="I25" s="545">
        <v>6</v>
      </c>
      <c r="J25" s="545">
        <v>95</v>
      </c>
      <c r="K25" s="545">
        <v>26</v>
      </c>
      <c r="L25" s="545">
        <v>14</v>
      </c>
      <c r="M25" s="747">
        <v>172</v>
      </c>
      <c r="N25" s="563">
        <v>384</v>
      </c>
      <c r="O25" s="545">
        <v>114</v>
      </c>
      <c r="P25" s="545">
        <v>227</v>
      </c>
      <c r="Q25" s="545">
        <v>22</v>
      </c>
      <c r="R25" s="545">
        <v>56</v>
      </c>
      <c r="S25" s="747">
        <v>803</v>
      </c>
      <c r="T25" s="748">
        <v>1486</v>
      </c>
      <c r="V25" s="147"/>
      <c r="W25" s="147"/>
    </row>
    <row r="26" spans="1:23" ht="21" customHeight="1" x14ac:dyDescent="0.2">
      <c r="A26" s="251" t="s">
        <v>610</v>
      </c>
      <c r="B26" s="283">
        <v>134</v>
      </c>
      <c r="C26" s="252">
        <v>26</v>
      </c>
      <c r="D26" s="252">
        <v>1426</v>
      </c>
      <c r="E26" s="252">
        <v>228</v>
      </c>
      <c r="F26" s="252">
        <v>114</v>
      </c>
      <c r="G26" s="277">
        <v>1928</v>
      </c>
      <c r="H26" s="283">
        <v>134</v>
      </c>
      <c r="I26" s="252">
        <v>20</v>
      </c>
      <c r="J26" s="252">
        <v>414</v>
      </c>
      <c r="K26" s="252">
        <v>124</v>
      </c>
      <c r="L26" s="252">
        <v>45</v>
      </c>
      <c r="M26" s="277">
        <v>737</v>
      </c>
      <c r="N26" s="283">
        <v>1541</v>
      </c>
      <c r="O26" s="252">
        <v>431</v>
      </c>
      <c r="P26" s="252">
        <v>814</v>
      </c>
      <c r="Q26" s="252">
        <v>81</v>
      </c>
      <c r="R26" s="252">
        <v>223</v>
      </c>
      <c r="S26" s="605">
        <v>3090</v>
      </c>
      <c r="T26" s="279">
        <v>5755</v>
      </c>
      <c r="V26" s="147"/>
      <c r="W26" s="147"/>
    </row>
    <row r="27" spans="1:23" ht="21" customHeight="1" x14ac:dyDescent="0.2">
      <c r="A27" s="162" t="s">
        <v>585</v>
      </c>
      <c r="B27" s="223">
        <v>38</v>
      </c>
      <c r="C27" s="254">
        <v>5</v>
      </c>
      <c r="D27" s="254">
        <v>397</v>
      </c>
      <c r="E27" s="254">
        <v>85</v>
      </c>
      <c r="F27" s="254">
        <v>25</v>
      </c>
      <c r="G27" s="360">
        <v>550</v>
      </c>
      <c r="H27" s="223">
        <v>38</v>
      </c>
      <c r="I27" s="254">
        <v>4</v>
      </c>
      <c r="J27" s="254">
        <v>92</v>
      </c>
      <c r="K27" s="254">
        <v>37</v>
      </c>
      <c r="L27" s="254">
        <v>15</v>
      </c>
      <c r="M27" s="360">
        <v>186</v>
      </c>
      <c r="N27" s="223">
        <v>387</v>
      </c>
      <c r="O27" s="254">
        <v>109</v>
      </c>
      <c r="P27" s="254">
        <v>198</v>
      </c>
      <c r="Q27" s="254">
        <v>35</v>
      </c>
      <c r="R27" s="254">
        <v>62</v>
      </c>
      <c r="S27" s="360">
        <v>791</v>
      </c>
      <c r="T27" s="554">
        <v>1527</v>
      </c>
      <c r="V27" s="147"/>
      <c r="W27" s="147"/>
    </row>
    <row r="28" spans="1:23" ht="21" customHeight="1" x14ac:dyDescent="0.2">
      <c r="A28" s="251" t="s">
        <v>586</v>
      </c>
      <c r="B28" s="283">
        <v>39</v>
      </c>
      <c r="C28" s="252">
        <v>6</v>
      </c>
      <c r="D28" s="252">
        <v>386</v>
      </c>
      <c r="E28" s="252">
        <v>51</v>
      </c>
      <c r="F28" s="252">
        <v>22</v>
      </c>
      <c r="G28" s="277">
        <v>504</v>
      </c>
      <c r="H28" s="283">
        <v>30</v>
      </c>
      <c r="I28" s="252">
        <v>4</v>
      </c>
      <c r="J28" s="252">
        <v>99</v>
      </c>
      <c r="K28" s="252">
        <v>35</v>
      </c>
      <c r="L28" s="252">
        <v>9</v>
      </c>
      <c r="M28" s="277">
        <v>177</v>
      </c>
      <c r="N28" s="283">
        <v>360</v>
      </c>
      <c r="O28" s="252">
        <v>101</v>
      </c>
      <c r="P28" s="252">
        <v>218</v>
      </c>
      <c r="Q28" s="252">
        <v>17</v>
      </c>
      <c r="R28" s="252">
        <v>63</v>
      </c>
      <c r="S28" s="277">
        <v>759</v>
      </c>
      <c r="T28" s="279">
        <v>1440</v>
      </c>
      <c r="V28" s="147"/>
      <c r="W28" s="147"/>
    </row>
    <row r="29" spans="1:23" ht="21" customHeight="1" x14ac:dyDescent="0.2">
      <c r="A29" s="162" t="s">
        <v>587</v>
      </c>
      <c r="B29" s="223">
        <v>44</v>
      </c>
      <c r="C29" s="254">
        <v>12</v>
      </c>
      <c r="D29" s="254">
        <v>353</v>
      </c>
      <c r="E29" s="254">
        <v>75</v>
      </c>
      <c r="F29" s="254">
        <v>31</v>
      </c>
      <c r="G29" s="360">
        <v>515</v>
      </c>
      <c r="H29" s="594">
        <v>31</v>
      </c>
      <c r="I29" s="244">
        <v>5</v>
      </c>
      <c r="J29" s="244">
        <v>84</v>
      </c>
      <c r="K29" s="244">
        <v>26</v>
      </c>
      <c r="L29" s="244">
        <v>7</v>
      </c>
      <c r="M29" s="360">
        <v>153</v>
      </c>
      <c r="N29" s="223">
        <v>427</v>
      </c>
      <c r="O29" s="254">
        <v>116</v>
      </c>
      <c r="P29" s="254">
        <v>173</v>
      </c>
      <c r="Q29" s="254">
        <v>36</v>
      </c>
      <c r="R29" s="254">
        <v>72</v>
      </c>
      <c r="S29" s="360">
        <v>824</v>
      </c>
      <c r="T29" s="554">
        <v>1492</v>
      </c>
      <c r="V29" s="147"/>
      <c r="W29" s="147"/>
    </row>
    <row r="30" spans="1:23" ht="21" customHeight="1" x14ac:dyDescent="0.2">
      <c r="A30" s="251" t="s">
        <v>588</v>
      </c>
      <c r="B30" s="595">
        <v>32</v>
      </c>
      <c r="C30" s="586">
        <v>10</v>
      </c>
      <c r="D30" s="586">
        <v>369</v>
      </c>
      <c r="E30" s="586">
        <v>69</v>
      </c>
      <c r="F30" s="586">
        <v>18</v>
      </c>
      <c r="G30" s="277">
        <v>498</v>
      </c>
      <c r="H30" s="595">
        <v>25</v>
      </c>
      <c r="I30" s="586">
        <v>3</v>
      </c>
      <c r="J30" s="586">
        <v>103</v>
      </c>
      <c r="K30" s="586">
        <v>30</v>
      </c>
      <c r="L30" s="586">
        <v>10</v>
      </c>
      <c r="M30" s="277">
        <v>171</v>
      </c>
      <c r="N30" s="595">
        <v>399</v>
      </c>
      <c r="O30" s="586">
        <v>89</v>
      </c>
      <c r="P30" s="586">
        <v>192</v>
      </c>
      <c r="Q30" s="586">
        <v>28</v>
      </c>
      <c r="R30" s="586">
        <v>60</v>
      </c>
      <c r="S30" s="277">
        <v>768</v>
      </c>
      <c r="T30" s="279">
        <v>1437</v>
      </c>
      <c r="V30" s="147"/>
      <c r="W30" s="147"/>
    </row>
    <row r="31" spans="1:23" ht="21" customHeight="1" x14ac:dyDescent="0.2">
      <c r="A31" s="162" t="s">
        <v>583</v>
      </c>
      <c r="B31" s="223">
        <v>153</v>
      </c>
      <c r="C31" s="254">
        <v>33</v>
      </c>
      <c r="D31" s="254">
        <v>1505</v>
      </c>
      <c r="E31" s="254">
        <v>280</v>
      </c>
      <c r="F31" s="254">
        <v>96</v>
      </c>
      <c r="G31" s="360">
        <v>2067</v>
      </c>
      <c r="H31" s="223">
        <v>124</v>
      </c>
      <c r="I31" s="254">
        <v>16</v>
      </c>
      <c r="J31" s="254">
        <v>378</v>
      </c>
      <c r="K31" s="254">
        <v>128</v>
      </c>
      <c r="L31" s="254">
        <v>41</v>
      </c>
      <c r="M31" s="360">
        <v>687</v>
      </c>
      <c r="N31" s="223">
        <v>1573</v>
      </c>
      <c r="O31" s="254">
        <v>415</v>
      </c>
      <c r="P31" s="254">
        <v>781</v>
      </c>
      <c r="Q31" s="254">
        <v>116</v>
      </c>
      <c r="R31" s="254">
        <v>257</v>
      </c>
      <c r="S31" s="360">
        <v>3142</v>
      </c>
      <c r="T31" s="554">
        <v>5896</v>
      </c>
      <c r="V31" s="147"/>
      <c r="W31" s="147"/>
    </row>
    <row r="32" spans="1:23" ht="21" customHeight="1" x14ac:dyDescent="0.2">
      <c r="A32" s="251" t="s">
        <v>650</v>
      </c>
      <c r="B32" s="283">
        <v>-19</v>
      </c>
      <c r="C32" s="252">
        <v>-7</v>
      </c>
      <c r="D32" s="252">
        <v>-79</v>
      </c>
      <c r="E32" s="252">
        <v>-52</v>
      </c>
      <c r="F32" s="252">
        <v>18</v>
      </c>
      <c r="G32" s="605">
        <v>-139</v>
      </c>
      <c r="H32" s="252">
        <v>10</v>
      </c>
      <c r="I32" s="252">
        <v>4</v>
      </c>
      <c r="J32" s="252">
        <v>36</v>
      </c>
      <c r="K32" s="252">
        <v>-4</v>
      </c>
      <c r="L32" s="252">
        <v>4</v>
      </c>
      <c r="M32" s="605">
        <v>50</v>
      </c>
      <c r="N32" s="252">
        <v>-32</v>
      </c>
      <c r="O32" s="252">
        <v>16</v>
      </c>
      <c r="P32" s="252">
        <v>33</v>
      </c>
      <c r="Q32" s="252">
        <v>-35</v>
      </c>
      <c r="R32" s="252">
        <v>-34</v>
      </c>
      <c r="S32" s="605">
        <v>-52</v>
      </c>
      <c r="T32" s="605">
        <v>-141</v>
      </c>
      <c r="V32" s="147"/>
      <c r="W32" s="147"/>
    </row>
    <row r="33" spans="1:23" ht="21" customHeight="1" x14ac:dyDescent="0.2">
      <c r="A33" s="162" t="s">
        <v>651</v>
      </c>
      <c r="B33" s="222">
        <v>-0.12418300653594772</v>
      </c>
      <c r="C33" s="238">
        <v>-0.21212121212121213</v>
      </c>
      <c r="D33" s="238">
        <v>-5.2491694352159467E-2</v>
      </c>
      <c r="E33" s="238">
        <v>-0.18571428571428572</v>
      </c>
      <c r="F33" s="238">
        <v>0.1875</v>
      </c>
      <c r="G33" s="224">
        <v>-6.7247218190614411E-2</v>
      </c>
      <c r="H33" s="238">
        <v>8.0645161290322578E-2</v>
      </c>
      <c r="I33" s="238">
        <v>0.25</v>
      </c>
      <c r="J33" s="238">
        <v>9.5238095238095233E-2</v>
      </c>
      <c r="K33" s="238">
        <v>-3.125E-2</v>
      </c>
      <c r="L33" s="238">
        <v>9.7560975609756101E-2</v>
      </c>
      <c r="M33" s="927">
        <v>7.2780203784570591E-2</v>
      </c>
      <c r="N33" s="238">
        <v>-2.0343293070565798E-2</v>
      </c>
      <c r="O33" s="238">
        <v>3.8554216867469883E-2</v>
      </c>
      <c r="P33" s="238">
        <v>4.2253521126760563E-2</v>
      </c>
      <c r="Q33" s="238">
        <v>-0.30172413793103448</v>
      </c>
      <c r="R33" s="238">
        <v>-0.13229571984435798</v>
      </c>
      <c r="S33" s="927">
        <v>-1.6549968173138127E-2</v>
      </c>
      <c r="T33" s="928">
        <v>-2.3914518317503391E-2</v>
      </c>
      <c r="V33" s="147"/>
      <c r="W33" s="147"/>
    </row>
    <row r="34" spans="1:23" x14ac:dyDescent="0.2">
      <c r="A34" s="57" t="s">
        <v>76</v>
      </c>
      <c r="B34" s="179"/>
      <c r="C34" s="180"/>
      <c r="D34" s="180"/>
      <c r="E34" s="180"/>
      <c r="F34" s="180"/>
      <c r="G34" s="180"/>
      <c r="H34" s="180"/>
      <c r="I34" s="180"/>
      <c r="J34" s="180"/>
      <c r="K34" s="354"/>
      <c r="L34" s="354"/>
      <c r="M34" s="355"/>
      <c r="N34" s="356"/>
      <c r="O34" s="356"/>
      <c r="P34" s="356"/>
      <c r="Q34" s="356"/>
      <c r="R34" s="356"/>
      <c r="S34" s="356"/>
      <c r="T34" s="356"/>
      <c r="V34" s="147"/>
      <c r="W34" s="147"/>
    </row>
    <row r="35" spans="1:23" ht="16.350000000000001" customHeight="1" x14ac:dyDescent="0.25">
      <c r="A35" s="315" t="s">
        <v>729</v>
      </c>
      <c r="O35" s="85"/>
      <c r="V35" s="147"/>
      <c r="W35" s="147"/>
    </row>
    <row r="36" spans="1:23" x14ac:dyDescent="0.2">
      <c r="A36" s="741"/>
      <c r="B36" s="419" t="s">
        <v>165</v>
      </c>
      <c r="C36" s="417"/>
      <c r="D36" s="417"/>
      <c r="E36" s="417"/>
      <c r="F36" s="417"/>
      <c r="G36" s="418"/>
      <c r="H36" s="419" t="s">
        <v>166</v>
      </c>
      <c r="I36" s="417"/>
      <c r="J36" s="417"/>
      <c r="K36" s="417"/>
      <c r="L36" s="417"/>
      <c r="M36" s="418"/>
      <c r="N36" s="419" t="s">
        <v>147</v>
      </c>
      <c r="O36" s="417"/>
      <c r="P36" s="417"/>
      <c r="Q36" s="417"/>
      <c r="R36" s="417"/>
      <c r="S36" s="418"/>
      <c r="T36" s="414" t="s">
        <v>43</v>
      </c>
      <c r="V36" s="147"/>
      <c r="W36" s="147"/>
    </row>
    <row r="37" spans="1:23" ht="45" customHeight="1" x14ac:dyDescent="0.2">
      <c r="A37" s="742"/>
      <c r="B37" s="309" t="s">
        <v>148</v>
      </c>
      <c r="C37" s="310" t="s">
        <v>149</v>
      </c>
      <c r="D37" s="310" t="s">
        <v>150</v>
      </c>
      <c r="E37" s="310" t="s">
        <v>434</v>
      </c>
      <c r="F37" s="310" t="s">
        <v>435</v>
      </c>
      <c r="G37" s="311" t="s">
        <v>51</v>
      </c>
      <c r="H37" s="309" t="s">
        <v>148</v>
      </c>
      <c r="I37" s="310" t="s">
        <v>149</v>
      </c>
      <c r="J37" s="310" t="s">
        <v>150</v>
      </c>
      <c r="K37" s="310" t="s">
        <v>434</v>
      </c>
      <c r="L37" s="310" t="s">
        <v>435</v>
      </c>
      <c r="M37" s="311" t="s">
        <v>51</v>
      </c>
      <c r="N37" s="309" t="s">
        <v>148</v>
      </c>
      <c r="O37" s="310" t="s">
        <v>149</v>
      </c>
      <c r="P37" s="310" t="s">
        <v>150</v>
      </c>
      <c r="Q37" s="310" t="s">
        <v>434</v>
      </c>
      <c r="R37" s="310" t="s">
        <v>435</v>
      </c>
      <c r="S37" s="311" t="s">
        <v>51</v>
      </c>
      <c r="T37" s="415"/>
      <c r="V37" s="147"/>
      <c r="W37" s="147"/>
    </row>
    <row r="38" spans="1:23" ht="21" customHeight="1" x14ac:dyDescent="0.2">
      <c r="A38" s="251" t="s">
        <v>611</v>
      </c>
      <c r="B38" s="294">
        <v>33</v>
      </c>
      <c r="C38" s="265">
        <v>6</v>
      </c>
      <c r="D38" s="265">
        <v>358</v>
      </c>
      <c r="E38" s="265">
        <v>51</v>
      </c>
      <c r="F38" s="265">
        <v>32</v>
      </c>
      <c r="G38" s="284">
        <v>480</v>
      </c>
      <c r="H38" s="294">
        <v>35</v>
      </c>
      <c r="I38" s="265">
        <v>6</v>
      </c>
      <c r="J38" s="265">
        <v>100</v>
      </c>
      <c r="K38" s="265">
        <v>29</v>
      </c>
      <c r="L38" s="265">
        <v>10</v>
      </c>
      <c r="M38" s="284">
        <v>180</v>
      </c>
      <c r="N38" s="294">
        <v>342</v>
      </c>
      <c r="O38" s="265">
        <v>90</v>
      </c>
      <c r="P38" s="265">
        <v>215</v>
      </c>
      <c r="Q38" s="265">
        <v>19</v>
      </c>
      <c r="R38" s="265">
        <v>59</v>
      </c>
      <c r="S38" s="284">
        <v>725</v>
      </c>
      <c r="T38" s="278">
        <v>1385</v>
      </c>
      <c r="V38" s="147"/>
      <c r="W38" s="147"/>
    </row>
    <row r="39" spans="1:23" ht="21" customHeight="1" x14ac:dyDescent="0.2">
      <c r="A39" s="65" t="s">
        <v>612</v>
      </c>
      <c r="B39" s="223">
        <v>26</v>
      </c>
      <c r="C39" s="254">
        <v>9</v>
      </c>
      <c r="D39" s="254">
        <v>282</v>
      </c>
      <c r="E39" s="254">
        <v>46</v>
      </c>
      <c r="F39" s="254">
        <v>20</v>
      </c>
      <c r="G39" s="747">
        <v>383</v>
      </c>
      <c r="H39" s="223">
        <v>34</v>
      </c>
      <c r="I39" s="254">
        <v>5</v>
      </c>
      <c r="J39" s="254">
        <v>110</v>
      </c>
      <c r="K39" s="254">
        <v>26</v>
      </c>
      <c r="L39" s="254">
        <v>8</v>
      </c>
      <c r="M39" s="747">
        <v>183</v>
      </c>
      <c r="N39" s="223">
        <v>339</v>
      </c>
      <c r="O39" s="254">
        <v>94</v>
      </c>
      <c r="P39" s="254">
        <v>178</v>
      </c>
      <c r="Q39" s="254">
        <v>14</v>
      </c>
      <c r="R39" s="254">
        <v>48</v>
      </c>
      <c r="S39" s="747">
        <v>673</v>
      </c>
      <c r="T39" s="748">
        <v>1239</v>
      </c>
      <c r="V39" s="147"/>
      <c r="W39" s="147"/>
    </row>
    <row r="40" spans="1:23" ht="21" customHeight="1" x14ac:dyDescent="0.2">
      <c r="A40" s="251" t="s">
        <v>613</v>
      </c>
      <c r="B40" s="283">
        <v>30</v>
      </c>
      <c r="C40" s="252">
        <v>6</v>
      </c>
      <c r="D40" s="252">
        <v>394</v>
      </c>
      <c r="E40" s="252">
        <v>60</v>
      </c>
      <c r="F40" s="252">
        <v>24</v>
      </c>
      <c r="G40" s="605">
        <v>514</v>
      </c>
      <c r="H40" s="283">
        <v>33</v>
      </c>
      <c r="I40" s="252">
        <v>3</v>
      </c>
      <c r="J40" s="252">
        <v>103</v>
      </c>
      <c r="K40" s="252">
        <v>41</v>
      </c>
      <c r="L40" s="252">
        <v>13</v>
      </c>
      <c r="M40" s="605">
        <v>193</v>
      </c>
      <c r="N40" s="283">
        <v>344</v>
      </c>
      <c r="O40" s="252">
        <v>109</v>
      </c>
      <c r="P40" s="252">
        <v>186</v>
      </c>
      <c r="Q40" s="252">
        <v>16</v>
      </c>
      <c r="R40" s="252">
        <v>53</v>
      </c>
      <c r="S40" s="605">
        <v>708</v>
      </c>
      <c r="T40" s="749">
        <v>1415</v>
      </c>
      <c r="V40" s="147"/>
      <c r="W40" s="147"/>
    </row>
    <row r="41" spans="1:23" ht="21" customHeight="1" x14ac:dyDescent="0.2">
      <c r="A41" s="65" t="s">
        <v>614</v>
      </c>
      <c r="B41" s="563">
        <v>35</v>
      </c>
      <c r="C41" s="545">
        <v>4</v>
      </c>
      <c r="D41" s="545">
        <v>376</v>
      </c>
      <c r="E41" s="545">
        <v>56</v>
      </c>
      <c r="F41" s="545">
        <v>34</v>
      </c>
      <c r="G41" s="747">
        <v>505</v>
      </c>
      <c r="H41" s="563">
        <v>29</v>
      </c>
      <c r="I41" s="545">
        <v>6</v>
      </c>
      <c r="J41" s="545">
        <v>94</v>
      </c>
      <c r="K41" s="545">
        <v>23</v>
      </c>
      <c r="L41" s="545">
        <v>14</v>
      </c>
      <c r="M41" s="747">
        <v>166</v>
      </c>
      <c r="N41" s="563">
        <v>352</v>
      </c>
      <c r="O41" s="545">
        <v>100</v>
      </c>
      <c r="P41" s="545">
        <v>221</v>
      </c>
      <c r="Q41" s="545">
        <v>19</v>
      </c>
      <c r="R41" s="545">
        <v>55</v>
      </c>
      <c r="S41" s="747">
        <v>747</v>
      </c>
      <c r="T41" s="748">
        <v>1418</v>
      </c>
      <c r="V41" s="147"/>
      <c r="W41" s="147"/>
    </row>
    <row r="42" spans="1:23" ht="21" customHeight="1" x14ac:dyDescent="0.2">
      <c r="A42" s="251" t="s">
        <v>610</v>
      </c>
      <c r="B42" s="283">
        <v>124</v>
      </c>
      <c r="C42" s="252">
        <v>25</v>
      </c>
      <c r="D42" s="252">
        <v>1410</v>
      </c>
      <c r="E42" s="252">
        <v>213</v>
      </c>
      <c r="F42" s="252">
        <v>110</v>
      </c>
      <c r="G42" s="277">
        <v>1882</v>
      </c>
      <c r="H42" s="283">
        <v>131</v>
      </c>
      <c r="I42" s="252">
        <v>20</v>
      </c>
      <c r="J42" s="252">
        <v>407</v>
      </c>
      <c r="K42" s="252">
        <v>119</v>
      </c>
      <c r="L42" s="252">
        <v>45</v>
      </c>
      <c r="M42" s="277">
        <v>722</v>
      </c>
      <c r="N42" s="283">
        <v>1377</v>
      </c>
      <c r="O42" s="252">
        <v>393</v>
      </c>
      <c r="P42" s="252">
        <v>800</v>
      </c>
      <c r="Q42" s="252">
        <v>68</v>
      </c>
      <c r="R42" s="252">
        <v>215</v>
      </c>
      <c r="S42" s="605">
        <v>2853</v>
      </c>
      <c r="T42" s="279">
        <v>5457</v>
      </c>
      <c r="V42" s="147"/>
      <c r="W42" s="147"/>
    </row>
    <row r="43" spans="1:23" ht="21" customHeight="1" x14ac:dyDescent="0.2">
      <c r="A43" s="162" t="s">
        <v>585</v>
      </c>
      <c r="B43" s="223">
        <v>33</v>
      </c>
      <c r="C43" s="254">
        <v>5</v>
      </c>
      <c r="D43" s="254">
        <v>392</v>
      </c>
      <c r="E43" s="254">
        <v>75</v>
      </c>
      <c r="F43" s="254">
        <v>24</v>
      </c>
      <c r="G43" s="360">
        <v>529</v>
      </c>
      <c r="H43" s="223">
        <v>37</v>
      </c>
      <c r="I43" s="254">
        <v>4</v>
      </c>
      <c r="J43" s="254">
        <v>91</v>
      </c>
      <c r="K43" s="254">
        <v>36</v>
      </c>
      <c r="L43" s="254">
        <v>15</v>
      </c>
      <c r="M43" s="360">
        <v>183</v>
      </c>
      <c r="N43" s="223">
        <v>356</v>
      </c>
      <c r="O43" s="254">
        <v>104</v>
      </c>
      <c r="P43" s="254">
        <v>197</v>
      </c>
      <c r="Q43" s="254">
        <v>28</v>
      </c>
      <c r="R43" s="254">
        <v>56</v>
      </c>
      <c r="S43" s="360">
        <v>741</v>
      </c>
      <c r="T43" s="554">
        <v>1453</v>
      </c>
      <c r="V43" s="147"/>
      <c r="W43" s="147"/>
    </row>
    <row r="44" spans="1:23" ht="21" customHeight="1" x14ac:dyDescent="0.2">
      <c r="A44" s="251" t="s">
        <v>586</v>
      </c>
      <c r="B44" s="283">
        <v>34</v>
      </c>
      <c r="C44" s="252">
        <v>6</v>
      </c>
      <c r="D44" s="252">
        <v>383</v>
      </c>
      <c r="E44" s="252">
        <v>46</v>
      </c>
      <c r="F44" s="252">
        <v>22</v>
      </c>
      <c r="G44" s="277">
        <v>491</v>
      </c>
      <c r="H44" s="283">
        <v>28</v>
      </c>
      <c r="I44" s="252">
        <v>4</v>
      </c>
      <c r="J44" s="252">
        <v>98</v>
      </c>
      <c r="K44" s="252">
        <v>34</v>
      </c>
      <c r="L44" s="252">
        <v>9</v>
      </c>
      <c r="M44" s="277">
        <v>173</v>
      </c>
      <c r="N44" s="283">
        <v>318</v>
      </c>
      <c r="O44" s="252">
        <v>95</v>
      </c>
      <c r="P44" s="252">
        <v>215</v>
      </c>
      <c r="Q44" s="252">
        <v>14</v>
      </c>
      <c r="R44" s="252">
        <v>59</v>
      </c>
      <c r="S44" s="277">
        <v>701</v>
      </c>
      <c r="T44" s="279">
        <v>1365</v>
      </c>
      <c r="V44" s="147"/>
      <c r="W44" s="147"/>
    </row>
    <row r="45" spans="1:23" ht="21" customHeight="1" x14ac:dyDescent="0.2">
      <c r="A45" s="162" t="s">
        <v>587</v>
      </c>
      <c r="B45" s="223">
        <v>44</v>
      </c>
      <c r="C45" s="254">
        <v>12</v>
      </c>
      <c r="D45" s="254">
        <v>351</v>
      </c>
      <c r="E45" s="254">
        <v>68</v>
      </c>
      <c r="F45" s="254">
        <v>29</v>
      </c>
      <c r="G45" s="360">
        <v>504</v>
      </c>
      <c r="H45" s="594">
        <v>31</v>
      </c>
      <c r="I45" s="244">
        <v>5</v>
      </c>
      <c r="J45" s="244">
        <v>82</v>
      </c>
      <c r="K45" s="244">
        <v>24</v>
      </c>
      <c r="L45" s="244">
        <v>7</v>
      </c>
      <c r="M45" s="360">
        <v>149</v>
      </c>
      <c r="N45" s="223">
        <v>385</v>
      </c>
      <c r="O45" s="254">
        <v>110</v>
      </c>
      <c r="P45" s="254">
        <v>169</v>
      </c>
      <c r="Q45" s="254">
        <v>26</v>
      </c>
      <c r="R45" s="254">
        <v>68</v>
      </c>
      <c r="S45" s="360">
        <v>758</v>
      </c>
      <c r="T45" s="554">
        <v>1411</v>
      </c>
      <c r="V45" s="147"/>
      <c r="W45" s="147"/>
    </row>
    <row r="46" spans="1:23" ht="21" customHeight="1" x14ac:dyDescent="0.2">
      <c r="A46" s="251" t="s">
        <v>588</v>
      </c>
      <c r="B46" s="595">
        <v>29</v>
      </c>
      <c r="C46" s="586">
        <v>10</v>
      </c>
      <c r="D46" s="586">
        <v>365</v>
      </c>
      <c r="E46" s="586">
        <v>63</v>
      </c>
      <c r="F46" s="586">
        <v>16</v>
      </c>
      <c r="G46" s="277">
        <v>483</v>
      </c>
      <c r="H46" s="595">
        <v>25</v>
      </c>
      <c r="I46" s="586">
        <v>3</v>
      </c>
      <c r="J46" s="586">
        <v>103</v>
      </c>
      <c r="K46" s="586">
        <v>29</v>
      </c>
      <c r="L46" s="586">
        <v>10</v>
      </c>
      <c r="M46" s="277">
        <v>170</v>
      </c>
      <c r="N46" s="595">
        <v>359</v>
      </c>
      <c r="O46" s="586">
        <v>81</v>
      </c>
      <c r="P46" s="586">
        <v>188</v>
      </c>
      <c r="Q46" s="586">
        <v>23</v>
      </c>
      <c r="R46" s="586">
        <v>58</v>
      </c>
      <c r="S46" s="277">
        <v>709</v>
      </c>
      <c r="T46" s="279">
        <v>1362</v>
      </c>
      <c r="V46" s="147"/>
      <c r="W46" s="147"/>
    </row>
    <row r="47" spans="1:23" ht="21" customHeight="1" x14ac:dyDescent="0.2">
      <c r="A47" s="162" t="s">
        <v>583</v>
      </c>
      <c r="B47" s="223">
        <v>140</v>
      </c>
      <c r="C47" s="254">
        <v>33</v>
      </c>
      <c r="D47" s="254">
        <v>1491</v>
      </c>
      <c r="E47" s="254">
        <v>252</v>
      </c>
      <c r="F47" s="254">
        <v>91</v>
      </c>
      <c r="G47" s="360">
        <v>2007</v>
      </c>
      <c r="H47" s="223">
        <v>121</v>
      </c>
      <c r="I47" s="254">
        <v>16</v>
      </c>
      <c r="J47" s="254">
        <v>374</v>
      </c>
      <c r="K47" s="254">
        <v>123</v>
      </c>
      <c r="L47" s="254">
        <v>41</v>
      </c>
      <c r="M47" s="360">
        <v>675</v>
      </c>
      <c r="N47" s="223">
        <v>1418</v>
      </c>
      <c r="O47" s="254">
        <v>390</v>
      </c>
      <c r="P47" s="254">
        <v>769</v>
      </c>
      <c r="Q47" s="254">
        <v>91</v>
      </c>
      <c r="R47" s="254">
        <v>241</v>
      </c>
      <c r="S47" s="360">
        <v>2909</v>
      </c>
      <c r="T47" s="554">
        <v>5591</v>
      </c>
      <c r="V47" s="147"/>
      <c r="W47" s="147"/>
    </row>
    <row r="48" spans="1:23" ht="21" customHeight="1" x14ac:dyDescent="0.2">
      <c r="A48" s="251" t="s">
        <v>650</v>
      </c>
      <c r="B48" s="283">
        <v>-16</v>
      </c>
      <c r="C48" s="252">
        <v>-8</v>
      </c>
      <c r="D48" s="252">
        <v>-81</v>
      </c>
      <c r="E48" s="252">
        <v>-39</v>
      </c>
      <c r="F48" s="252">
        <v>19</v>
      </c>
      <c r="G48" s="605">
        <v>-125</v>
      </c>
      <c r="H48" s="252">
        <v>10</v>
      </c>
      <c r="I48" s="252">
        <v>4</v>
      </c>
      <c r="J48" s="252">
        <v>33</v>
      </c>
      <c r="K48" s="252">
        <v>-4</v>
      </c>
      <c r="L48" s="252">
        <v>4</v>
      </c>
      <c r="M48" s="605">
        <v>47</v>
      </c>
      <c r="N48" s="252">
        <v>-41</v>
      </c>
      <c r="O48" s="252">
        <v>3</v>
      </c>
      <c r="P48" s="252">
        <v>31</v>
      </c>
      <c r="Q48" s="252">
        <v>-23</v>
      </c>
      <c r="R48" s="252">
        <v>-26</v>
      </c>
      <c r="S48" s="605">
        <v>-56</v>
      </c>
      <c r="T48" s="605">
        <v>-134</v>
      </c>
      <c r="V48" s="147"/>
      <c r="W48" s="147"/>
    </row>
    <row r="49" spans="1:23" ht="21" customHeight="1" x14ac:dyDescent="0.2">
      <c r="A49" s="162" t="s">
        <v>651</v>
      </c>
      <c r="B49" s="222">
        <v>-0.11428571428571428</v>
      </c>
      <c r="C49" s="238">
        <v>-0.24242424242424243</v>
      </c>
      <c r="D49" s="238">
        <v>-5.4325955734406441E-2</v>
      </c>
      <c r="E49" s="238">
        <v>-0.15476190476190477</v>
      </c>
      <c r="F49" s="238">
        <v>0.2087912087912088</v>
      </c>
      <c r="G49" s="224">
        <v>-6.2282012954658697E-2</v>
      </c>
      <c r="H49" s="238">
        <v>8.2644628099173556E-2</v>
      </c>
      <c r="I49" s="238">
        <v>0.25</v>
      </c>
      <c r="J49" s="238">
        <v>8.8235294117647065E-2</v>
      </c>
      <c r="K49" s="238">
        <v>-3.2520325203252036E-2</v>
      </c>
      <c r="L49" s="238">
        <v>9.7560975609756101E-2</v>
      </c>
      <c r="M49" s="224">
        <v>6.9629629629629625E-2</v>
      </c>
      <c r="N49" s="238">
        <v>-2.8913963328631876E-2</v>
      </c>
      <c r="O49" s="238">
        <v>7.6923076923076927E-3</v>
      </c>
      <c r="P49" s="238">
        <v>4.0312093628088429E-2</v>
      </c>
      <c r="Q49" s="238">
        <v>-0.25274725274725274</v>
      </c>
      <c r="R49" s="238">
        <v>-0.1078838174273859</v>
      </c>
      <c r="S49" s="224">
        <v>-1.9250601581299414E-2</v>
      </c>
      <c r="T49" s="224">
        <v>-2.3967089966016812E-2</v>
      </c>
      <c r="V49" s="147"/>
      <c r="W49" s="147"/>
    </row>
    <row r="50" spans="1:23" x14ac:dyDescent="0.2">
      <c r="A50" s="57" t="s">
        <v>76</v>
      </c>
      <c r="B50" s="179"/>
      <c r="C50" s="180"/>
      <c r="D50" s="180"/>
      <c r="E50" s="180"/>
      <c r="F50" s="180"/>
      <c r="G50" s="180"/>
      <c r="H50" s="180"/>
      <c r="I50" s="180"/>
      <c r="J50" s="180"/>
      <c r="K50" s="354"/>
      <c r="L50" s="354"/>
      <c r="M50" s="355"/>
      <c r="N50" s="356"/>
      <c r="O50" s="356"/>
      <c r="P50" s="356"/>
      <c r="Q50" s="356"/>
      <c r="R50" s="356"/>
      <c r="S50" s="356"/>
      <c r="T50" s="356"/>
      <c r="V50" s="147"/>
      <c r="W50" s="147"/>
    </row>
    <row r="51" spans="1:23" ht="16.350000000000001" customHeight="1" x14ac:dyDescent="0.25">
      <c r="A51" s="315" t="s">
        <v>730</v>
      </c>
      <c r="O51" s="85"/>
      <c r="V51" s="147"/>
      <c r="W51" s="147"/>
    </row>
    <row r="52" spans="1:23" x14ac:dyDescent="0.2">
      <c r="A52" s="741"/>
      <c r="B52" s="419" t="s">
        <v>165</v>
      </c>
      <c r="C52" s="417"/>
      <c r="D52" s="417"/>
      <c r="E52" s="417"/>
      <c r="F52" s="417"/>
      <c r="G52" s="418"/>
      <c r="H52" s="419" t="s">
        <v>166</v>
      </c>
      <c r="I52" s="417"/>
      <c r="J52" s="417"/>
      <c r="K52" s="417"/>
      <c r="L52" s="417"/>
      <c r="M52" s="418"/>
      <c r="N52" s="419" t="s">
        <v>147</v>
      </c>
      <c r="O52" s="417"/>
      <c r="P52" s="417"/>
      <c r="Q52" s="417"/>
      <c r="R52" s="417"/>
      <c r="S52" s="418"/>
      <c r="T52" s="414" t="s">
        <v>43</v>
      </c>
      <c r="V52" s="147"/>
      <c r="W52" s="147"/>
    </row>
    <row r="53" spans="1:23" ht="45" customHeight="1" x14ac:dyDescent="0.2">
      <c r="A53" s="742"/>
      <c r="B53" s="309" t="s">
        <v>148</v>
      </c>
      <c r="C53" s="310" t="s">
        <v>149</v>
      </c>
      <c r="D53" s="310" t="s">
        <v>150</v>
      </c>
      <c r="E53" s="310" t="s">
        <v>434</v>
      </c>
      <c r="F53" s="310" t="s">
        <v>435</v>
      </c>
      <c r="G53" s="311" t="s">
        <v>51</v>
      </c>
      <c r="H53" s="309" t="s">
        <v>148</v>
      </c>
      <c r="I53" s="310" t="s">
        <v>149</v>
      </c>
      <c r="J53" s="310" t="s">
        <v>150</v>
      </c>
      <c r="K53" s="310" t="s">
        <v>434</v>
      </c>
      <c r="L53" s="310" t="s">
        <v>435</v>
      </c>
      <c r="M53" s="311" t="s">
        <v>51</v>
      </c>
      <c r="N53" s="309" t="s">
        <v>148</v>
      </c>
      <c r="O53" s="310" t="s">
        <v>149</v>
      </c>
      <c r="P53" s="310" t="s">
        <v>150</v>
      </c>
      <c r="Q53" s="310" t="s">
        <v>434</v>
      </c>
      <c r="R53" s="310" t="s">
        <v>435</v>
      </c>
      <c r="S53" s="311" t="s">
        <v>51</v>
      </c>
      <c r="T53" s="415"/>
      <c r="V53" s="147"/>
      <c r="W53" s="147"/>
    </row>
    <row r="54" spans="1:23" ht="21" customHeight="1" x14ac:dyDescent="0.2">
      <c r="A54" s="251" t="s">
        <v>611</v>
      </c>
      <c r="B54" s="288">
        <v>0.97058823529411764</v>
      </c>
      <c r="C54" s="234">
        <v>1</v>
      </c>
      <c r="D54" s="234">
        <v>0.99168975069252074</v>
      </c>
      <c r="E54" s="234">
        <v>0.94444444444444442</v>
      </c>
      <c r="F54" s="234">
        <v>1</v>
      </c>
      <c r="G54" s="289">
        <v>0.98562628336755642</v>
      </c>
      <c r="H54" s="288">
        <v>0.97222222222222221</v>
      </c>
      <c r="I54" s="234">
        <v>1</v>
      </c>
      <c r="J54" s="234">
        <v>0.98039215686274506</v>
      </c>
      <c r="K54" s="234">
        <v>0.93548387096774188</v>
      </c>
      <c r="L54" s="234">
        <v>1</v>
      </c>
      <c r="M54" s="235">
        <v>0.97297297297297303</v>
      </c>
      <c r="N54" s="288">
        <v>0.88831168831168827</v>
      </c>
      <c r="O54" s="234">
        <v>0.8910891089108911</v>
      </c>
      <c r="P54" s="234">
        <v>0.99078341013824889</v>
      </c>
      <c r="Q54" s="234">
        <v>0.86363636363636365</v>
      </c>
      <c r="R54" s="234">
        <v>0.93650793650793651</v>
      </c>
      <c r="S54" s="235">
        <v>0.92005076142131981</v>
      </c>
      <c r="T54" s="909">
        <v>0.94863013698630139</v>
      </c>
      <c r="V54" s="147"/>
      <c r="W54" s="147"/>
    </row>
    <row r="55" spans="1:23" ht="21" customHeight="1" x14ac:dyDescent="0.2">
      <c r="A55" s="162" t="s">
        <v>612</v>
      </c>
      <c r="B55" s="222">
        <v>0.96296296296296291</v>
      </c>
      <c r="C55" s="238">
        <v>1</v>
      </c>
      <c r="D55" s="238">
        <v>0.98947368421052628</v>
      </c>
      <c r="E55" s="238">
        <v>0.88461538461538458</v>
      </c>
      <c r="F55" s="238">
        <v>1</v>
      </c>
      <c r="G55" s="224">
        <v>0.97455470737913485</v>
      </c>
      <c r="H55" s="222">
        <v>1</v>
      </c>
      <c r="I55" s="238">
        <v>1</v>
      </c>
      <c r="J55" s="238">
        <v>0.9821428571428571</v>
      </c>
      <c r="K55" s="238">
        <v>1</v>
      </c>
      <c r="L55" s="238">
        <v>1</v>
      </c>
      <c r="M55" s="237">
        <v>0.98918918918918919</v>
      </c>
      <c r="N55" s="222">
        <v>0.91374663072776285</v>
      </c>
      <c r="O55" s="238">
        <v>0.96907216494845361</v>
      </c>
      <c r="P55" s="238">
        <v>0.994413407821229</v>
      </c>
      <c r="Q55" s="238">
        <v>0.77777777777777779</v>
      </c>
      <c r="R55" s="238">
        <v>0.97959183673469385</v>
      </c>
      <c r="S55" s="238">
        <v>0.94257703081232491</v>
      </c>
      <c r="T55" s="361">
        <v>0.95897832817337458</v>
      </c>
      <c r="V55" s="147"/>
      <c r="W55" s="147"/>
    </row>
    <row r="56" spans="1:23" ht="21" customHeight="1" x14ac:dyDescent="0.2">
      <c r="A56" s="251" t="s">
        <v>613</v>
      </c>
      <c r="B56" s="288">
        <v>0.81081081081081086</v>
      </c>
      <c r="C56" s="234">
        <v>0.8571428571428571</v>
      </c>
      <c r="D56" s="234">
        <v>0.98254364089775559</v>
      </c>
      <c r="E56" s="234">
        <v>0.92307692307692313</v>
      </c>
      <c r="F56" s="234">
        <v>0.88888888888888884</v>
      </c>
      <c r="G56" s="289">
        <v>0.95716945996275604</v>
      </c>
      <c r="H56" s="288">
        <v>1</v>
      </c>
      <c r="I56" s="234">
        <v>1</v>
      </c>
      <c r="J56" s="234">
        <v>0.98095238095238091</v>
      </c>
      <c r="K56" s="234">
        <v>1</v>
      </c>
      <c r="L56" s="234">
        <v>1</v>
      </c>
      <c r="M56" s="235">
        <v>0.98974358974358978</v>
      </c>
      <c r="N56" s="288">
        <v>0.85785536159600995</v>
      </c>
      <c r="O56" s="234">
        <v>0.91596638655462181</v>
      </c>
      <c r="P56" s="234">
        <v>0.97382198952879584</v>
      </c>
      <c r="Q56" s="234">
        <v>0.84210526315789469</v>
      </c>
      <c r="R56" s="234">
        <v>0.96363636363636362</v>
      </c>
      <c r="S56" s="234">
        <v>0.90191082802547773</v>
      </c>
      <c r="T56" s="290">
        <v>0.93276203032300598</v>
      </c>
      <c r="V56" s="147"/>
      <c r="W56" s="147"/>
    </row>
    <row r="57" spans="1:23" ht="21" customHeight="1" x14ac:dyDescent="0.2">
      <c r="A57" s="162" t="s">
        <v>614</v>
      </c>
      <c r="B57" s="222">
        <v>0.97222222222222221</v>
      </c>
      <c r="C57" s="238">
        <v>1</v>
      </c>
      <c r="D57" s="238">
        <v>0.9920844327176781</v>
      </c>
      <c r="E57" s="238">
        <v>0.98245614035087714</v>
      </c>
      <c r="F57" s="238">
        <v>0.97142857142857142</v>
      </c>
      <c r="G57" s="224">
        <v>0.98825831702544031</v>
      </c>
      <c r="H57" s="222">
        <v>0.93548387096774188</v>
      </c>
      <c r="I57" s="238">
        <v>1</v>
      </c>
      <c r="J57" s="238">
        <v>0.98947368421052628</v>
      </c>
      <c r="K57" s="238">
        <v>0.88461538461538458</v>
      </c>
      <c r="L57" s="238">
        <v>1</v>
      </c>
      <c r="M57" s="237">
        <v>0.96511627906976749</v>
      </c>
      <c r="N57" s="222">
        <v>0.91666666666666663</v>
      </c>
      <c r="O57" s="238">
        <v>0.8771929824561403</v>
      </c>
      <c r="P57" s="238">
        <v>0.97356828193832601</v>
      </c>
      <c r="Q57" s="238">
        <v>0.86363636363636365</v>
      </c>
      <c r="R57" s="238">
        <v>0.9821428571428571</v>
      </c>
      <c r="S57" s="238">
        <v>0.93026151930261525</v>
      </c>
      <c r="T57" s="361">
        <v>0.95423956931359355</v>
      </c>
      <c r="V57" s="147"/>
      <c r="W57" s="147"/>
    </row>
    <row r="58" spans="1:23" ht="21" customHeight="1" x14ac:dyDescent="0.2">
      <c r="A58" s="251" t="s">
        <v>610</v>
      </c>
      <c r="B58" s="288">
        <v>0.92537313432835822</v>
      </c>
      <c r="C58" s="234">
        <v>0.96153846153846156</v>
      </c>
      <c r="D58" s="234">
        <v>0.98877980364656382</v>
      </c>
      <c r="E58" s="234">
        <v>0.93421052631578949</v>
      </c>
      <c r="F58" s="234">
        <v>0.96491228070175439</v>
      </c>
      <c r="G58" s="289">
        <v>0.97614107883817425</v>
      </c>
      <c r="H58" s="288">
        <v>0.97761194029850751</v>
      </c>
      <c r="I58" s="234">
        <v>1</v>
      </c>
      <c r="J58" s="234">
        <v>0.98309178743961356</v>
      </c>
      <c r="K58" s="234">
        <v>0.95967741935483875</v>
      </c>
      <c r="L58" s="234">
        <v>1</v>
      </c>
      <c r="M58" s="235">
        <v>0.97964721845318858</v>
      </c>
      <c r="N58" s="288">
        <v>0.89357560025957172</v>
      </c>
      <c r="O58" s="234">
        <v>0.91183294663573089</v>
      </c>
      <c r="P58" s="234">
        <v>0.98280098280098283</v>
      </c>
      <c r="Q58" s="234">
        <v>0.83950617283950613</v>
      </c>
      <c r="R58" s="234">
        <v>0.9641255605381166</v>
      </c>
      <c r="S58" s="234">
        <v>0.92330097087378638</v>
      </c>
      <c r="T58" s="290">
        <v>0.94821894005212859</v>
      </c>
      <c r="V58" s="147"/>
      <c r="W58" s="147"/>
    </row>
    <row r="59" spans="1:23" ht="21" customHeight="1" x14ac:dyDescent="0.2">
      <c r="A59" s="162" t="s">
        <v>585</v>
      </c>
      <c r="B59" s="222">
        <v>0.86842105263157898</v>
      </c>
      <c r="C59" s="238">
        <v>1</v>
      </c>
      <c r="D59" s="238">
        <v>0.9874055415617129</v>
      </c>
      <c r="E59" s="238">
        <v>0.88235294117647056</v>
      </c>
      <c r="F59" s="238">
        <v>0.96</v>
      </c>
      <c r="G59" s="224">
        <v>0.96181818181818179</v>
      </c>
      <c r="H59" s="222">
        <v>0.97368421052631582</v>
      </c>
      <c r="I59" s="238">
        <v>1</v>
      </c>
      <c r="J59" s="238">
        <v>0.98913043478260865</v>
      </c>
      <c r="K59" s="238">
        <v>0.97297297297297303</v>
      </c>
      <c r="L59" s="238">
        <v>1</v>
      </c>
      <c r="M59" s="224">
        <v>0.9838709677419355</v>
      </c>
      <c r="N59" s="222">
        <v>0.91989664082687339</v>
      </c>
      <c r="O59" s="238">
        <v>0.95412844036697253</v>
      </c>
      <c r="P59" s="238">
        <v>0.99494949494949492</v>
      </c>
      <c r="Q59" s="238">
        <v>0.8</v>
      </c>
      <c r="R59" s="238">
        <v>0.90322580645161288</v>
      </c>
      <c r="S59" s="224">
        <v>0.93678887484197215</v>
      </c>
      <c r="T59" s="361">
        <v>0.95153896529142112</v>
      </c>
      <c r="V59" s="147"/>
      <c r="W59" s="147"/>
    </row>
    <row r="60" spans="1:23" ht="21" customHeight="1" x14ac:dyDescent="0.2">
      <c r="A60" s="251" t="s">
        <v>586</v>
      </c>
      <c r="B60" s="288">
        <v>0.87179487179487181</v>
      </c>
      <c r="C60" s="234">
        <v>1</v>
      </c>
      <c r="D60" s="234">
        <v>0.99222797927461137</v>
      </c>
      <c r="E60" s="234">
        <v>0.90196078431372551</v>
      </c>
      <c r="F60" s="234">
        <v>1</v>
      </c>
      <c r="G60" s="289">
        <v>0.97420634920634919</v>
      </c>
      <c r="H60" s="288">
        <v>0.93333333333333335</v>
      </c>
      <c r="I60" s="234">
        <v>1</v>
      </c>
      <c r="J60" s="234">
        <v>0.98989898989898994</v>
      </c>
      <c r="K60" s="234">
        <v>0.97142857142857142</v>
      </c>
      <c r="L60" s="234">
        <v>1</v>
      </c>
      <c r="M60" s="289">
        <v>0.97740112994350281</v>
      </c>
      <c r="N60" s="288">
        <v>0.8833333333333333</v>
      </c>
      <c r="O60" s="234">
        <v>0.94059405940594054</v>
      </c>
      <c r="P60" s="234">
        <v>0.98623853211009171</v>
      </c>
      <c r="Q60" s="234">
        <v>0.82352941176470584</v>
      </c>
      <c r="R60" s="234">
        <v>0.93650793650793651</v>
      </c>
      <c r="S60" s="289">
        <v>0.92358366271409753</v>
      </c>
      <c r="T60" s="290">
        <v>0.94791666666666663</v>
      </c>
      <c r="V60" s="147"/>
      <c r="W60" s="147"/>
    </row>
    <row r="61" spans="1:23" ht="21" customHeight="1" x14ac:dyDescent="0.2">
      <c r="A61" s="162" t="s">
        <v>587</v>
      </c>
      <c r="B61" s="222">
        <v>1</v>
      </c>
      <c r="C61" s="238">
        <v>1</v>
      </c>
      <c r="D61" s="238">
        <v>0.99433427762039661</v>
      </c>
      <c r="E61" s="238">
        <v>0.90666666666666662</v>
      </c>
      <c r="F61" s="238">
        <v>0.93548387096774188</v>
      </c>
      <c r="G61" s="224">
        <v>0.97864077669902916</v>
      </c>
      <c r="H61" s="222">
        <v>1</v>
      </c>
      <c r="I61" s="238">
        <v>1</v>
      </c>
      <c r="J61" s="238">
        <v>0.97619047619047616</v>
      </c>
      <c r="K61" s="238">
        <v>0.92307692307692313</v>
      </c>
      <c r="L61" s="238">
        <v>1</v>
      </c>
      <c r="M61" s="224">
        <v>0.97385620915032678</v>
      </c>
      <c r="N61" s="222">
        <v>0.90163934426229508</v>
      </c>
      <c r="O61" s="238">
        <v>0.94827586206896552</v>
      </c>
      <c r="P61" s="238">
        <v>0.97687861271676302</v>
      </c>
      <c r="Q61" s="238">
        <v>0.72222222222222221</v>
      </c>
      <c r="R61" s="238">
        <v>0.94444444444444442</v>
      </c>
      <c r="S61" s="224">
        <v>0.91990291262135926</v>
      </c>
      <c r="T61" s="361">
        <v>0.94571045576407509</v>
      </c>
      <c r="V61" s="147"/>
      <c r="W61" s="147"/>
    </row>
    <row r="62" spans="1:23" ht="21" customHeight="1" x14ac:dyDescent="0.2">
      <c r="A62" s="251" t="s">
        <v>588</v>
      </c>
      <c r="B62" s="288">
        <v>0.90625</v>
      </c>
      <c r="C62" s="234">
        <v>1</v>
      </c>
      <c r="D62" s="234">
        <v>0.98915989159891604</v>
      </c>
      <c r="E62" s="234">
        <v>0.91304347826086951</v>
      </c>
      <c r="F62" s="234">
        <v>0.88888888888888884</v>
      </c>
      <c r="G62" s="289">
        <v>0.96987951807228912</v>
      </c>
      <c r="H62" s="288">
        <v>1</v>
      </c>
      <c r="I62" s="234">
        <v>1</v>
      </c>
      <c r="J62" s="234">
        <v>1</v>
      </c>
      <c r="K62" s="234">
        <v>0.96666666666666667</v>
      </c>
      <c r="L62" s="234">
        <v>1</v>
      </c>
      <c r="M62" s="289">
        <v>0.99415204678362568</v>
      </c>
      <c r="N62" s="288">
        <v>0.89974937343358397</v>
      </c>
      <c r="O62" s="234">
        <v>0.9101123595505618</v>
      </c>
      <c r="P62" s="234">
        <v>0.97916666666666663</v>
      </c>
      <c r="Q62" s="234">
        <v>0.8214285714285714</v>
      </c>
      <c r="R62" s="234">
        <v>0.96666666666666667</v>
      </c>
      <c r="S62" s="289">
        <v>0.92317708333333337</v>
      </c>
      <c r="T62" s="290">
        <v>0.94780793319415446</v>
      </c>
      <c r="V62" s="147"/>
      <c r="W62" s="147"/>
    </row>
    <row r="63" spans="1:23" ht="21" customHeight="1" x14ac:dyDescent="0.2">
      <c r="A63" s="162" t="s">
        <v>583</v>
      </c>
      <c r="B63" s="222">
        <v>0.91503267973856206</v>
      </c>
      <c r="C63" s="238">
        <v>1</v>
      </c>
      <c r="D63" s="238">
        <v>0.99069767441860468</v>
      </c>
      <c r="E63" s="238">
        <v>0.9</v>
      </c>
      <c r="F63" s="238">
        <v>0.94791666666666663</v>
      </c>
      <c r="G63" s="224">
        <v>0.97097242380261251</v>
      </c>
      <c r="H63" s="222">
        <v>0.97580645161290325</v>
      </c>
      <c r="I63" s="238">
        <v>1</v>
      </c>
      <c r="J63" s="238">
        <v>0.98941798941798942</v>
      </c>
      <c r="K63" s="238">
        <v>0.9609375</v>
      </c>
      <c r="L63" s="238">
        <v>1</v>
      </c>
      <c r="M63" s="224">
        <v>0.98253275109170302</v>
      </c>
      <c r="N63" s="222">
        <v>0.90146217418944696</v>
      </c>
      <c r="O63" s="238">
        <v>0.93975903614457834</v>
      </c>
      <c r="P63" s="238">
        <v>0.98463508322663251</v>
      </c>
      <c r="Q63" s="238">
        <v>0.78448275862068961</v>
      </c>
      <c r="R63" s="238">
        <v>0.9377431906614786</v>
      </c>
      <c r="S63" s="224">
        <v>0.92584341183959262</v>
      </c>
      <c r="T63" s="361">
        <v>0.94827001356852103</v>
      </c>
      <c r="V63" s="147"/>
      <c r="W63" s="147"/>
    </row>
    <row r="64" spans="1:23" ht="21" customHeight="1" x14ac:dyDescent="0.2">
      <c r="A64" s="251" t="s">
        <v>616</v>
      </c>
      <c r="B64" s="693">
        <v>1.0340454589796155</v>
      </c>
      <c r="C64" s="259">
        <v>-3.8461538461538436</v>
      </c>
      <c r="D64" s="259">
        <v>-0.19178707720408639</v>
      </c>
      <c r="E64" s="259">
        <v>3.4210526315789469</v>
      </c>
      <c r="F64" s="259">
        <v>1.6995614035087758</v>
      </c>
      <c r="G64" s="280">
        <v>0.51686550355617422</v>
      </c>
      <c r="H64" s="259">
        <v>0.18054886856042618</v>
      </c>
      <c r="I64" s="259">
        <v>0</v>
      </c>
      <c r="J64" s="259">
        <v>-0.63262019783758561</v>
      </c>
      <c r="K64" s="259">
        <v>-0.12600806451612545</v>
      </c>
      <c r="L64" s="259">
        <v>0</v>
      </c>
      <c r="M64" s="280">
        <v>-0.2885532638514432</v>
      </c>
      <c r="N64" s="259">
        <v>-0.78865739298752402</v>
      </c>
      <c r="O64" s="259">
        <v>-2.7926089508847451</v>
      </c>
      <c r="P64" s="259">
        <v>-0.18341004256496873</v>
      </c>
      <c r="Q64" s="259">
        <v>5.5023414218816509</v>
      </c>
      <c r="R64" s="259">
        <v>2.6382369876638001</v>
      </c>
      <c r="S64" s="280">
        <v>-0.25424409658062475</v>
      </c>
      <c r="T64" s="280">
        <v>-5.1073516392441398E-3</v>
      </c>
      <c r="V64" s="147"/>
      <c r="W64" s="147"/>
    </row>
    <row r="65" spans="1:23" x14ac:dyDescent="0.2">
      <c r="A65" s="57" t="s">
        <v>76</v>
      </c>
      <c r="B65" s="179"/>
      <c r="C65" s="180"/>
      <c r="D65" s="180"/>
      <c r="E65" s="180"/>
      <c r="F65" s="180"/>
      <c r="G65" s="180"/>
      <c r="H65" s="180"/>
      <c r="I65" s="180"/>
      <c r="J65" s="180"/>
      <c r="K65" s="354"/>
      <c r="L65" s="354"/>
      <c r="M65" s="355"/>
      <c r="N65" s="356"/>
      <c r="O65" s="356"/>
      <c r="P65" s="356"/>
      <c r="Q65" s="356"/>
      <c r="R65" s="356"/>
      <c r="S65" s="356"/>
      <c r="T65" s="356"/>
      <c r="V65" s="147"/>
      <c r="W65" s="147"/>
    </row>
    <row r="66" spans="1:23" ht="16.350000000000001" customHeight="1" x14ac:dyDescent="0.25">
      <c r="A66" s="315" t="s">
        <v>727</v>
      </c>
      <c r="O66" s="85"/>
      <c r="V66" s="147"/>
      <c r="W66" s="147"/>
    </row>
    <row r="67" spans="1:23" x14ac:dyDescent="0.2">
      <c r="A67" s="741"/>
      <c r="B67" s="419" t="s">
        <v>165</v>
      </c>
      <c r="C67" s="417"/>
      <c r="D67" s="417"/>
      <c r="E67" s="417"/>
      <c r="F67" s="417"/>
      <c r="G67" s="418"/>
      <c r="H67" s="419" t="s">
        <v>166</v>
      </c>
      <c r="I67" s="417"/>
      <c r="J67" s="417"/>
      <c r="K67" s="417"/>
      <c r="L67" s="417"/>
      <c r="M67" s="418"/>
      <c r="N67" s="419" t="s">
        <v>147</v>
      </c>
      <c r="O67" s="417"/>
      <c r="P67" s="417"/>
      <c r="Q67" s="417"/>
      <c r="R67" s="417"/>
      <c r="S67" s="418"/>
      <c r="T67" s="414" t="s">
        <v>43</v>
      </c>
      <c r="V67" s="147"/>
      <c r="W67" s="147"/>
    </row>
    <row r="68" spans="1:23" ht="45" customHeight="1" x14ac:dyDescent="0.2">
      <c r="A68" s="742"/>
      <c r="B68" s="309" t="s">
        <v>148</v>
      </c>
      <c r="C68" s="310" t="s">
        <v>149</v>
      </c>
      <c r="D68" s="310" t="s">
        <v>150</v>
      </c>
      <c r="E68" s="310" t="s">
        <v>434</v>
      </c>
      <c r="F68" s="310" t="s">
        <v>435</v>
      </c>
      <c r="G68" s="311" t="s">
        <v>51</v>
      </c>
      <c r="H68" s="309" t="s">
        <v>148</v>
      </c>
      <c r="I68" s="310" t="s">
        <v>149</v>
      </c>
      <c r="J68" s="310" t="s">
        <v>150</v>
      </c>
      <c r="K68" s="310" t="s">
        <v>434</v>
      </c>
      <c r="L68" s="310" t="s">
        <v>435</v>
      </c>
      <c r="M68" s="311" t="s">
        <v>51</v>
      </c>
      <c r="N68" s="309" t="s">
        <v>148</v>
      </c>
      <c r="O68" s="310" t="s">
        <v>149</v>
      </c>
      <c r="P68" s="310" t="s">
        <v>150</v>
      </c>
      <c r="Q68" s="310" t="s">
        <v>434</v>
      </c>
      <c r="R68" s="310" t="s">
        <v>435</v>
      </c>
      <c r="S68" s="311" t="s">
        <v>51</v>
      </c>
      <c r="T68" s="415"/>
      <c r="V68" s="147"/>
      <c r="W68" s="147"/>
    </row>
    <row r="69" spans="1:23" ht="24" customHeight="1" x14ac:dyDescent="0.2">
      <c r="A69" s="251" t="s">
        <v>611</v>
      </c>
      <c r="B69" s="294">
        <v>2</v>
      </c>
      <c r="C69" s="265">
        <v>1</v>
      </c>
      <c r="D69" s="265">
        <v>7</v>
      </c>
      <c r="E69" s="265">
        <v>2</v>
      </c>
      <c r="F69" s="265">
        <v>5</v>
      </c>
      <c r="G69" s="284">
        <v>17</v>
      </c>
      <c r="H69" s="294">
        <v>0</v>
      </c>
      <c r="I69" s="265">
        <v>0</v>
      </c>
      <c r="J69" s="265">
        <v>3</v>
      </c>
      <c r="K69" s="265">
        <v>4</v>
      </c>
      <c r="L69" s="265">
        <v>0</v>
      </c>
      <c r="M69" s="284">
        <v>7</v>
      </c>
      <c r="N69" s="294">
        <v>43</v>
      </c>
      <c r="O69" s="265">
        <v>6</v>
      </c>
      <c r="P69" s="265">
        <v>5</v>
      </c>
      <c r="Q69" s="265">
        <v>3</v>
      </c>
      <c r="R69" s="265">
        <v>4</v>
      </c>
      <c r="S69" s="284">
        <v>61</v>
      </c>
      <c r="T69" s="278">
        <v>85</v>
      </c>
      <c r="V69" s="147"/>
      <c r="W69" s="147"/>
    </row>
    <row r="70" spans="1:23" ht="24" customHeight="1" x14ac:dyDescent="0.2">
      <c r="A70" s="65" t="s">
        <v>612</v>
      </c>
      <c r="B70" s="223">
        <v>4</v>
      </c>
      <c r="C70" s="254">
        <v>0</v>
      </c>
      <c r="D70" s="254">
        <v>4</v>
      </c>
      <c r="E70" s="254">
        <v>5</v>
      </c>
      <c r="F70" s="254">
        <v>2</v>
      </c>
      <c r="G70" s="747">
        <v>15</v>
      </c>
      <c r="H70" s="223">
        <v>2</v>
      </c>
      <c r="I70" s="254">
        <v>0</v>
      </c>
      <c r="J70" s="254">
        <v>2</v>
      </c>
      <c r="K70" s="254">
        <v>3</v>
      </c>
      <c r="L70" s="254">
        <v>0</v>
      </c>
      <c r="M70" s="747">
        <v>7</v>
      </c>
      <c r="N70" s="223">
        <v>38</v>
      </c>
      <c r="O70" s="254">
        <v>6</v>
      </c>
      <c r="P70" s="254">
        <v>3</v>
      </c>
      <c r="Q70" s="254">
        <v>3</v>
      </c>
      <c r="R70" s="254">
        <v>2</v>
      </c>
      <c r="S70" s="747">
        <v>52</v>
      </c>
      <c r="T70" s="748">
        <v>74</v>
      </c>
      <c r="V70" s="147"/>
      <c r="W70" s="147"/>
    </row>
    <row r="71" spans="1:23" ht="24" customHeight="1" x14ac:dyDescent="0.2">
      <c r="A71" s="251" t="s">
        <v>613</v>
      </c>
      <c r="B71" s="283">
        <v>2</v>
      </c>
      <c r="C71" s="252">
        <v>0</v>
      </c>
      <c r="D71" s="252">
        <v>7</v>
      </c>
      <c r="E71" s="252">
        <v>5</v>
      </c>
      <c r="F71" s="252">
        <v>0</v>
      </c>
      <c r="G71" s="605">
        <v>14</v>
      </c>
      <c r="H71" s="283">
        <v>4</v>
      </c>
      <c r="I71" s="252">
        <v>0</v>
      </c>
      <c r="J71" s="252">
        <v>1</v>
      </c>
      <c r="K71" s="252">
        <v>2</v>
      </c>
      <c r="L71" s="252">
        <v>0</v>
      </c>
      <c r="M71" s="605">
        <v>7</v>
      </c>
      <c r="N71" s="283">
        <v>33</v>
      </c>
      <c r="O71" s="252">
        <v>7</v>
      </c>
      <c r="P71" s="252">
        <v>6</v>
      </c>
      <c r="Q71" s="252">
        <v>5</v>
      </c>
      <c r="R71" s="252">
        <v>3</v>
      </c>
      <c r="S71" s="605">
        <v>54</v>
      </c>
      <c r="T71" s="749">
        <v>75</v>
      </c>
      <c r="V71" s="147"/>
      <c r="W71" s="147"/>
    </row>
    <row r="72" spans="1:23" ht="24" customHeight="1" x14ac:dyDescent="0.2">
      <c r="A72" s="65" t="s">
        <v>614</v>
      </c>
      <c r="B72" s="563">
        <v>6</v>
      </c>
      <c r="C72" s="545">
        <v>1</v>
      </c>
      <c r="D72" s="545">
        <v>6</v>
      </c>
      <c r="E72" s="545">
        <v>5</v>
      </c>
      <c r="F72" s="545">
        <v>0</v>
      </c>
      <c r="G72" s="747">
        <v>18</v>
      </c>
      <c r="H72" s="563">
        <v>2</v>
      </c>
      <c r="I72" s="545">
        <v>0</v>
      </c>
      <c r="J72" s="545">
        <v>0</v>
      </c>
      <c r="K72" s="545">
        <v>0</v>
      </c>
      <c r="L72" s="545">
        <v>2</v>
      </c>
      <c r="M72" s="747">
        <v>4</v>
      </c>
      <c r="N72" s="563">
        <v>36</v>
      </c>
      <c r="O72" s="545">
        <v>7</v>
      </c>
      <c r="P72" s="545">
        <v>2</v>
      </c>
      <c r="Q72" s="545">
        <v>3</v>
      </c>
      <c r="R72" s="545">
        <v>0</v>
      </c>
      <c r="S72" s="747">
        <v>48</v>
      </c>
      <c r="T72" s="748">
        <v>70</v>
      </c>
      <c r="V72" s="147"/>
      <c r="W72" s="147"/>
    </row>
    <row r="73" spans="1:23" ht="24" customHeight="1" x14ac:dyDescent="0.2">
      <c r="A73" s="251" t="s">
        <v>610</v>
      </c>
      <c r="B73" s="283">
        <v>14</v>
      </c>
      <c r="C73" s="252">
        <v>2</v>
      </c>
      <c r="D73" s="252">
        <v>24</v>
      </c>
      <c r="E73" s="252">
        <v>17</v>
      </c>
      <c r="F73" s="252">
        <v>7</v>
      </c>
      <c r="G73" s="277">
        <v>64</v>
      </c>
      <c r="H73" s="283">
        <v>8</v>
      </c>
      <c r="I73" s="252">
        <v>0</v>
      </c>
      <c r="J73" s="252">
        <v>6</v>
      </c>
      <c r="K73" s="252">
        <v>9</v>
      </c>
      <c r="L73" s="252">
        <v>2</v>
      </c>
      <c r="M73" s="277">
        <v>25</v>
      </c>
      <c r="N73" s="283">
        <v>150</v>
      </c>
      <c r="O73" s="252">
        <v>26</v>
      </c>
      <c r="P73" s="252">
        <v>16</v>
      </c>
      <c r="Q73" s="252">
        <v>14</v>
      </c>
      <c r="R73" s="252">
        <v>9</v>
      </c>
      <c r="S73" s="605">
        <v>215</v>
      </c>
      <c r="T73" s="279">
        <v>304</v>
      </c>
      <c r="V73" s="147"/>
      <c r="W73" s="147"/>
    </row>
    <row r="74" spans="1:23" ht="24" customHeight="1" x14ac:dyDescent="0.2">
      <c r="A74" s="162" t="s">
        <v>585</v>
      </c>
      <c r="B74" s="223">
        <v>10</v>
      </c>
      <c r="C74" s="254">
        <v>0</v>
      </c>
      <c r="D74" s="254">
        <v>7</v>
      </c>
      <c r="E74" s="254">
        <v>5</v>
      </c>
      <c r="F74" s="254">
        <v>2</v>
      </c>
      <c r="G74" s="360">
        <v>24</v>
      </c>
      <c r="H74" s="223">
        <v>4</v>
      </c>
      <c r="I74" s="254">
        <v>0</v>
      </c>
      <c r="J74" s="254">
        <v>0</v>
      </c>
      <c r="K74" s="254">
        <v>4</v>
      </c>
      <c r="L74" s="254">
        <v>1</v>
      </c>
      <c r="M74" s="360">
        <v>9</v>
      </c>
      <c r="N74" s="223">
        <v>28</v>
      </c>
      <c r="O74" s="254">
        <v>6</v>
      </c>
      <c r="P74" s="254">
        <v>7</v>
      </c>
      <c r="Q74" s="254">
        <v>4</v>
      </c>
      <c r="R74" s="254">
        <v>0</v>
      </c>
      <c r="S74" s="360">
        <v>45</v>
      </c>
      <c r="T74" s="554">
        <v>78</v>
      </c>
      <c r="V74" s="147"/>
      <c r="W74" s="147"/>
    </row>
    <row r="75" spans="1:23" ht="24" customHeight="1" x14ac:dyDescent="0.2">
      <c r="A75" s="251" t="s">
        <v>586</v>
      </c>
      <c r="B75" s="283">
        <v>7</v>
      </c>
      <c r="C75" s="252">
        <v>2</v>
      </c>
      <c r="D75" s="252">
        <v>7</v>
      </c>
      <c r="E75" s="252">
        <v>5</v>
      </c>
      <c r="F75" s="252">
        <v>2</v>
      </c>
      <c r="G75" s="277">
        <v>23</v>
      </c>
      <c r="H75" s="283">
        <v>2</v>
      </c>
      <c r="I75" s="252">
        <v>0</v>
      </c>
      <c r="J75" s="252">
        <v>4</v>
      </c>
      <c r="K75" s="252">
        <v>3</v>
      </c>
      <c r="L75" s="252">
        <v>0</v>
      </c>
      <c r="M75" s="277">
        <v>9</v>
      </c>
      <c r="N75" s="283">
        <v>37</v>
      </c>
      <c r="O75" s="252">
        <v>6</v>
      </c>
      <c r="P75" s="252">
        <v>5</v>
      </c>
      <c r="Q75" s="252">
        <v>6</v>
      </c>
      <c r="R75" s="252">
        <v>3</v>
      </c>
      <c r="S75" s="277">
        <v>57</v>
      </c>
      <c r="T75" s="279">
        <v>89</v>
      </c>
      <c r="V75" s="147"/>
      <c r="W75" s="147"/>
    </row>
    <row r="76" spans="1:23" ht="24" customHeight="1" x14ac:dyDescent="0.2">
      <c r="A76" s="162" t="s">
        <v>587</v>
      </c>
      <c r="B76" s="223">
        <v>3</v>
      </c>
      <c r="C76" s="254">
        <v>0</v>
      </c>
      <c r="D76" s="254">
        <v>10</v>
      </c>
      <c r="E76" s="254">
        <v>9</v>
      </c>
      <c r="F76" s="254">
        <v>1</v>
      </c>
      <c r="G76" s="360">
        <v>23</v>
      </c>
      <c r="H76" s="594">
        <v>3</v>
      </c>
      <c r="I76" s="244">
        <v>2</v>
      </c>
      <c r="J76" s="244">
        <v>3</v>
      </c>
      <c r="K76" s="244">
        <v>7</v>
      </c>
      <c r="L76" s="244">
        <v>1</v>
      </c>
      <c r="M76" s="360">
        <v>16</v>
      </c>
      <c r="N76" s="223">
        <v>53</v>
      </c>
      <c r="O76" s="254">
        <v>5</v>
      </c>
      <c r="P76" s="254">
        <v>5</v>
      </c>
      <c r="Q76" s="254">
        <v>4</v>
      </c>
      <c r="R76" s="254">
        <v>8</v>
      </c>
      <c r="S76" s="360">
        <v>75</v>
      </c>
      <c r="T76" s="554">
        <v>114</v>
      </c>
      <c r="V76" s="147"/>
      <c r="W76" s="147"/>
    </row>
    <row r="77" spans="1:23" ht="24" customHeight="1" x14ac:dyDescent="0.2">
      <c r="A77" s="251" t="s">
        <v>588</v>
      </c>
      <c r="B77" s="595">
        <v>2</v>
      </c>
      <c r="C77" s="586">
        <v>0</v>
      </c>
      <c r="D77" s="586">
        <v>6</v>
      </c>
      <c r="E77" s="586">
        <v>4</v>
      </c>
      <c r="F77" s="586">
        <v>2</v>
      </c>
      <c r="G77" s="277">
        <v>14</v>
      </c>
      <c r="H77" s="595">
        <v>1</v>
      </c>
      <c r="I77" s="586">
        <v>0</v>
      </c>
      <c r="J77" s="586">
        <v>1</v>
      </c>
      <c r="K77" s="586">
        <v>0</v>
      </c>
      <c r="L77" s="586">
        <v>0</v>
      </c>
      <c r="M77" s="277">
        <v>2</v>
      </c>
      <c r="N77" s="595">
        <v>46</v>
      </c>
      <c r="O77" s="586">
        <v>5</v>
      </c>
      <c r="P77" s="586">
        <v>4</v>
      </c>
      <c r="Q77" s="586">
        <v>3</v>
      </c>
      <c r="R77" s="586">
        <v>6</v>
      </c>
      <c r="S77" s="277">
        <v>64</v>
      </c>
      <c r="T77" s="279">
        <v>80</v>
      </c>
      <c r="V77" s="147"/>
      <c r="W77" s="147"/>
    </row>
    <row r="78" spans="1:23" ht="24" customHeight="1" x14ac:dyDescent="0.2">
      <c r="A78" s="162" t="s">
        <v>583</v>
      </c>
      <c r="B78" s="223">
        <v>22</v>
      </c>
      <c r="C78" s="254">
        <v>2</v>
      </c>
      <c r="D78" s="254">
        <v>30</v>
      </c>
      <c r="E78" s="254">
        <v>23</v>
      </c>
      <c r="F78" s="254">
        <v>7</v>
      </c>
      <c r="G78" s="360">
        <v>84</v>
      </c>
      <c r="H78" s="223">
        <v>10</v>
      </c>
      <c r="I78" s="254">
        <v>2</v>
      </c>
      <c r="J78" s="254">
        <v>8</v>
      </c>
      <c r="K78" s="254">
        <v>14</v>
      </c>
      <c r="L78" s="254">
        <v>2</v>
      </c>
      <c r="M78" s="360">
        <v>36</v>
      </c>
      <c r="N78" s="223">
        <v>164</v>
      </c>
      <c r="O78" s="254">
        <v>22</v>
      </c>
      <c r="P78" s="254">
        <v>21</v>
      </c>
      <c r="Q78" s="254">
        <v>17</v>
      </c>
      <c r="R78" s="254">
        <v>17</v>
      </c>
      <c r="S78" s="360">
        <v>241</v>
      </c>
      <c r="T78" s="554">
        <v>361</v>
      </c>
      <c r="V78" s="147"/>
      <c r="W78" s="147"/>
    </row>
    <row r="79" spans="1:23" ht="24" customHeight="1" x14ac:dyDescent="0.2">
      <c r="A79" s="251" t="s">
        <v>650</v>
      </c>
      <c r="B79" s="595">
        <v>-8</v>
      </c>
      <c r="C79" s="586">
        <v>0</v>
      </c>
      <c r="D79" s="586">
        <v>-6</v>
      </c>
      <c r="E79" s="586">
        <v>-6</v>
      </c>
      <c r="F79" s="586">
        <v>0</v>
      </c>
      <c r="G79" s="605">
        <v>-20</v>
      </c>
      <c r="H79" s="252">
        <v>-2</v>
      </c>
      <c r="I79" s="252">
        <v>-2</v>
      </c>
      <c r="J79" s="252">
        <v>-2</v>
      </c>
      <c r="K79" s="252">
        <v>-5</v>
      </c>
      <c r="L79" s="252">
        <v>0</v>
      </c>
      <c r="M79" s="605">
        <v>-11</v>
      </c>
      <c r="N79" s="252">
        <v>-14</v>
      </c>
      <c r="O79" s="252">
        <v>4</v>
      </c>
      <c r="P79" s="252">
        <v>-5</v>
      </c>
      <c r="Q79" s="252">
        <v>-3</v>
      </c>
      <c r="R79" s="252">
        <v>-8</v>
      </c>
      <c r="S79" s="605">
        <v>-26</v>
      </c>
      <c r="T79" s="605">
        <v>-57</v>
      </c>
      <c r="V79" s="147"/>
      <c r="W79" s="147"/>
    </row>
    <row r="80" spans="1:23" ht="24" customHeight="1" x14ac:dyDescent="0.2">
      <c r="A80" s="162" t="s">
        <v>651</v>
      </c>
      <c r="B80" s="223">
        <v>-0.36363636363636365</v>
      </c>
      <c r="C80" s="254" t="s">
        <v>582</v>
      </c>
      <c r="D80" s="254">
        <v>-0.2</v>
      </c>
      <c r="E80" s="254">
        <v>-0.2608695652173913</v>
      </c>
      <c r="F80" s="254" t="s">
        <v>582</v>
      </c>
      <c r="G80" s="224">
        <v>-0.23809523809523808</v>
      </c>
      <c r="H80" s="238">
        <v>-0.2</v>
      </c>
      <c r="I80" s="238" t="s">
        <v>582</v>
      </c>
      <c r="J80" s="238" t="s">
        <v>582</v>
      </c>
      <c r="K80" s="238">
        <v>-0.35714285714285715</v>
      </c>
      <c r="L80" s="238" t="s">
        <v>582</v>
      </c>
      <c r="M80" s="224">
        <v>-0.30555555555555558</v>
      </c>
      <c r="N80" s="238">
        <v>-8.5365853658536592E-2</v>
      </c>
      <c r="O80" s="238">
        <v>0.18181818181818182</v>
      </c>
      <c r="P80" s="238">
        <v>-0.23809523809523808</v>
      </c>
      <c r="Q80" s="238">
        <v>-0.17647058823529413</v>
      </c>
      <c r="R80" s="238">
        <v>-0.47058823529411764</v>
      </c>
      <c r="S80" s="224">
        <v>-0.1078838174273859</v>
      </c>
      <c r="T80" s="224">
        <v>-0.15789473684210525</v>
      </c>
      <c r="V80" s="147"/>
      <c r="W80" s="147"/>
    </row>
    <row r="81" spans="1:23" x14ac:dyDescent="0.2">
      <c r="A81" s="57" t="s">
        <v>76</v>
      </c>
      <c r="B81" s="179"/>
      <c r="C81" s="180"/>
      <c r="D81" s="180"/>
      <c r="E81" s="180"/>
      <c r="F81" s="180"/>
      <c r="G81" s="180"/>
      <c r="H81" s="180"/>
      <c r="I81" s="180"/>
      <c r="J81" s="180"/>
      <c r="K81" s="354"/>
      <c r="L81" s="354"/>
      <c r="M81" s="355"/>
      <c r="N81" s="356"/>
      <c r="O81" s="356"/>
      <c r="P81" s="356"/>
      <c r="Q81" s="356"/>
      <c r="R81" s="356"/>
      <c r="S81" s="356"/>
      <c r="T81" s="356"/>
      <c r="V81" s="147"/>
      <c r="W81" s="147"/>
    </row>
    <row r="82" spans="1:23" ht="16.350000000000001" customHeight="1" x14ac:dyDescent="0.25">
      <c r="A82" s="315" t="s">
        <v>731</v>
      </c>
      <c r="O82" s="85"/>
      <c r="V82" s="147"/>
      <c r="W82" s="147"/>
    </row>
    <row r="83" spans="1:23" x14ac:dyDescent="0.2">
      <c r="A83" s="741"/>
      <c r="B83" s="419" t="s">
        <v>165</v>
      </c>
      <c r="C83" s="417"/>
      <c r="D83" s="417"/>
      <c r="E83" s="417"/>
      <c r="F83" s="417"/>
      <c r="G83" s="418"/>
      <c r="H83" s="419" t="s">
        <v>166</v>
      </c>
      <c r="I83" s="417"/>
      <c r="J83" s="417"/>
      <c r="K83" s="417"/>
      <c r="L83" s="417"/>
      <c r="M83" s="418"/>
      <c r="N83" s="419" t="s">
        <v>147</v>
      </c>
      <c r="O83" s="417"/>
      <c r="P83" s="417"/>
      <c r="Q83" s="417"/>
      <c r="R83" s="417"/>
      <c r="S83" s="418"/>
      <c r="T83" s="414" t="s">
        <v>43</v>
      </c>
      <c r="V83" s="147"/>
      <c r="W83" s="147"/>
    </row>
    <row r="84" spans="1:23" ht="45" customHeight="1" x14ac:dyDescent="0.2">
      <c r="A84" s="742"/>
      <c r="B84" s="309" t="s">
        <v>148</v>
      </c>
      <c r="C84" s="310" t="s">
        <v>149</v>
      </c>
      <c r="D84" s="310" t="s">
        <v>150</v>
      </c>
      <c r="E84" s="310" t="s">
        <v>434</v>
      </c>
      <c r="F84" s="310" t="s">
        <v>435</v>
      </c>
      <c r="G84" s="311" t="s">
        <v>51</v>
      </c>
      <c r="H84" s="309" t="s">
        <v>148</v>
      </c>
      <c r="I84" s="310" t="s">
        <v>149</v>
      </c>
      <c r="J84" s="310" t="s">
        <v>150</v>
      </c>
      <c r="K84" s="310" t="s">
        <v>434</v>
      </c>
      <c r="L84" s="310" t="s">
        <v>435</v>
      </c>
      <c r="M84" s="311" t="s">
        <v>51</v>
      </c>
      <c r="N84" s="309" t="s">
        <v>148</v>
      </c>
      <c r="O84" s="310" t="s">
        <v>149</v>
      </c>
      <c r="P84" s="310" t="s">
        <v>150</v>
      </c>
      <c r="Q84" s="310" t="s">
        <v>434</v>
      </c>
      <c r="R84" s="310" t="s">
        <v>435</v>
      </c>
      <c r="S84" s="311" t="s">
        <v>51</v>
      </c>
      <c r="T84" s="415"/>
      <c r="V84" s="147"/>
      <c r="W84" s="147"/>
    </row>
    <row r="85" spans="1:23" ht="21" customHeight="1" x14ac:dyDescent="0.2">
      <c r="A85" s="251" t="s">
        <v>611</v>
      </c>
      <c r="B85" s="336">
        <v>34.799999999999997</v>
      </c>
      <c r="C85" s="337">
        <v>35.4</v>
      </c>
      <c r="D85" s="337">
        <v>10</v>
      </c>
      <c r="E85" s="337">
        <v>54</v>
      </c>
      <c r="F85" s="337">
        <v>17.600000000000001</v>
      </c>
      <c r="G85" s="338">
        <v>13</v>
      </c>
      <c r="H85" s="336">
        <v>29.4</v>
      </c>
      <c r="I85" s="337">
        <v>39.5</v>
      </c>
      <c r="J85" s="337">
        <v>14</v>
      </c>
      <c r="K85" s="337">
        <v>67.400000000000006</v>
      </c>
      <c r="L85" s="337">
        <v>24.3</v>
      </c>
      <c r="M85" s="338">
        <v>21.5</v>
      </c>
      <c r="N85" s="336">
        <v>24.9</v>
      </c>
      <c r="O85" s="337">
        <v>26.4</v>
      </c>
      <c r="P85" s="337">
        <v>11.4</v>
      </c>
      <c r="Q85" s="337">
        <v>62.6</v>
      </c>
      <c r="R85" s="337">
        <v>25.6</v>
      </c>
      <c r="S85" s="338">
        <v>20.8</v>
      </c>
      <c r="T85" s="584">
        <v>16.600000000000001</v>
      </c>
      <c r="V85" s="147"/>
      <c r="W85" s="147"/>
    </row>
    <row r="86" spans="1:23" ht="21" customHeight="1" x14ac:dyDescent="0.2">
      <c r="A86" s="65" t="s">
        <v>612</v>
      </c>
      <c r="B86" s="723">
        <v>32.799999999999997</v>
      </c>
      <c r="C86" s="724">
        <v>22.4</v>
      </c>
      <c r="D86" s="724">
        <v>13.4</v>
      </c>
      <c r="E86" s="724">
        <v>43.2</v>
      </c>
      <c r="F86" s="724">
        <v>19.299999999999997</v>
      </c>
      <c r="G86" s="750">
        <v>15.6</v>
      </c>
      <c r="H86" s="723">
        <v>31.6</v>
      </c>
      <c r="I86" s="724">
        <v>7.6</v>
      </c>
      <c r="J86" s="724">
        <v>13.1</v>
      </c>
      <c r="K86" s="724">
        <v>71.599999999999994</v>
      </c>
      <c r="L86" s="724">
        <v>26.200000000000003</v>
      </c>
      <c r="M86" s="750">
        <v>17.600000000000001</v>
      </c>
      <c r="N86" s="723">
        <v>20.6</v>
      </c>
      <c r="O86" s="724">
        <v>34.799999999999997</v>
      </c>
      <c r="P86" s="724">
        <v>12.2</v>
      </c>
      <c r="Q86" s="724">
        <v>39.799999999999997</v>
      </c>
      <c r="R86" s="724">
        <v>26</v>
      </c>
      <c r="S86" s="750">
        <v>20</v>
      </c>
      <c r="T86" s="751">
        <v>17.8</v>
      </c>
      <c r="V86" s="147"/>
      <c r="W86" s="147"/>
    </row>
    <row r="87" spans="1:23" ht="21" customHeight="1" x14ac:dyDescent="0.2">
      <c r="A87" s="251" t="s">
        <v>613</v>
      </c>
      <c r="B87" s="596">
        <v>38</v>
      </c>
      <c r="C87" s="324">
        <v>32.4</v>
      </c>
      <c r="D87" s="324">
        <v>14.4</v>
      </c>
      <c r="E87" s="324">
        <v>58.6</v>
      </c>
      <c r="F87" s="324">
        <v>22</v>
      </c>
      <c r="G87" s="752">
        <v>17.399999999999999</v>
      </c>
      <c r="H87" s="596">
        <v>28.2</v>
      </c>
      <c r="I87" s="324">
        <v>23.6</v>
      </c>
      <c r="J87" s="324">
        <v>12.5</v>
      </c>
      <c r="K87" s="324">
        <v>78.8</v>
      </c>
      <c r="L87" s="324">
        <v>23.6</v>
      </c>
      <c r="M87" s="752">
        <v>21.299999999999997</v>
      </c>
      <c r="N87" s="596">
        <v>23.4</v>
      </c>
      <c r="O87" s="324">
        <v>33.900000000000006</v>
      </c>
      <c r="P87" s="324">
        <v>13.4</v>
      </c>
      <c r="Q87" s="324">
        <v>23.700000000000003</v>
      </c>
      <c r="R87" s="324">
        <v>24.7</v>
      </c>
      <c r="S87" s="752">
        <v>21.2</v>
      </c>
      <c r="T87" s="753">
        <v>19.299999999999997</v>
      </c>
      <c r="V87" s="147"/>
      <c r="W87" s="147"/>
    </row>
    <row r="88" spans="1:23" ht="21" customHeight="1" x14ac:dyDescent="0.2">
      <c r="A88" s="65" t="s">
        <v>614</v>
      </c>
      <c r="B88" s="561">
        <v>27.3</v>
      </c>
      <c r="C88" s="562">
        <v>56.6</v>
      </c>
      <c r="D88" s="562">
        <v>13.4</v>
      </c>
      <c r="E88" s="562">
        <v>85.5</v>
      </c>
      <c r="F88" s="562">
        <v>25.4</v>
      </c>
      <c r="G88" s="754">
        <v>15.6</v>
      </c>
      <c r="H88" s="561">
        <v>24.8</v>
      </c>
      <c r="I88" s="562">
        <v>45.2</v>
      </c>
      <c r="J88" s="562">
        <v>14</v>
      </c>
      <c r="K88" s="562">
        <v>58.7</v>
      </c>
      <c r="L88" s="562">
        <v>22.5</v>
      </c>
      <c r="M88" s="754">
        <v>17</v>
      </c>
      <c r="N88" s="561">
        <v>22.8</v>
      </c>
      <c r="O88" s="562">
        <v>32.6</v>
      </c>
      <c r="P88" s="562">
        <v>12.2</v>
      </c>
      <c r="Q88" s="562">
        <v>35.6</v>
      </c>
      <c r="R88" s="562">
        <v>23.5</v>
      </c>
      <c r="S88" s="754">
        <v>21</v>
      </c>
      <c r="T88" s="755">
        <v>17.8</v>
      </c>
      <c r="V88" s="147"/>
      <c r="W88" s="147"/>
    </row>
    <row r="89" spans="1:23" ht="21" customHeight="1" x14ac:dyDescent="0.2">
      <c r="A89" s="251" t="s">
        <v>610</v>
      </c>
      <c r="B89" s="285">
        <v>34.799999999999997</v>
      </c>
      <c r="C89" s="286">
        <v>31.2</v>
      </c>
      <c r="D89" s="286">
        <v>12.8</v>
      </c>
      <c r="E89" s="286">
        <v>57</v>
      </c>
      <c r="F89" s="286">
        <v>21.4</v>
      </c>
      <c r="G89" s="287">
        <v>15.2</v>
      </c>
      <c r="H89" s="285">
        <v>28.6</v>
      </c>
      <c r="I89" s="286">
        <v>28.2</v>
      </c>
      <c r="J89" s="286">
        <v>13.2</v>
      </c>
      <c r="K89" s="286">
        <v>70.8</v>
      </c>
      <c r="L89" s="286">
        <v>22.6</v>
      </c>
      <c r="M89" s="287">
        <v>19.600000000000001</v>
      </c>
      <c r="N89" s="285">
        <v>22.8</v>
      </c>
      <c r="O89" s="286">
        <v>31.6</v>
      </c>
      <c r="P89" s="286">
        <v>12.4</v>
      </c>
      <c r="Q89" s="286">
        <v>36.4</v>
      </c>
      <c r="R89" s="286">
        <v>24.9</v>
      </c>
      <c r="S89" s="287">
        <v>20.8</v>
      </c>
      <c r="T89" s="585">
        <v>18.2</v>
      </c>
      <c r="V89" s="147"/>
      <c r="W89" s="147"/>
    </row>
    <row r="90" spans="1:23" ht="21" customHeight="1" x14ac:dyDescent="0.2">
      <c r="A90" s="162" t="s">
        <v>585</v>
      </c>
      <c r="B90" s="274">
        <v>27.6</v>
      </c>
      <c r="C90" s="275">
        <v>50.8</v>
      </c>
      <c r="D90" s="275">
        <v>11.4</v>
      </c>
      <c r="E90" s="275">
        <v>57</v>
      </c>
      <c r="F90" s="275">
        <v>21</v>
      </c>
      <c r="G90" s="276">
        <v>13.7</v>
      </c>
      <c r="H90" s="274">
        <v>39.6</v>
      </c>
      <c r="I90" s="275">
        <v>32.4</v>
      </c>
      <c r="J90" s="275">
        <v>11.2</v>
      </c>
      <c r="K90" s="275">
        <v>88.2</v>
      </c>
      <c r="L90" s="275">
        <v>44.2</v>
      </c>
      <c r="M90" s="276">
        <v>27</v>
      </c>
      <c r="N90" s="274">
        <v>18.8</v>
      </c>
      <c r="O90" s="275">
        <v>19.2</v>
      </c>
      <c r="P90" s="275">
        <v>10.6</v>
      </c>
      <c r="Q90" s="275">
        <v>32.6</v>
      </c>
      <c r="R90" s="275">
        <v>25.1</v>
      </c>
      <c r="S90" s="276">
        <v>17.700000000000003</v>
      </c>
      <c r="T90" s="743">
        <v>16.399999999999999</v>
      </c>
      <c r="U90" s="420"/>
      <c r="V90" s="147"/>
      <c r="W90" s="147"/>
    </row>
    <row r="91" spans="1:23" ht="21" customHeight="1" x14ac:dyDescent="0.2">
      <c r="A91" s="251" t="s">
        <v>586</v>
      </c>
      <c r="B91" s="285">
        <v>36.400000000000006</v>
      </c>
      <c r="C91" s="286">
        <v>45.1</v>
      </c>
      <c r="D91" s="286">
        <v>12</v>
      </c>
      <c r="E91" s="286">
        <v>75.3</v>
      </c>
      <c r="F91" s="286">
        <v>21.5</v>
      </c>
      <c r="G91" s="287">
        <v>15</v>
      </c>
      <c r="H91" s="285">
        <v>21.6</v>
      </c>
      <c r="I91" s="286">
        <v>39.099999999999994</v>
      </c>
      <c r="J91" s="286">
        <v>13</v>
      </c>
      <c r="K91" s="286">
        <v>74.800000000000011</v>
      </c>
      <c r="L91" s="286">
        <v>46.4</v>
      </c>
      <c r="M91" s="287">
        <v>20.7</v>
      </c>
      <c r="N91" s="285">
        <v>19.2</v>
      </c>
      <c r="O91" s="286">
        <v>21.2</v>
      </c>
      <c r="P91" s="286">
        <v>11.4</v>
      </c>
      <c r="Q91" s="286">
        <v>49.8</v>
      </c>
      <c r="R91" s="286">
        <v>25.3</v>
      </c>
      <c r="S91" s="287">
        <v>17.600000000000001</v>
      </c>
      <c r="T91" s="744">
        <v>17.2</v>
      </c>
      <c r="U91" s="420"/>
      <c r="V91" s="147"/>
      <c r="W91" s="147"/>
    </row>
    <row r="92" spans="1:23" ht="21" customHeight="1" x14ac:dyDescent="0.2">
      <c r="A92" s="162" t="s">
        <v>587</v>
      </c>
      <c r="B92" s="274">
        <v>27.6</v>
      </c>
      <c r="C92" s="275">
        <v>27.9</v>
      </c>
      <c r="D92" s="275">
        <v>12.8</v>
      </c>
      <c r="E92" s="275">
        <v>57.8</v>
      </c>
      <c r="F92" s="275">
        <v>24.5</v>
      </c>
      <c r="G92" s="276">
        <v>16.5</v>
      </c>
      <c r="H92" s="274">
        <v>22.2</v>
      </c>
      <c r="I92" s="275">
        <v>10.8</v>
      </c>
      <c r="J92" s="275">
        <v>12.2</v>
      </c>
      <c r="K92" s="275">
        <v>54.6</v>
      </c>
      <c r="L92" s="275">
        <v>15.6</v>
      </c>
      <c r="M92" s="276">
        <v>19</v>
      </c>
      <c r="N92" s="274">
        <v>19.899999999999999</v>
      </c>
      <c r="O92" s="275">
        <v>24.6</v>
      </c>
      <c r="P92" s="275">
        <v>12.9</v>
      </c>
      <c r="Q92" s="275">
        <v>52.6</v>
      </c>
      <c r="R92" s="275">
        <v>27.2</v>
      </c>
      <c r="S92" s="276">
        <v>20.399999999999999</v>
      </c>
      <c r="T92" s="743">
        <v>18.600000000000001</v>
      </c>
      <c r="U92" s="420"/>
      <c r="V92" s="147"/>
      <c r="W92" s="147"/>
    </row>
    <row r="93" spans="1:23" ht="21" customHeight="1" x14ac:dyDescent="0.2">
      <c r="A93" s="251" t="s">
        <v>588</v>
      </c>
      <c r="B93" s="596">
        <v>25.3</v>
      </c>
      <c r="C93" s="324">
        <v>23.2</v>
      </c>
      <c r="D93" s="324">
        <v>11.4</v>
      </c>
      <c r="E93" s="324">
        <v>59</v>
      </c>
      <c r="F93" s="324">
        <v>20.3</v>
      </c>
      <c r="G93" s="287">
        <v>14.1</v>
      </c>
      <c r="H93" s="596">
        <v>18.7</v>
      </c>
      <c r="I93" s="324">
        <v>59.6</v>
      </c>
      <c r="J93" s="324">
        <v>10.7</v>
      </c>
      <c r="K93" s="324">
        <v>51.2</v>
      </c>
      <c r="L93" s="324">
        <v>27.9</v>
      </c>
      <c r="M93" s="287">
        <v>15.8</v>
      </c>
      <c r="N93" s="596">
        <v>24.2</v>
      </c>
      <c r="O93" s="324">
        <v>20.9</v>
      </c>
      <c r="P93" s="324">
        <v>11.7</v>
      </c>
      <c r="Q93" s="324">
        <v>58</v>
      </c>
      <c r="R93" s="324">
        <v>22.1</v>
      </c>
      <c r="S93" s="287">
        <v>19.8</v>
      </c>
      <c r="T93" s="744">
        <v>17</v>
      </c>
      <c r="U93" s="420"/>
      <c r="V93" s="147"/>
      <c r="W93" s="147"/>
    </row>
    <row r="94" spans="1:23" ht="21" customHeight="1" x14ac:dyDescent="0.2">
      <c r="A94" s="162" t="s">
        <v>583</v>
      </c>
      <c r="B94" s="274">
        <v>27.6</v>
      </c>
      <c r="C94" s="275">
        <v>30.2</v>
      </c>
      <c r="D94" s="275">
        <v>11.8</v>
      </c>
      <c r="E94" s="275">
        <v>59.8</v>
      </c>
      <c r="F94" s="275">
        <v>22.2</v>
      </c>
      <c r="G94" s="276">
        <v>14.6</v>
      </c>
      <c r="H94" s="274">
        <v>25.799999999999997</v>
      </c>
      <c r="I94" s="275">
        <v>31.599999999999998</v>
      </c>
      <c r="J94" s="275">
        <v>12.3</v>
      </c>
      <c r="K94" s="275">
        <v>70.699999999999989</v>
      </c>
      <c r="L94" s="275">
        <v>27.6</v>
      </c>
      <c r="M94" s="276">
        <v>20.2</v>
      </c>
      <c r="N94" s="274">
        <v>20.399999999999999</v>
      </c>
      <c r="O94" s="275">
        <v>21</v>
      </c>
      <c r="P94" s="275">
        <v>11.4</v>
      </c>
      <c r="Q94" s="275">
        <v>45</v>
      </c>
      <c r="R94" s="275">
        <v>25.2</v>
      </c>
      <c r="S94" s="276">
        <v>18.600000000000001</v>
      </c>
      <c r="T94" s="743">
        <v>17.399999999999999</v>
      </c>
      <c r="U94" s="420"/>
      <c r="V94" s="147"/>
      <c r="W94" s="147"/>
    </row>
    <row r="95" spans="1:23" ht="21" customHeight="1" x14ac:dyDescent="0.2">
      <c r="A95" s="856" t="s">
        <v>650</v>
      </c>
      <c r="B95" s="596">
        <v>7.1999999999999957</v>
      </c>
      <c r="C95" s="324">
        <v>1</v>
      </c>
      <c r="D95" s="324">
        <v>1</v>
      </c>
      <c r="E95" s="324">
        <v>-2.7999999999999972</v>
      </c>
      <c r="F95" s="324">
        <v>-0.80000000000000071</v>
      </c>
      <c r="G95" s="280">
        <v>0.59999999999999964</v>
      </c>
      <c r="H95" s="596">
        <v>2.8000000000000043</v>
      </c>
      <c r="I95" s="324">
        <v>-3.3999999999999986</v>
      </c>
      <c r="J95" s="324">
        <v>0.89999999999999858</v>
      </c>
      <c r="K95" s="324">
        <v>0.10000000000000853</v>
      </c>
      <c r="L95" s="324">
        <v>-5</v>
      </c>
      <c r="M95" s="280">
        <v>-0.59999999999999787</v>
      </c>
      <c r="N95" s="596">
        <v>2.4000000000000021</v>
      </c>
      <c r="O95" s="324">
        <v>10.600000000000001</v>
      </c>
      <c r="P95" s="324">
        <v>1</v>
      </c>
      <c r="Q95" s="324">
        <v>-8.6000000000000014</v>
      </c>
      <c r="R95" s="324">
        <v>-0.30000000000000071</v>
      </c>
      <c r="S95" s="280">
        <v>2.1999999999999993</v>
      </c>
      <c r="T95" s="280">
        <v>0.80000000000000071</v>
      </c>
      <c r="U95" s="420"/>
      <c r="V95" s="147"/>
      <c r="W95" s="147"/>
    </row>
    <row r="96" spans="1:23" ht="21" customHeight="1" x14ac:dyDescent="0.2">
      <c r="A96" s="857" t="s">
        <v>651</v>
      </c>
      <c r="B96" s="238">
        <v>0.26086956521739113</v>
      </c>
      <c r="C96" s="238">
        <v>3.3112582781456956E-2</v>
      </c>
      <c r="D96" s="238">
        <v>8.4745762711864403E-2</v>
      </c>
      <c r="E96" s="238">
        <v>-4.6822742474916343E-2</v>
      </c>
      <c r="F96" s="238">
        <v>-3.603603603603607E-2</v>
      </c>
      <c r="G96" s="224">
        <v>4.1095890410958881E-2</v>
      </c>
      <c r="H96" s="238">
        <v>0.10852713178294592</v>
      </c>
      <c r="I96" s="238">
        <v>-0.10759493670886072</v>
      </c>
      <c r="J96" s="238">
        <v>7.3170731707316958E-2</v>
      </c>
      <c r="K96" s="238">
        <v>1.4144271570015353E-3</v>
      </c>
      <c r="L96" s="238">
        <v>-0.18115942028985507</v>
      </c>
      <c r="M96" s="224">
        <v>-2.9702970297029598E-2</v>
      </c>
      <c r="N96" s="238">
        <v>0.11764705882352952</v>
      </c>
      <c r="O96" s="238">
        <v>0.50476190476190486</v>
      </c>
      <c r="P96" s="238">
        <v>8.771929824561403E-2</v>
      </c>
      <c r="Q96" s="238">
        <v>-0.19111111111111115</v>
      </c>
      <c r="R96" s="238">
        <v>-1.1904761904761934E-2</v>
      </c>
      <c r="S96" s="224">
        <v>0.11827956989247307</v>
      </c>
      <c r="T96" s="224">
        <v>4.5977011494252921E-2</v>
      </c>
      <c r="V96" s="147"/>
      <c r="W96" s="147"/>
    </row>
    <row r="97" spans="1:20" x14ac:dyDescent="0.2">
      <c r="A97" s="57" t="s">
        <v>76</v>
      </c>
      <c r="B97" s="179"/>
      <c r="C97" s="180"/>
      <c r="D97" s="180"/>
      <c r="E97" s="180"/>
      <c r="F97" s="180"/>
      <c r="G97" s="180"/>
      <c r="H97" s="180"/>
      <c r="I97" s="180"/>
      <c r="J97" s="180"/>
      <c r="K97" s="354"/>
      <c r="L97" s="354"/>
      <c r="M97" s="355"/>
      <c r="N97" s="356"/>
      <c r="O97" s="356"/>
      <c r="P97" s="356"/>
      <c r="Q97" s="356"/>
      <c r="R97" s="356"/>
      <c r="S97" s="356"/>
      <c r="T97" s="356"/>
    </row>
    <row r="98" spans="1:20" x14ac:dyDescent="0.2">
      <c r="A98" s="207" t="s">
        <v>56</v>
      </c>
      <c r="B98" s="3"/>
      <c r="C98" s="97"/>
      <c r="D98" s="75"/>
      <c r="E98" s="75"/>
      <c r="F98" s="75"/>
      <c r="G98" s="75"/>
      <c r="H98" s="75"/>
      <c r="I98" s="34"/>
      <c r="J98" s="34"/>
      <c r="K98" s="34"/>
      <c r="L98" s="34"/>
      <c r="M98" s="34"/>
    </row>
    <row r="99" spans="1:20" ht="13.35" customHeight="1" x14ac:dyDescent="0.2">
      <c r="A99" s="399" t="s">
        <v>167</v>
      </c>
      <c r="B99" s="399"/>
      <c r="C99" s="399"/>
      <c r="D99" s="399"/>
      <c r="E99" s="399"/>
      <c r="F99" s="399"/>
      <c r="G99" s="399"/>
      <c r="H99" s="399"/>
      <c r="I99" s="399"/>
      <c r="J99" s="399"/>
      <c r="K99" s="399"/>
      <c r="L99" s="399"/>
      <c r="M99" s="399"/>
    </row>
    <row r="100" spans="1:20" ht="13.35" customHeight="1" x14ac:dyDescent="0.2">
      <c r="A100" s="37" t="s">
        <v>724</v>
      </c>
      <c r="B100" s="399"/>
      <c r="C100" s="399"/>
      <c r="D100" s="399"/>
      <c r="E100" s="399"/>
      <c r="F100" s="399"/>
      <c r="G100" s="399"/>
      <c r="H100" s="399"/>
      <c r="I100" s="399"/>
      <c r="J100" s="399"/>
      <c r="K100" s="399"/>
      <c r="L100" s="399"/>
      <c r="M100" s="399"/>
    </row>
    <row r="101" spans="1:20" x14ac:dyDescent="0.2">
      <c r="A101" s="399" t="s">
        <v>436</v>
      </c>
      <c r="B101" s="399"/>
      <c r="C101" s="399"/>
      <c r="D101" s="399"/>
      <c r="E101" s="399"/>
      <c r="F101" s="399"/>
      <c r="G101" s="399"/>
      <c r="H101" s="399"/>
      <c r="I101" s="399"/>
      <c r="J101" s="399"/>
      <c r="K101" s="399"/>
      <c r="L101" s="399"/>
      <c r="M101" s="399"/>
    </row>
    <row r="102" spans="1:20" x14ac:dyDescent="0.2">
      <c r="A102" s="392" t="s">
        <v>437</v>
      </c>
      <c r="B102" s="392"/>
      <c r="C102" s="392"/>
      <c r="D102" s="392"/>
      <c r="E102" s="392"/>
      <c r="F102" s="392"/>
      <c r="G102" s="392"/>
      <c r="H102" s="392"/>
      <c r="I102" s="392"/>
      <c r="J102" s="392"/>
      <c r="K102" s="392"/>
      <c r="L102" s="392"/>
      <c r="M102" s="392"/>
    </row>
    <row r="103" spans="1:20" ht="13.35" customHeight="1" x14ac:dyDescent="0.2">
      <c r="A103" s="399" t="s">
        <v>438</v>
      </c>
      <c r="B103" s="399"/>
      <c r="C103" s="399"/>
      <c r="D103" s="399"/>
      <c r="E103" s="399"/>
      <c r="F103" s="399"/>
      <c r="G103" s="399"/>
      <c r="H103" s="399"/>
      <c r="I103" s="399"/>
      <c r="J103" s="399"/>
      <c r="K103" s="399"/>
      <c r="L103" s="399"/>
      <c r="M103" s="399"/>
    </row>
    <row r="104" spans="1:20" ht="13.35" customHeight="1" x14ac:dyDescent="0.2">
      <c r="A104" s="399" t="s">
        <v>603</v>
      </c>
      <c r="B104" s="399"/>
      <c r="C104" s="399"/>
      <c r="D104" s="399"/>
      <c r="E104" s="399"/>
      <c r="F104" s="399"/>
      <c r="G104" s="399"/>
      <c r="H104" s="399"/>
      <c r="I104" s="399"/>
      <c r="J104" s="399"/>
      <c r="K104" s="399"/>
      <c r="L104" s="399"/>
      <c r="M104" s="399"/>
    </row>
    <row r="105" spans="1:20" ht="13.35" customHeight="1" x14ac:dyDescent="0.2">
      <c r="A105" s="399" t="s">
        <v>439</v>
      </c>
      <c r="B105" s="399"/>
      <c r="C105" s="399"/>
      <c r="D105" s="399"/>
      <c r="E105" s="399"/>
      <c r="F105" s="399"/>
      <c r="G105" s="399"/>
      <c r="H105" s="399"/>
      <c r="I105" s="399"/>
      <c r="J105" s="399"/>
      <c r="K105" s="399"/>
      <c r="L105" s="399"/>
      <c r="M105" s="399"/>
    </row>
    <row r="106" spans="1:20" ht="13.35" customHeight="1" x14ac:dyDescent="0.2">
      <c r="A106" s="399" t="s">
        <v>440</v>
      </c>
      <c r="B106" s="399"/>
      <c r="C106" s="399"/>
      <c r="D106" s="399"/>
      <c r="E106" s="399"/>
      <c r="F106" s="399"/>
      <c r="G106" s="399"/>
      <c r="H106" s="399"/>
      <c r="I106" s="399"/>
      <c r="J106" s="399"/>
      <c r="K106" s="399"/>
      <c r="L106" s="399"/>
      <c r="M106" s="399"/>
    </row>
    <row r="107" spans="1:20" ht="13.35" customHeight="1" x14ac:dyDescent="0.2">
      <c r="A107" s="399" t="s">
        <v>156</v>
      </c>
      <c r="B107" s="399"/>
      <c r="C107" s="399"/>
      <c r="D107" s="399"/>
      <c r="E107" s="399"/>
      <c r="F107" s="399"/>
      <c r="G107" s="399"/>
      <c r="H107" s="399"/>
      <c r="I107" s="399"/>
      <c r="J107" s="399"/>
      <c r="K107" s="399"/>
      <c r="L107" s="399"/>
      <c r="M107" s="399"/>
    </row>
    <row r="108" spans="1:20" ht="12" customHeight="1" x14ac:dyDescent="0.2">
      <c r="A108" s="409"/>
      <c r="B108" s="416"/>
      <c r="C108" s="416"/>
      <c r="D108" s="416"/>
      <c r="E108" s="416"/>
      <c r="F108" s="202"/>
      <c r="G108" s="202"/>
      <c r="H108" s="202"/>
      <c r="I108" s="202"/>
      <c r="J108" s="202"/>
      <c r="K108" s="202"/>
      <c r="L108" s="202"/>
      <c r="M108" s="202"/>
    </row>
    <row r="109" spans="1:20" x14ac:dyDescent="0.2">
      <c r="A109" s="165" t="s">
        <v>638</v>
      </c>
      <c r="I109" s="165" t="s">
        <v>639</v>
      </c>
      <c r="L109"/>
      <c r="M109"/>
    </row>
    <row r="110" spans="1:20" ht="15" x14ac:dyDescent="0.25">
      <c r="A110" s="315"/>
      <c r="I110" s="315"/>
    </row>
    <row r="134" spans="1:19" x14ac:dyDescent="0.2">
      <c r="N134" s="90"/>
      <c r="O134" s="90"/>
      <c r="P134" s="90"/>
    </row>
    <row r="135" spans="1:19" x14ac:dyDescent="0.2">
      <c r="N135" s="90"/>
      <c r="O135" s="90"/>
      <c r="P135" s="90"/>
      <c r="Q135" s="90"/>
      <c r="R135" s="90"/>
      <c r="S135" s="90"/>
    </row>
    <row r="136" spans="1:19" s="145" customFormat="1" x14ac:dyDescent="0.2">
      <c r="A136" s="90"/>
      <c r="B136" s="929"/>
      <c r="C136" s="930"/>
      <c r="D136" s="930"/>
      <c r="E136" s="930"/>
      <c r="F136" s="930"/>
      <c r="G136" s="930"/>
      <c r="H136" s="930"/>
      <c r="I136" s="930"/>
      <c r="J136" s="930"/>
      <c r="K136" s="930"/>
      <c r="L136" s="930"/>
      <c r="M136" s="930"/>
      <c r="N136" s="113"/>
      <c r="O136" s="90"/>
      <c r="P136" s="90"/>
      <c r="Q136" s="90"/>
      <c r="R136" s="90"/>
      <c r="S136" s="90"/>
    </row>
    <row r="137" spans="1:19" s="145" customFormat="1" x14ac:dyDescent="0.2">
      <c r="A137" s="90"/>
      <c r="B137" s="929"/>
      <c r="C137" s="930"/>
      <c r="D137" s="930"/>
      <c r="E137" s="930"/>
      <c r="F137" s="930"/>
      <c r="G137" s="930"/>
      <c r="H137" s="930"/>
      <c r="I137" s="930"/>
      <c r="J137" s="930"/>
      <c r="K137" s="930"/>
      <c r="L137" s="930"/>
      <c r="M137" s="930"/>
      <c r="N137" s="113"/>
      <c r="O137" s="90"/>
      <c r="P137" s="90"/>
      <c r="Q137" s="90"/>
      <c r="R137" s="90"/>
      <c r="S137" s="90"/>
    </row>
    <row r="138" spans="1:19" s="145" customFormat="1" x14ac:dyDescent="0.2">
      <c r="A138" s="90"/>
      <c r="B138" s="929"/>
      <c r="C138" s="930"/>
      <c r="D138" s="930" t="s">
        <v>46</v>
      </c>
      <c r="E138" s="930" t="s">
        <v>47</v>
      </c>
      <c r="F138" s="930" t="s">
        <v>95</v>
      </c>
      <c r="G138" s="930" t="s">
        <v>151</v>
      </c>
      <c r="H138" s="930" t="s">
        <v>152</v>
      </c>
      <c r="I138" s="930" t="s">
        <v>48</v>
      </c>
      <c r="J138" s="930" t="s">
        <v>49</v>
      </c>
      <c r="K138" s="930" t="s">
        <v>96</v>
      </c>
      <c r="L138" s="930" t="s">
        <v>153</v>
      </c>
      <c r="M138" s="930" t="s">
        <v>154</v>
      </c>
      <c r="N138" s="113" t="s">
        <v>602</v>
      </c>
      <c r="O138" s="90"/>
      <c r="P138" s="90"/>
      <c r="Q138" s="90"/>
      <c r="R138" s="90"/>
      <c r="S138" s="90"/>
    </row>
    <row r="139" spans="1:19" s="145" customFormat="1" ht="65.25" customHeight="1" x14ac:dyDescent="0.2">
      <c r="A139" s="143"/>
      <c r="B139" s="929" t="s">
        <v>137</v>
      </c>
      <c r="C139" s="930" t="s">
        <v>610</v>
      </c>
      <c r="D139" s="931">
        <f>B10</f>
        <v>145</v>
      </c>
      <c r="E139" s="931">
        <f>C10</f>
        <v>34</v>
      </c>
      <c r="F139" s="931">
        <f>D10</f>
        <v>1552</v>
      </c>
      <c r="G139" s="931">
        <f>E10</f>
        <v>219</v>
      </c>
      <c r="H139" s="931">
        <f>F10</f>
        <v>108</v>
      </c>
      <c r="I139" s="931">
        <f>H10+N10</f>
        <v>1793</v>
      </c>
      <c r="J139" s="931">
        <f>I10+O10</f>
        <v>405</v>
      </c>
      <c r="K139" s="931">
        <f>J10+P10</f>
        <v>1269</v>
      </c>
      <c r="L139" s="931">
        <f>K10+Q10</f>
        <v>222</v>
      </c>
      <c r="M139" s="931">
        <f>L10+R10</f>
        <v>287</v>
      </c>
      <c r="N139" s="931">
        <f>SUM(D139:M139)</f>
        <v>6034</v>
      </c>
      <c r="O139" s="157">
        <f>N139-T10</f>
        <v>0</v>
      </c>
      <c r="P139" s="143"/>
      <c r="Q139" s="90"/>
      <c r="R139" s="90"/>
      <c r="S139" s="90"/>
    </row>
    <row r="140" spans="1:19" s="145" customFormat="1" x14ac:dyDescent="0.2">
      <c r="A140" s="143"/>
      <c r="B140" s="915"/>
      <c r="C140" s="186" t="s">
        <v>583</v>
      </c>
      <c r="D140" s="914">
        <f>B15</f>
        <v>169</v>
      </c>
      <c r="E140" s="914">
        <f>C15</f>
        <v>29</v>
      </c>
      <c r="F140" s="914">
        <f>D15</f>
        <v>1451</v>
      </c>
      <c r="G140" s="914">
        <f>E15</f>
        <v>225</v>
      </c>
      <c r="H140" s="914">
        <f>F15</f>
        <v>114</v>
      </c>
      <c r="I140" s="914">
        <f>H15+N15</f>
        <v>1939</v>
      </c>
      <c r="J140" s="914">
        <f>I15+O15</f>
        <v>501</v>
      </c>
      <c r="K140" s="914">
        <f>J15+P15</f>
        <v>1181</v>
      </c>
      <c r="L140" s="914">
        <f>K15+Q15</f>
        <v>239</v>
      </c>
      <c r="M140" s="914">
        <f>L15+R15</f>
        <v>301</v>
      </c>
      <c r="N140" s="914">
        <f>SUM(D140:M140)</f>
        <v>6149</v>
      </c>
      <c r="O140" s="157">
        <f>N140-T15</f>
        <v>0</v>
      </c>
      <c r="P140" s="143"/>
      <c r="Q140" s="90"/>
      <c r="R140" s="90"/>
      <c r="S140" s="90"/>
    </row>
    <row r="141" spans="1:19" s="145" customFormat="1" x14ac:dyDescent="0.2">
      <c r="A141" s="143"/>
      <c r="B141" s="187"/>
      <c r="C141" s="186"/>
      <c r="D141" s="916"/>
      <c r="E141" s="916"/>
      <c r="F141" s="916"/>
      <c r="G141" s="916"/>
      <c r="H141" s="916"/>
      <c r="I141" s="914"/>
      <c r="J141" s="914"/>
      <c r="K141" s="914"/>
      <c r="L141" s="914"/>
      <c r="M141" s="914"/>
      <c r="N141" s="186"/>
      <c r="O141" s="113"/>
      <c r="P141" s="143"/>
      <c r="Q141" s="90"/>
      <c r="R141" s="90"/>
      <c r="S141" s="90"/>
    </row>
    <row r="142" spans="1:19" s="145" customFormat="1" x14ac:dyDescent="0.2">
      <c r="A142" s="143"/>
      <c r="B142" s="187" t="s">
        <v>138</v>
      </c>
      <c r="C142" s="186" t="s">
        <v>610</v>
      </c>
      <c r="D142" s="914">
        <f>B26</f>
        <v>134</v>
      </c>
      <c r="E142" s="914">
        <f>C26</f>
        <v>26</v>
      </c>
      <c r="F142" s="914">
        <f>D26</f>
        <v>1426</v>
      </c>
      <c r="G142" s="914">
        <f>E26</f>
        <v>228</v>
      </c>
      <c r="H142" s="914">
        <f>F26</f>
        <v>114</v>
      </c>
      <c r="I142" s="914">
        <f>H26+N26</f>
        <v>1675</v>
      </c>
      <c r="J142" s="914">
        <f>I26+O26</f>
        <v>451</v>
      </c>
      <c r="K142" s="914">
        <f>J26+P26</f>
        <v>1228</v>
      </c>
      <c r="L142" s="914">
        <f>K26+Q26</f>
        <v>205</v>
      </c>
      <c r="M142" s="914">
        <f>L26+R26</f>
        <v>268</v>
      </c>
      <c r="N142" s="914">
        <f>SUM(D142:M142)</f>
        <v>5755</v>
      </c>
      <c r="O142" s="157">
        <f>N142-T26</f>
        <v>0</v>
      </c>
      <c r="P142" s="143"/>
      <c r="Q142" s="90"/>
      <c r="R142" s="90"/>
      <c r="S142" s="90"/>
    </row>
    <row r="143" spans="1:19" s="145" customFormat="1" x14ac:dyDescent="0.2">
      <c r="A143" s="143"/>
      <c r="B143" s="915"/>
      <c r="C143" s="186" t="s">
        <v>583</v>
      </c>
      <c r="D143" s="914">
        <f>B31</f>
        <v>153</v>
      </c>
      <c r="E143" s="914">
        <f>C31</f>
        <v>33</v>
      </c>
      <c r="F143" s="914">
        <f t="shared" ref="F143:H143" si="0">D31</f>
        <v>1505</v>
      </c>
      <c r="G143" s="914">
        <f t="shared" si="0"/>
        <v>280</v>
      </c>
      <c r="H143" s="914">
        <f t="shared" si="0"/>
        <v>96</v>
      </c>
      <c r="I143" s="914">
        <f>H31+N31</f>
        <v>1697</v>
      </c>
      <c r="J143" s="914">
        <f>I31+O31</f>
        <v>431</v>
      </c>
      <c r="K143" s="914">
        <f>J31+P31</f>
        <v>1159</v>
      </c>
      <c r="L143" s="914">
        <f>K31+Q31</f>
        <v>244</v>
      </c>
      <c r="M143" s="914">
        <f>L31+R31</f>
        <v>298</v>
      </c>
      <c r="N143" s="914">
        <f>SUM(D143:M143)</f>
        <v>5896</v>
      </c>
      <c r="O143" s="157">
        <f>N143-T31</f>
        <v>0</v>
      </c>
      <c r="P143" s="143"/>
    </row>
    <row r="144" spans="1:19" s="145" customFormat="1" x14ac:dyDescent="0.2">
      <c r="A144" s="143"/>
      <c r="B144" s="187"/>
      <c r="C144" s="186"/>
      <c r="D144" s="916"/>
      <c r="E144" s="916"/>
      <c r="F144" s="916"/>
      <c r="G144" s="916"/>
      <c r="H144" s="916"/>
      <c r="I144" s="914"/>
      <c r="J144" s="914"/>
      <c r="K144" s="914"/>
      <c r="L144" s="914"/>
      <c r="M144" s="914"/>
      <c r="N144" s="186"/>
      <c r="O144" s="113"/>
      <c r="P144" s="143"/>
    </row>
    <row r="145" spans="1:17" s="145" customFormat="1" x14ac:dyDescent="0.2">
      <c r="A145" s="143"/>
      <c r="B145" s="187"/>
      <c r="C145" s="186"/>
      <c r="D145" s="186"/>
      <c r="E145" s="186"/>
      <c r="F145" s="186"/>
      <c r="G145" s="186"/>
      <c r="H145" s="186"/>
      <c r="I145" s="186"/>
      <c r="J145" s="186"/>
      <c r="K145" s="186"/>
      <c r="L145" s="186"/>
      <c r="M145" s="186"/>
      <c r="N145" s="186"/>
      <c r="O145" s="143"/>
      <c r="P145" s="143"/>
    </row>
    <row r="146" spans="1:17" s="145" customFormat="1" x14ac:dyDescent="0.2">
      <c r="B146" s="785"/>
      <c r="C146" s="786"/>
      <c r="D146" s="786"/>
      <c r="E146" s="786"/>
      <c r="F146" s="786"/>
      <c r="G146" s="786"/>
      <c r="H146" s="786"/>
      <c r="I146" s="786"/>
      <c r="J146" s="786"/>
      <c r="K146" s="786"/>
      <c r="L146" s="786"/>
      <c r="M146" s="786"/>
      <c r="N146" s="786"/>
    </row>
    <row r="147" spans="1:17" s="145" customFormat="1" x14ac:dyDescent="0.2">
      <c r="B147" s="785"/>
      <c r="C147" s="786"/>
      <c r="D147" s="786"/>
      <c r="E147" s="786"/>
      <c r="F147" s="786"/>
      <c r="G147" s="786"/>
      <c r="H147" s="786"/>
      <c r="I147" s="786"/>
      <c r="J147" s="786"/>
      <c r="K147" s="786"/>
      <c r="L147" s="786"/>
      <c r="M147" s="786"/>
      <c r="N147" s="786"/>
    </row>
    <row r="148" spans="1:17" s="145" customFormat="1" x14ac:dyDescent="0.2">
      <c r="B148" s="788"/>
      <c r="C148" s="786"/>
      <c r="D148" s="787"/>
      <c r="E148" s="787"/>
      <c r="F148" s="787"/>
      <c r="G148" s="787"/>
      <c r="H148" s="787"/>
      <c r="I148" s="787"/>
      <c r="J148" s="787"/>
      <c r="K148" s="787"/>
      <c r="L148" s="787"/>
      <c r="M148" s="787"/>
      <c r="N148" s="787"/>
    </row>
    <row r="149" spans="1:17" s="145" customFormat="1" x14ac:dyDescent="0.2">
      <c r="B149" s="785"/>
      <c r="C149" s="786"/>
      <c r="D149" s="787"/>
      <c r="E149" s="787"/>
      <c r="F149" s="787"/>
      <c r="G149" s="787"/>
      <c r="H149" s="787"/>
      <c r="I149" s="787"/>
      <c r="J149" s="787"/>
      <c r="K149" s="787"/>
      <c r="L149" s="787"/>
      <c r="M149" s="787"/>
      <c r="N149" s="787"/>
    </row>
    <row r="150" spans="1:17" s="90" customFormat="1" x14ac:dyDescent="0.2">
      <c r="B150" s="60"/>
      <c r="C150" s="96"/>
      <c r="D150" s="96"/>
      <c r="E150" s="96"/>
      <c r="F150" s="96"/>
      <c r="G150" s="96"/>
      <c r="H150" s="96"/>
      <c r="I150" s="96"/>
      <c r="J150" s="96"/>
      <c r="K150" s="96"/>
      <c r="L150" s="96"/>
      <c r="M150" s="96"/>
      <c r="N150" s="96"/>
    </row>
    <row r="151" spans="1:17" s="90" customFormat="1" x14ac:dyDescent="0.2">
      <c r="B151" s="745"/>
      <c r="C151" s="96"/>
      <c r="D151" s="746"/>
      <c r="E151" s="746"/>
      <c r="F151" s="746"/>
      <c r="G151" s="746"/>
      <c r="H151" s="746"/>
      <c r="I151" s="746"/>
      <c r="J151" s="746"/>
      <c r="K151" s="746"/>
      <c r="L151" s="746"/>
      <c r="M151" s="746"/>
      <c r="N151" s="746"/>
    </row>
    <row r="152" spans="1:17" s="90" customFormat="1" x14ac:dyDescent="0.2">
      <c r="B152" s="60"/>
      <c r="C152" s="96"/>
      <c r="D152" s="746"/>
      <c r="E152" s="746"/>
      <c r="F152" s="746"/>
      <c r="G152" s="746"/>
      <c r="H152" s="746"/>
      <c r="I152" s="746"/>
      <c r="J152" s="746"/>
      <c r="K152" s="746"/>
      <c r="L152" s="746"/>
      <c r="M152" s="746"/>
      <c r="N152" s="746"/>
    </row>
    <row r="153" spans="1:17" s="90" customFormat="1" x14ac:dyDescent="0.2">
      <c r="B153" s="60"/>
      <c r="C153" s="96"/>
      <c r="D153" s="96"/>
      <c r="E153" s="96"/>
      <c r="F153" s="96"/>
      <c r="G153" s="96"/>
      <c r="H153" s="96"/>
      <c r="I153" s="96"/>
      <c r="J153" s="96"/>
      <c r="K153" s="96"/>
      <c r="L153" s="96"/>
      <c r="M153" s="96"/>
    </row>
    <row r="154" spans="1:17" s="90" customFormat="1" x14ac:dyDescent="0.2">
      <c r="B154" s="60"/>
      <c r="C154" s="96"/>
      <c r="D154" s="96"/>
      <c r="E154" s="96"/>
      <c r="F154" s="96"/>
      <c r="G154" s="96"/>
      <c r="H154" s="96"/>
      <c r="I154" s="96"/>
      <c r="J154" s="96"/>
      <c r="K154" s="96"/>
      <c r="L154" s="96"/>
      <c r="M154" s="96"/>
    </row>
    <row r="155" spans="1:17" x14ac:dyDescent="0.2">
      <c r="N155" s="90"/>
      <c r="O155" s="90"/>
      <c r="P155" s="90"/>
      <c r="Q155" s="90"/>
    </row>
    <row r="156" spans="1:17" x14ac:dyDescent="0.2">
      <c r="N156" s="90"/>
      <c r="O156" s="90"/>
      <c r="P156" s="90"/>
      <c r="Q156" s="90"/>
    </row>
    <row r="157" spans="1:17" x14ac:dyDescent="0.2">
      <c r="N157" s="90"/>
      <c r="O157" s="90"/>
      <c r="P157" s="90"/>
      <c r="Q157" s="90"/>
    </row>
    <row r="158" spans="1:17" x14ac:dyDescent="0.2">
      <c r="N158" s="90"/>
      <c r="O158" s="90"/>
      <c r="P158" s="90"/>
      <c r="Q158" s="90"/>
    </row>
    <row r="159" spans="1:17" x14ac:dyDescent="0.2">
      <c r="N159" s="90"/>
      <c r="O159" s="90"/>
      <c r="P159" s="90"/>
      <c r="Q159" s="90"/>
    </row>
    <row r="160" spans="1:17" x14ac:dyDescent="0.2">
      <c r="N160" s="90"/>
      <c r="O160" s="90"/>
      <c r="P160" s="90"/>
      <c r="Q160" s="90"/>
    </row>
    <row r="161" spans="14:17" x14ac:dyDescent="0.2">
      <c r="N161" s="90"/>
      <c r="O161" s="90"/>
      <c r="P161" s="90"/>
      <c r="Q161" s="90"/>
    </row>
    <row r="162" spans="14:17" x14ac:dyDescent="0.2">
      <c r="N162" s="90"/>
      <c r="O162" s="90"/>
      <c r="P162" s="90"/>
      <c r="Q162" s="90"/>
    </row>
  </sheetData>
  <hyperlinks>
    <hyperlink ref="A1" location="Contents!A1" tooltip="Contents Page" display="Return to Contents Page" xr:uid="{00000000-0004-0000-1200-000000000000}"/>
    <hyperlink ref="A107:E107" location="'User Guidance'!A71" display="See User Guidance for additional detail on Geographical Classification" xr:uid="{00000000-0004-0000-1200-000001000000}"/>
    <hyperlink ref="V2" location="'5.5'!A120" display="(Go to Charts)" xr:uid="{00000000-0004-0000-1200-000002000000}"/>
  </hyperlinks>
  <pageMargins left="0.70866141732283472" right="0.70866141732283472" top="0.74803149606299213" bottom="0.74803149606299213" header="0.31496062992125984" footer="0.31496062992125984"/>
  <pageSetup paperSize="9" scale="34" orientation="portrait" r:id="rId1"/>
  <rowBreaks count="1" manualBreakCount="1">
    <brk id="50"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34"/>
  <sheetViews>
    <sheetView showGridLines="0" zoomScaleNormal="100" zoomScaleSheetLayoutView="100" workbookViewId="0">
      <selection sqref="A1:XFD1"/>
    </sheetView>
  </sheetViews>
  <sheetFormatPr defaultColWidth="9.140625" defaultRowHeight="12.75" x14ac:dyDescent="0.2"/>
  <cols>
    <col min="1" max="1" width="159" customWidth="1"/>
  </cols>
  <sheetData>
    <row r="1" spans="1:4" ht="32.25" thickBot="1" x14ac:dyDescent="0.3">
      <c r="A1" s="515" t="s">
        <v>642</v>
      </c>
    </row>
    <row r="2" spans="1:4" ht="21.95" customHeight="1" x14ac:dyDescent="0.2">
      <c r="A2" s="48" t="s">
        <v>79</v>
      </c>
    </row>
    <row r="3" spans="1:4" ht="22.5" customHeight="1" x14ac:dyDescent="0.2">
      <c r="A3" s="139" t="s">
        <v>789</v>
      </c>
      <c r="D3" s="3"/>
    </row>
    <row r="4" spans="1:4" ht="22.5" customHeight="1" x14ac:dyDescent="0.2">
      <c r="A4" s="49" t="s">
        <v>342</v>
      </c>
    </row>
    <row r="5" spans="1:4" ht="22.5" customHeight="1" x14ac:dyDescent="0.2">
      <c r="A5" s="139" t="s">
        <v>321</v>
      </c>
    </row>
    <row r="6" spans="1:4" ht="22.5" customHeight="1" x14ac:dyDescent="0.2">
      <c r="A6" s="49" t="s">
        <v>322</v>
      </c>
    </row>
    <row r="7" spans="1:4" ht="22.5" customHeight="1" x14ac:dyDescent="0.2">
      <c r="A7" s="139" t="s">
        <v>788</v>
      </c>
    </row>
    <row r="8" spans="1:4" ht="22.5" customHeight="1" x14ac:dyDescent="0.2">
      <c r="A8" s="938" t="s">
        <v>343</v>
      </c>
    </row>
    <row r="9" spans="1:4" ht="22.5" customHeight="1" x14ac:dyDescent="0.2">
      <c r="A9" s="139" t="s">
        <v>323</v>
      </c>
    </row>
    <row r="10" spans="1:4" s="49" customFormat="1" ht="22.5" customHeight="1" x14ac:dyDescent="0.2">
      <c r="A10" s="416" t="s">
        <v>352</v>
      </c>
    </row>
    <row r="11" spans="1:4" ht="22.5" customHeight="1" x14ac:dyDescent="0.2">
      <c r="A11" s="139" t="s">
        <v>344</v>
      </c>
    </row>
    <row r="12" spans="1:4" ht="22.5" customHeight="1" x14ac:dyDescent="0.2">
      <c r="A12" s="49" t="s">
        <v>353</v>
      </c>
    </row>
    <row r="13" spans="1:4" ht="22.5" customHeight="1" x14ac:dyDescent="0.2">
      <c r="A13" s="139" t="s">
        <v>345</v>
      </c>
    </row>
    <row r="14" spans="1:4" ht="22.5" customHeight="1" x14ac:dyDescent="0.2">
      <c r="A14" s="49" t="s">
        <v>346</v>
      </c>
    </row>
    <row r="15" spans="1:4" ht="22.5" customHeight="1" x14ac:dyDescent="0.2">
      <c r="A15" s="139" t="s">
        <v>324</v>
      </c>
    </row>
    <row r="16" spans="1:4" ht="22.5" customHeight="1" x14ac:dyDescent="0.2">
      <c r="A16" s="49" t="s">
        <v>325</v>
      </c>
    </row>
    <row r="17" spans="1:1" ht="22.5" customHeight="1" x14ac:dyDescent="0.2">
      <c r="A17" s="139" t="s">
        <v>355</v>
      </c>
    </row>
    <row r="18" spans="1:1" ht="22.5" customHeight="1" x14ac:dyDescent="0.2">
      <c r="A18" s="49" t="s">
        <v>347</v>
      </c>
    </row>
    <row r="19" spans="1:1" ht="22.5" customHeight="1" x14ac:dyDescent="0.2">
      <c r="A19" s="139" t="s">
        <v>357</v>
      </c>
    </row>
    <row r="20" spans="1:1" ht="22.5" customHeight="1" x14ac:dyDescent="0.2">
      <c r="A20" s="49" t="s">
        <v>326</v>
      </c>
    </row>
    <row r="21" spans="1:1" ht="22.5" customHeight="1" x14ac:dyDescent="0.2">
      <c r="A21" s="139" t="s">
        <v>581</v>
      </c>
    </row>
    <row r="22" spans="1:1" ht="22.5" customHeight="1" x14ac:dyDescent="0.2">
      <c r="A22" s="49" t="s">
        <v>327</v>
      </c>
    </row>
    <row r="23" spans="1:1" ht="22.5" customHeight="1" x14ac:dyDescent="0.2">
      <c r="A23" s="139" t="s">
        <v>328</v>
      </c>
    </row>
    <row r="24" spans="1:1" ht="22.5" customHeight="1" x14ac:dyDescent="0.2">
      <c r="A24" s="49" t="s">
        <v>787</v>
      </c>
    </row>
    <row r="25" spans="1:1" ht="22.5" customHeight="1" x14ac:dyDescent="0.2">
      <c r="A25" s="139" t="s">
        <v>329</v>
      </c>
    </row>
    <row r="26" spans="1:1" ht="22.5" customHeight="1" x14ac:dyDescent="0.2">
      <c r="A26" s="49" t="s">
        <v>348</v>
      </c>
    </row>
    <row r="27" spans="1:1" ht="22.5" customHeight="1" x14ac:dyDescent="0.2">
      <c r="A27" s="139" t="s">
        <v>366</v>
      </c>
    </row>
    <row r="28" spans="1:1" ht="22.5" customHeight="1" x14ac:dyDescent="0.2">
      <c r="A28" s="49" t="s">
        <v>330</v>
      </c>
    </row>
    <row r="29" spans="1:1" ht="22.5" customHeight="1" x14ac:dyDescent="0.2">
      <c r="A29" s="139" t="s">
        <v>358</v>
      </c>
    </row>
    <row r="30" spans="1:1" ht="22.5" customHeight="1" x14ac:dyDescent="0.2">
      <c r="A30" s="49" t="s">
        <v>349</v>
      </c>
    </row>
    <row r="31" spans="1:1" ht="22.5" customHeight="1" x14ac:dyDescent="0.2">
      <c r="A31" s="139" t="s">
        <v>350</v>
      </c>
    </row>
    <row r="32" spans="1:1" ht="47.25" x14ac:dyDescent="0.25">
      <c r="A32" s="516" t="s">
        <v>555</v>
      </c>
    </row>
    <row r="33" spans="1:1" ht="21.95" customHeight="1" x14ac:dyDescent="0.2">
      <c r="A33" s="139" t="s">
        <v>78</v>
      </c>
    </row>
    <row r="34" spans="1:1" ht="21.95" customHeight="1" x14ac:dyDescent="0.2">
      <c r="A34" s="939" t="s">
        <v>82</v>
      </c>
    </row>
  </sheetData>
  <hyperlinks>
    <hyperlink ref="A10:XFD10" location="'3.1'!Print_Area" display="Table 3.1 - Major Development applications received and decided trend" xr:uid="{00000000-0004-0000-0100-000002000000}"/>
    <hyperlink ref="A33" location="'User Guidance'!A1" display="User Guidance" xr:uid="{30ECB847-E8CA-4EBE-BD04-C4197669AD8C}"/>
    <hyperlink ref="A34" location="Definitions!A1" display="Definitions" xr:uid="{A17B43EB-E534-40E8-951B-D89D6BAAF314}"/>
    <hyperlink ref="A10" location="'3.1'!A1" display="Table 3.1 - Major development applications received, decided, approved and withdrawn in Northern Ireland" xr:uid="{6503A551-F8E6-4903-8FE7-57CF970E9E42}"/>
    <hyperlink ref="A4" location="'1.2'!A1" display="Table 1.2 - Planning applications received and decided by Authority" xr:uid="{A3C4899F-CBB4-4BEA-8545-E723D6B21108}"/>
    <hyperlink ref="A6" location="'1.4'!A1" display="Table 1.4 - Live applications by Council" xr:uid="{E9CC3525-B82A-414B-9BA2-234B4706313A}"/>
    <hyperlink ref="A11" location="'3.2'!A1" display="Table 3.2 - Major Development applications received and decided by Council" xr:uid="{835A589F-424D-4B8C-87B7-0BBE0AB3CBBB}"/>
    <hyperlink ref="A12" location="'4.1'!A1" display="Table 4.1 - Local Development applications received and decided trend" xr:uid="{2BA4D64B-0564-408D-886D-58F43A652DC2}"/>
    <hyperlink ref="A13" location="'4.2'!A1" display="Table 4.2 - Local Development applications received, decided, withdrawn and average processing times by Council" xr:uid="{6514B17C-6CFC-4A23-83BA-45B88D574E44}"/>
    <hyperlink ref="A14" location="'5.1'!A1" display="Table 5.1 - Applications received and decided by development type" xr:uid="{B3287CF0-63AF-4FBC-8410-3AEFFB675D89}"/>
    <hyperlink ref="A16" location="'5.3'!A1" display="Table 5.3 - Residential applications received and decided trend" xr:uid="{BDC87852-63F3-46DB-AEB1-6F7EF93AD320}"/>
    <hyperlink ref="A17" location="'5.4'!A1" display="Table 5.4 - Residential applications received and decided by Authority" xr:uid="{687FB6BB-B459-4722-963A-6023792E08EF}"/>
    <hyperlink ref="A18" location="'5.5'!A1" display="Table 5.5 - Residential applications received and decided in urban and rural areas by development type" xr:uid="{067B8CE4-BED7-43D9-B230-54732F71E625}"/>
    <hyperlink ref="A19" location="'5.6'!A1" display="Table 5.6 - Applications received and decided by application type" xr:uid="{FC9F1109-CDA3-44AC-AF6B-5689BED5616B}"/>
    <hyperlink ref="A20" location="'6.1'!A1" display="Table 6.1 Enforcement cases trend" xr:uid="{3D6C38A5-6F9E-4948-BCB5-647185768FF8}"/>
    <hyperlink ref="A21" location="'6.2'!A1" display="Table 6.2 - Enforcement cases opened, closed, concluded and 70% conclusion times by Authority" xr:uid="{5EDF819D-8EF0-435B-B15E-3B5AD9AD1E53}"/>
    <hyperlink ref="A22" location="'6.3'!A1" display="Table 6.3 - Court action by Authority" xr:uid="{6B8F03AF-BA38-46D8-A7BF-C3F240E218A7}"/>
    <hyperlink ref="A23" location="'6.4'!A1" display="Table 6.4 - Live enforcement cases trend" xr:uid="{C82ECDA1-762F-4C07-9C31-89763A4631AE}"/>
    <hyperlink ref="A25" location="'7.1'!A1" display="Table 7.1 - Renewable energy applications received and decided trend" xr:uid="{4F7B332A-A36E-43FD-B02B-A2D4D7D3EAFC}"/>
    <hyperlink ref="A26" location="'7.2'!A1" display="Table 7.2 - Renewable energy applications received, decided, withdrawn and average processing times by development type" xr:uid="{45D1FFD1-E864-4D3B-9F9F-A51C92E380B0}"/>
    <hyperlink ref="A5" location="'1.3'!Print_Area" display="Table 1.3 - Live applications trend" xr:uid="{0476ACC1-BF6B-45B1-B90F-8437E56FC7DC}"/>
    <hyperlink ref="A8" location="'2.1'!A1" display="Table 2.1 - Departmental applications received, decided, withdrawn and average processing times by development type" xr:uid="{7DFC6B38-DCB9-4F00-AF46-1DC801292C7C}"/>
    <hyperlink ref="A9" location="'2.2'!A1" display="Table 2.2 - Live Departmental applications by development type" xr:uid="{0D28983D-BDBC-45B0-A782-F726E750D045}"/>
    <hyperlink ref="A27" location="'7.3'!A1" display="Table 7.3 - Renewable energy applications received, decided, withdrawn and average processing times by Authority" xr:uid="{601F57D1-31C7-4CFD-BC65-B7D68E962EBD}"/>
    <hyperlink ref="A28" location="'7.4'!A1" display="Table 7.4 - Live renewable energy applications by development type" xr:uid="{FCB2683D-F2ED-4B0E-83E1-12F75B45499B}"/>
    <hyperlink ref="A31" location="'9.1'!A1" display="Table 9.1- Additional activity received, decided, withdrawn and average processing times by Authority" xr:uid="{A161B179-8BAC-4AB1-9690-87266B625A3A}"/>
    <hyperlink ref="A29" location="'8.1'!A1" display="Table 8.1 - Live Legacy applications by Council" xr:uid="{22AFEFE3-53D1-43C7-A2F4-CB645B641BB2}"/>
    <hyperlink ref="A30" location="'8.2'!A1" display="Table 8.2 - Legacy and Council received applications decided/withdrawn and average processing times by Council" xr:uid="{9D52AAB8-EC9C-465F-A7D7-88999DF36D02}"/>
    <hyperlink ref="A15" location="'5.2'!A1" display="Table 5.2 - Applications received by development type and Council" xr:uid="{319E8BCF-65C2-4ACF-A690-4ED88F8789C0}"/>
    <hyperlink ref="A24" location="'6.5'!Print_Area" display="Table 6.5 - Live enforcement cases by planning authority" xr:uid="{2FF5830D-8E23-403B-8677-5C5A7D75B6DC}"/>
    <hyperlink ref="A7" location="'1.5'!Print_Area" display="Table 1.5 - Planning applications received, decided, approved and withdrawn by parliamentary constituency" xr:uid="{8DD6F0A4-42FF-49F0-B814-F1361930A82F}"/>
    <hyperlink ref="A3" location="'1.1'!Print_Area" display="Table 1.1 - Planning applications received, decided, approved and withdrawn in Northern Ireland" xr:uid="{E27616C9-D7D6-48C1-8F97-20B27DD27531}"/>
  </hyperlinks>
  <pageMargins left="0.70866141732283472" right="0.70866141732283472" top="0.74803149606299213" bottom="0.74803149606299213" header="0.31496062992125984" footer="0.31496062992125984"/>
  <pageSetup paperSize="9" scale="5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M105"/>
  <sheetViews>
    <sheetView showGridLines="0" zoomScaleNormal="100" zoomScaleSheetLayoutView="90" workbookViewId="0">
      <selection sqref="A1:XFD1"/>
    </sheetView>
  </sheetViews>
  <sheetFormatPr defaultColWidth="9.140625" defaultRowHeight="12.75" x14ac:dyDescent="0.2"/>
  <cols>
    <col min="1" max="1" width="49.5703125" style="90" customWidth="1"/>
    <col min="2" max="2" width="9.42578125" style="60" customWidth="1"/>
    <col min="3" max="8" width="9.42578125" style="96" customWidth="1"/>
    <col min="9" max="9" width="0.42578125" style="96" customWidth="1"/>
    <col min="11" max="11" width="10.5703125" bestFit="1" customWidth="1"/>
  </cols>
  <sheetData>
    <row r="1" spans="1:11" ht="16.5" customHeight="1" x14ac:dyDescent="0.2">
      <c r="A1" s="47" t="s">
        <v>77</v>
      </c>
    </row>
    <row r="2" spans="1:11" ht="16.350000000000001" customHeight="1" x14ac:dyDescent="0.25">
      <c r="A2" s="315" t="s">
        <v>356</v>
      </c>
    </row>
    <row r="3" spans="1:11" ht="16.350000000000001" customHeight="1" x14ac:dyDescent="0.25">
      <c r="A3" s="315" t="s">
        <v>732</v>
      </c>
    </row>
    <row r="4" spans="1:11" ht="16.350000000000001" customHeight="1" x14ac:dyDescent="0.25">
      <c r="A4" s="315" t="s">
        <v>733</v>
      </c>
    </row>
    <row r="5" spans="1:11" s="62" customFormat="1" ht="91.5" customHeight="1" x14ac:dyDescent="0.2">
      <c r="A5" s="88"/>
      <c r="B5" s="88" t="s">
        <v>38</v>
      </c>
      <c r="C5" s="88" t="s">
        <v>39</v>
      </c>
      <c r="D5" s="88" t="s">
        <v>40</v>
      </c>
      <c r="E5" s="88" t="s">
        <v>41</v>
      </c>
      <c r="F5" s="88" t="s">
        <v>42</v>
      </c>
      <c r="G5" s="88" t="s">
        <v>621</v>
      </c>
      <c r="H5" s="88" t="s">
        <v>43</v>
      </c>
      <c r="I5" s="78"/>
    </row>
    <row r="6" spans="1:11" ht="21.6" customHeight="1" x14ac:dyDescent="0.2">
      <c r="A6" s="251" t="s">
        <v>611</v>
      </c>
      <c r="B6" s="240">
        <v>304</v>
      </c>
      <c r="C6" s="240">
        <v>1798</v>
      </c>
      <c r="D6" s="240">
        <v>132</v>
      </c>
      <c r="E6" s="240">
        <v>60</v>
      </c>
      <c r="F6" s="240">
        <v>83</v>
      </c>
      <c r="G6" s="240">
        <v>22</v>
      </c>
      <c r="H6" s="233">
        <v>2399</v>
      </c>
      <c r="I6" s="268"/>
    </row>
    <row r="7" spans="1:11" ht="21.6" customHeight="1" x14ac:dyDescent="0.2">
      <c r="A7" s="162" t="s">
        <v>612</v>
      </c>
      <c r="B7" s="254">
        <v>265</v>
      </c>
      <c r="C7" s="254">
        <v>1742</v>
      </c>
      <c r="D7" s="254">
        <v>122</v>
      </c>
      <c r="E7" s="254">
        <v>103</v>
      </c>
      <c r="F7" s="254">
        <v>81</v>
      </c>
      <c r="G7" s="254">
        <v>31</v>
      </c>
      <c r="H7" s="255">
        <v>2344</v>
      </c>
      <c r="I7"/>
    </row>
    <row r="8" spans="1:11" ht="21.6" customHeight="1" x14ac:dyDescent="0.2">
      <c r="A8" s="251" t="s">
        <v>613</v>
      </c>
      <c r="B8" s="252">
        <v>239</v>
      </c>
      <c r="C8" s="252">
        <v>1937</v>
      </c>
      <c r="D8" s="252">
        <v>118</v>
      </c>
      <c r="E8" s="252">
        <v>95</v>
      </c>
      <c r="F8" s="252">
        <v>58</v>
      </c>
      <c r="G8" s="252">
        <v>33</v>
      </c>
      <c r="H8" s="261">
        <v>2480</v>
      </c>
      <c r="I8" s="268"/>
    </row>
    <row r="9" spans="1:11" ht="21.6" customHeight="1" x14ac:dyDescent="0.2">
      <c r="A9" s="162" t="s">
        <v>614</v>
      </c>
      <c r="B9" s="254">
        <v>206</v>
      </c>
      <c r="C9" s="254">
        <v>1849</v>
      </c>
      <c r="D9" s="254">
        <v>117</v>
      </c>
      <c r="E9" s="254">
        <v>131</v>
      </c>
      <c r="F9" s="254">
        <v>79</v>
      </c>
      <c r="G9" s="254">
        <v>37</v>
      </c>
      <c r="H9" s="255">
        <v>2419</v>
      </c>
      <c r="I9" s="254"/>
    </row>
    <row r="10" spans="1:11" ht="21.6" customHeight="1" x14ac:dyDescent="0.2">
      <c r="A10" s="251" t="s">
        <v>610</v>
      </c>
      <c r="B10" s="240">
        <v>1014</v>
      </c>
      <c r="C10" s="240">
        <v>7326</v>
      </c>
      <c r="D10" s="240">
        <v>489</v>
      </c>
      <c r="E10" s="240">
        <v>389</v>
      </c>
      <c r="F10" s="240">
        <v>301</v>
      </c>
      <c r="G10" s="240">
        <v>123</v>
      </c>
      <c r="H10" s="233">
        <v>9642</v>
      </c>
      <c r="I10" s="252"/>
    </row>
    <row r="11" spans="1:11" ht="21.6" customHeight="1" x14ac:dyDescent="0.2">
      <c r="A11" s="162" t="s">
        <v>585</v>
      </c>
      <c r="B11" s="244">
        <v>337</v>
      </c>
      <c r="C11" s="244">
        <v>1833</v>
      </c>
      <c r="D11" s="244">
        <v>149</v>
      </c>
      <c r="E11" s="244">
        <v>92</v>
      </c>
      <c r="F11" s="244">
        <v>87</v>
      </c>
      <c r="G11" s="244">
        <v>34</v>
      </c>
      <c r="H11" s="236">
        <v>2532</v>
      </c>
      <c r="I11" s="254"/>
      <c r="K11" s="759"/>
    </row>
    <row r="12" spans="1:11" ht="21.6" customHeight="1" x14ac:dyDescent="0.2">
      <c r="A12" s="251" t="s">
        <v>586</v>
      </c>
      <c r="B12" s="240">
        <v>298</v>
      </c>
      <c r="C12" s="240">
        <v>1734</v>
      </c>
      <c r="D12" s="240">
        <v>144</v>
      </c>
      <c r="E12" s="240">
        <v>86</v>
      </c>
      <c r="F12" s="240">
        <v>88</v>
      </c>
      <c r="G12" s="240">
        <v>19</v>
      </c>
      <c r="H12" s="233">
        <v>2369</v>
      </c>
      <c r="I12" s="252"/>
      <c r="K12" s="759"/>
    </row>
    <row r="13" spans="1:11" ht="21.6" customHeight="1" x14ac:dyDescent="0.2">
      <c r="A13" s="162" t="s">
        <v>587</v>
      </c>
      <c r="B13" s="244">
        <v>281</v>
      </c>
      <c r="C13" s="244">
        <v>1759</v>
      </c>
      <c r="D13" s="244">
        <v>130</v>
      </c>
      <c r="E13" s="244">
        <v>90</v>
      </c>
      <c r="F13" s="244">
        <v>69</v>
      </c>
      <c r="G13" s="244">
        <v>28</v>
      </c>
      <c r="H13" s="236">
        <v>2357</v>
      </c>
      <c r="I13" s="254"/>
      <c r="K13" s="759"/>
    </row>
    <row r="14" spans="1:11" ht="21.6" customHeight="1" x14ac:dyDescent="0.2">
      <c r="A14" s="251" t="s">
        <v>588</v>
      </c>
      <c r="B14" s="240">
        <v>308</v>
      </c>
      <c r="C14" s="240">
        <v>1808</v>
      </c>
      <c r="D14" s="240">
        <v>143</v>
      </c>
      <c r="E14" s="240">
        <v>109</v>
      </c>
      <c r="F14" s="240">
        <v>66</v>
      </c>
      <c r="G14" s="240">
        <v>24</v>
      </c>
      <c r="H14" s="233">
        <v>2458</v>
      </c>
      <c r="I14" s="252"/>
      <c r="J14" s="3"/>
      <c r="K14" s="759"/>
    </row>
    <row r="15" spans="1:11" ht="21.6" customHeight="1" x14ac:dyDescent="0.2">
      <c r="A15" s="162" t="s">
        <v>583</v>
      </c>
      <c r="B15" s="244">
        <v>1224</v>
      </c>
      <c r="C15" s="244">
        <v>7134</v>
      </c>
      <c r="D15" s="244">
        <v>566</v>
      </c>
      <c r="E15" s="244">
        <v>377</v>
      </c>
      <c r="F15" s="244">
        <v>310</v>
      </c>
      <c r="G15" s="244">
        <v>105</v>
      </c>
      <c r="H15" s="236">
        <v>9716</v>
      </c>
      <c r="I15" s="254"/>
      <c r="K15" s="759"/>
    </row>
    <row r="16" spans="1:11" ht="21.6" customHeight="1" x14ac:dyDescent="0.2">
      <c r="A16" s="251" t="s">
        <v>650</v>
      </c>
      <c r="B16" s="252">
        <v>-210</v>
      </c>
      <c r="C16" s="252">
        <v>192</v>
      </c>
      <c r="D16" s="252">
        <v>-77</v>
      </c>
      <c r="E16" s="252">
        <v>12</v>
      </c>
      <c r="F16" s="252">
        <v>-9</v>
      </c>
      <c r="G16" s="252">
        <v>18</v>
      </c>
      <c r="H16" s="261">
        <v>-74</v>
      </c>
      <c r="I16" s="252"/>
    </row>
    <row r="17" spans="1:9" ht="21.6" customHeight="1" x14ac:dyDescent="0.2">
      <c r="A17" s="162" t="s">
        <v>651</v>
      </c>
      <c r="B17" s="238">
        <v>-0.17156862745098039</v>
      </c>
      <c r="C17" s="238">
        <v>2.6913372582001681E-2</v>
      </c>
      <c r="D17" s="238">
        <v>-0.13604240282685512</v>
      </c>
      <c r="E17" s="238">
        <v>3.1830238726790451E-2</v>
      </c>
      <c r="F17" s="238">
        <v>-2.903225806451613E-2</v>
      </c>
      <c r="G17" s="238">
        <v>0.17142857142857143</v>
      </c>
      <c r="H17" s="237">
        <v>-7.6163030053519971E-3</v>
      </c>
      <c r="I17" s="238"/>
    </row>
    <row r="18" spans="1:9" x14ac:dyDescent="0.2">
      <c r="A18" s="57" t="s">
        <v>76</v>
      </c>
      <c r="B18" s="179"/>
      <c r="C18" s="180"/>
      <c r="D18" s="180"/>
      <c r="E18" s="180"/>
      <c r="F18" s="180"/>
      <c r="G18" s="180"/>
      <c r="H18" s="180"/>
      <c r="I18" s="180"/>
    </row>
    <row r="19" spans="1:9" ht="16.350000000000001" customHeight="1" x14ac:dyDescent="0.25">
      <c r="A19" s="315" t="s">
        <v>736</v>
      </c>
    </row>
    <row r="20" spans="1:9" ht="91.5" customHeight="1" x14ac:dyDescent="0.2">
      <c r="A20" s="88"/>
      <c r="B20" s="88" t="s">
        <v>38</v>
      </c>
      <c r="C20" s="88" t="s">
        <v>39</v>
      </c>
      <c r="D20" s="88" t="s">
        <v>40</v>
      </c>
      <c r="E20" s="88" t="s">
        <v>41</v>
      </c>
      <c r="F20" s="88" t="s">
        <v>42</v>
      </c>
      <c r="G20" s="88" t="s">
        <v>621</v>
      </c>
      <c r="H20" s="88" t="s">
        <v>43</v>
      </c>
      <c r="I20" s="78"/>
    </row>
    <row r="21" spans="1:9" ht="21.6" customHeight="1" x14ac:dyDescent="0.2">
      <c r="A21" s="251" t="s">
        <v>611</v>
      </c>
      <c r="B21" s="240">
        <v>231</v>
      </c>
      <c r="C21" s="240">
        <v>1701</v>
      </c>
      <c r="D21" s="240">
        <v>150</v>
      </c>
      <c r="E21" s="240">
        <v>87</v>
      </c>
      <c r="F21" s="240">
        <v>79</v>
      </c>
      <c r="G21" s="240">
        <v>24</v>
      </c>
      <c r="H21" s="233">
        <v>2272</v>
      </c>
      <c r="I21" s="268"/>
    </row>
    <row r="22" spans="1:9" ht="21.6" customHeight="1" x14ac:dyDescent="0.2">
      <c r="A22" s="162" t="s">
        <v>612</v>
      </c>
      <c r="B22" s="254">
        <v>231</v>
      </c>
      <c r="C22" s="254">
        <v>1468</v>
      </c>
      <c r="D22" s="254">
        <v>121</v>
      </c>
      <c r="E22" s="254">
        <v>59</v>
      </c>
      <c r="F22" s="254">
        <v>65</v>
      </c>
      <c r="G22" s="254">
        <v>9</v>
      </c>
      <c r="H22" s="255">
        <v>1953</v>
      </c>
      <c r="I22"/>
    </row>
    <row r="23" spans="1:9" ht="21.6" customHeight="1" x14ac:dyDescent="0.2">
      <c r="A23" s="251" t="s">
        <v>613</v>
      </c>
      <c r="B23" s="252">
        <v>263</v>
      </c>
      <c r="C23" s="252">
        <v>1733</v>
      </c>
      <c r="D23" s="252">
        <v>128</v>
      </c>
      <c r="E23" s="252">
        <v>87</v>
      </c>
      <c r="F23" s="252">
        <v>71</v>
      </c>
      <c r="G23" s="252">
        <v>29</v>
      </c>
      <c r="H23" s="261">
        <v>2311</v>
      </c>
      <c r="I23" s="268"/>
    </row>
    <row r="24" spans="1:9" ht="21.6" customHeight="1" x14ac:dyDescent="0.2">
      <c r="A24" s="162" t="s">
        <v>614</v>
      </c>
      <c r="B24" s="254">
        <v>252</v>
      </c>
      <c r="C24" s="254">
        <v>1715</v>
      </c>
      <c r="D24" s="254">
        <v>132</v>
      </c>
      <c r="E24" s="254">
        <v>58</v>
      </c>
      <c r="F24" s="254">
        <v>55</v>
      </c>
      <c r="G24" s="254">
        <v>26</v>
      </c>
      <c r="H24" s="255">
        <v>2238</v>
      </c>
      <c r="I24" s="254"/>
    </row>
    <row r="25" spans="1:9" ht="21.6" customHeight="1" x14ac:dyDescent="0.2">
      <c r="A25" s="251" t="s">
        <v>610</v>
      </c>
      <c r="B25" s="240">
        <v>977</v>
      </c>
      <c r="C25" s="240">
        <v>6617</v>
      </c>
      <c r="D25" s="240">
        <v>531</v>
      </c>
      <c r="E25" s="240">
        <v>291</v>
      </c>
      <c r="F25" s="240">
        <v>270</v>
      </c>
      <c r="G25" s="240">
        <v>88</v>
      </c>
      <c r="H25" s="233">
        <v>8774</v>
      </c>
      <c r="I25" s="252"/>
    </row>
    <row r="26" spans="1:9" ht="21.6" customHeight="1" x14ac:dyDescent="0.2">
      <c r="A26" s="162" t="s">
        <v>585</v>
      </c>
      <c r="B26" s="244">
        <v>274</v>
      </c>
      <c r="C26" s="244">
        <v>1747</v>
      </c>
      <c r="D26" s="244">
        <v>137</v>
      </c>
      <c r="E26" s="244">
        <v>75</v>
      </c>
      <c r="F26" s="244">
        <v>58</v>
      </c>
      <c r="G26" s="244">
        <v>28</v>
      </c>
      <c r="H26" s="236">
        <v>2319</v>
      </c>
      <c r="I26" s="254"/>
    </row>
    <row r="27" spans="1:9" ht="21.6" customHeight="1" x14ac:dyDescent="0.2">
      <c r="A27" s="251" t="s">
        <v>586</v>
      </c>
      <c r="B27" s="240">
        <v>219</v>
      </c>
      <c r="C27" s="240">
        <v>1726</v>
      </c>
      <c r="D27" s="240">
        <v>136</v>
      </c>
      <c r="E27" s="240">
        <v>103</v>
      </c>
      <c r="F27" s="240">
        <v>81</v>
      </c>
      <c r="G27" s="240">
        <v>29</v>
      </c>
      <c r="H27" s="233">
        <v>2294</v>
      </c>
      <c r="I27" s="252"/>
    </row>
    <row r="28" spans="1:9" ht="21.6" customHeight="1" x14ac:dyDescent="0.2">
      <c r="A28" s="162" t="s">
        <v>587</v>
      </c>
      <c r="B28" s="244">
        <v>276</v>
      </c>
      <c r="C28" s="244">
        <v>1700</v>
      </c>
      <c r="D28" s="244">
        <v>146</v>
      </c>
      <c r="E28" s="244">
        <v>94</v>
      </c>
      <c r="F28" s="244">
        <v>86</v>
      </c>
      <c r="G28" s="244">
        <v>27</v>
      </c>
      <c r="H28" s="236">
        <v>2329</v>
      </c>
      <c r="I28" s="254"/>
    </row>
    <row r="29" spans="1:9" ht="21.6" customHeight="1" x14ac:dyDescent="0.2">
      <c r="A29" s="251" t="s">
        <v>588</v>
      </c>
      <c r="B29" s="240">
        <v>233</v>
      </c>
      <c r="C29" s="240">
        <v>1771</v>
      </c>
      <c r="D29" s="240">
        <v>135</v>
      </c>
      <c r="E29" s="240">
        <v>113</v>
      </c>
      <c r="F29" s="240">
        <v>67</v>
      </c>
      <c r="G29" s="240">
        <v>23</v>
      </c>
      <c r="H29" s="233">
        <v>2342</v>
      </c>
      <c r="I29" s="252"/>
    </row>
    <row r="30" spans="1:9" ht="21.6" customHeight="1" x14ac:dyDescent="0.2">
      <c r="A30" s="162" t="s">
        <v>583</v>
      </c>
      <c r="B30" s="244">
        <v>1002</v>
      </c>
      <c r="C30" s="244">
        <v>6944</v>
      </c>
      <c r="D30" s="244">
        <v>554</v>
      </c>
      <c r="E30" s="244">
        <v>385</v>
      </c>
      <c r="F30" s="244">
        <v>292</v>
      </c>
      <c r="G30" s="244">
        <v>107</v>
      </c>
      <c r="H30" s="236">
        <v>9284</v>
      </c>
      <c r="I30" s="254"/>
    </row>
    <row r="31" spans="1:9" ht="21.6" customHeight="1" x14ac:dyDescent="0.2">
      <c r="A31" s="251" t="s">
        <v>650</v>
      </c>
      <c r="B31" s="252">
        <v>-25</v>
      </c>
      <c r="C31" s="252">
        <v>-327</v>
      </c>
      <c r="D31" s="252">
        <v>-23</v>
      </c>
      <c r="E31" s="252">
        <v>-94</v>
      </c>
      <c r="F31" s="252">
        <v>-22</v>
      </c>
      <c r="G31" s="252">
        <v>-19</v>
      </c>
      <c r="H31" s="261">
        <v>-510</v>
      </c>
      <c r="I31" s="254"/>
    </row>
    <row r="32" spans="1:9" ht="21.6" customHeight="1" x14ac:dyDescent="0.2">
      <c r="A32" s="162" t="s">
        <v>651</v>
      </c>
      <c r="B32" s="238">
        <v>-2.4950099800399202E-2</v>
      </c>
      <c r="C32" s="238">
        <v>-4.7091013824884793E-2</v>
      </c>
      <c r="D32" s="238">
        <v>-4.1516245487364621E-2</v>
      </c>
      <c r="E32" s="238">
        <v>-0.24415584415584415</v>
      </c>
      <c r="F32" s="238">
        <v>-7.5342465753424653E-2</v>
      </c>
      <c r="G32" s="238">
        <v>-0.17757009345794392</v>
      </c>
      <c r="H32" s="237">
        <v>-5.4933218440327447E-2</v>
      </c>
      <c r="I32" s="254"/>
    </row>
    <row r="33" spans="1:11" x14ac:dyDescent="0.2">
      <c r="A33" s="57" t="s">
        <v>76</v>
      </c>
      <c r="B33" s="179"/>
      <c r="C33" s="180"/>
      <c r="D33" s="180"/>
      <c r="E33" s="180"/>
      <c r="F33" s="180"/>
      <c r="G33" s="180"/>
      <c r="H33" s="180"/>
      <c r="I33" s="180"/>
    </row>
    <row r="34" spans="1:11" ht="16.350000000000001" customHeight="1" x14ac:dyDescent="0.25">
      <c r="A34" s="315" t="s">
        <v>737</v>
      </c>
    </row>
    <row r="35" spans="1:11" ht="91.5" customHeight="1" x14ac:dyDescent="0.2">
      <c r="A35" s="88"/>
      <c r="B35" s="88" t="s">
        <v>38</v>
      </c>
      <c r="C35" s="88" t="s">
        <v>39</v>
      </c>
      <c r="D35" s="88" t="s">
        <v>40</v>
      </c>
      <c r="E35" s="88" t="s">
        <v>41</v>
      </c>
      <c r="F35" s="88" t="s">
        <v>42</v>
      </c>
      <c r="G35" s="88" t="s">
        <v>621</v>
      </c>
      <c r="H35" s="88" t="s">
        <v>43</v>
      </c>
      <c r="I35" s="78"/>
    </row>
    <row r="36" spans="1:11" ht="21.6" customHeight="1" x14ac:dyDescent="0.2">
      <c r="A36" s="251" t="s">
        <v>611</v>
      </c>
      <c r="B36" s="240">
        <v>188</v>
      </c>
      <c r="C36" s="240">
        <v>1633</v>
      </c>
      <c r="D36" s="240">
        <v>149</v>
      </c>
      <c r="E36" s="240">
        <v>81</v>
      </c>
      <c r="F36" s="240">
        <v>78</v>
      </c>
      <c r="G36" s="240">
        <v>23</v>
      </c>
      <c r="H36" s="233">
        <v>2152</v>
      </c>
      <c r="I36" s="268"/>
    </row>
    <row r="37" spans="1:11" ht="21.6" customHeight="1" x14ac:dyDescent="0.2">
      <c r="A37" s="162" t="s">
        <v>612</v>
      </c>
      <c r="B37" s="254">
        <v>197</v>
      </c>
      <c r="C37" s="254">
        <v>1424</v>
      </c>
      <c r="D37" s="254">
        <v>121</v>
      </c>
      <c r="E37" s="254">
        <v>55</v>
      </c>
      <c r="F37" s="254">
        <v>61</v>
      </c>
      <c r="G37" s="254">
        <v>9</v>
      </c>
      <c r="H37" s="255">
        <v>1867</v>
      </c>
      <c r="I37"/>
    </row>
    <row r="38" spans="1:11" ht="21.6" customHeight="1" x14ac:dyDescent="0.2">
      <c r="A38" s="251" t="s">
        <v>613</v>
      </c>
      <c r="B38" s="252">
        <v>203</v>
      </c>
      <c r="C38" s="252">
        <v>1641</v>
      </c>
      <c r="D38" s="252">
        <v>128</v>
      </c>
      <c r="E38" s="252">
        <v>85</v>
      </c>
      <c r="F38" s="252">
        <v>71</v>
      </c>
      <c r="G38" s="252">
        <v>28</v>
      </c>
      <c r="H38" s="261">
        <v>2156</v>
      </c>
      <c r="I38" s="268"/>
    </row>
    <row r="39" spans="1:11" ht="21.6" customHeight="1" x14ac:dyDescent="0.2">
      <c r="A39" s="162" t="s">
        <v>614</v>
      </c>
      <c r="B39" s="254">
        <v>209</v>
      </c>
      <c r="C39" s="254">
        <v>1652</v>
      </c>
      <c r="D39" s="254">
        <v>132</v>
      </c>
      <c r="E39" s="254">
        <v>53</v>
      </c>
      <c r="F39" s="254">
        <v>55</v>
      </c>
      <c r="G39" s="254">
        <v>26</v>
      </c>
      <c r="H39" s="255">
        <v>2127</v>
      </c>
      <c r="I39" s="254"/>
    </row>
    <row r="40" spans="1:11" ht="21.6" customHeight="1" x14ac:dyDescent="0.2">
      <c r="A40" s="251" t="s">
        <v>610</v>
      </c>
      <c r="B40" s="240">
        <v>797</v>
      </c>
      <c r="C40" s="240">
        <v>6350</v>
      </c>
      <c r="D40" s="240">
        <v>530</v>
      </c>
      <c r="E40" s="240">
        <v>274</v>
      </c>
      <c r="F40" s="240">
        <v>265</v>
      </c>
      <c r="G40" s="240">
        <v>86</v>
      </c>
      <c r="H40" s="233">
        <v>8302</v>
      </c>
      <c r="I40" s="252"/>
    </row>
    <row r="41" spans="1:11" ht="21.6" customHeight="1" x14ac:dyDescent="0.2">
      <c r="A41" s="162" t="s">
        <v>585</v>
      </c>
      <c r="B41" s="244">
        <v>235</v>
      </c>
      <c r="C41" s="244">
        <v>1670</v>
      </c>
      <c r="D41" s="244">
        <v>136</v>
      </c>
      <c r="E41" s="244">
        <v>72</v>
      </c>
      <c r="F41" s="244">
        <v>58</v>
      </c>
      <c r="G41" s="244">
        <v>24</v>
      </c>
      <c r="H41" s="236">
        <v>2195</v>
      </c>
      <c r="I41" s="254"/>
      <c r="K41" s="3"/>
    </row>
    <row r="42" spans="1:11" ht="21.6" customHeight="1" x14ac:dyDescent="0.2">
      <c r="A42" s="251" t="s">
        <v>586</v>
      </c>
      <c r="B42" s="240">
        <v>167</v>
      </c>
      <c r="C42" s="240">
        <v>1668</v>
      </c>
      <c r="D42" s="240">
        <v>136</v>
      </c>
      <c r="E42" s="240">
        <v>100</v>
      </c>
      <c r="F42" s="240">
        <v>79</v>
      </c>
      <c r="G42" s="240">
        <v>29</v>
      </c>
      <c r="H42" s="233">
        <v>2179</v>
      </c>
      <c r="I42" s="252"/>
      <c r="K42" s="3"/>
    </row>
    <row r="43" spans="1:11" ht="21.6" customHeight="1" x14ac:dyDescent="0.2">
      <c r="A43" s="162" t="s">
        <v>587</v>
      </c>
      <c r="B43" s="244">
        <v>228</v>
      </c>
      <c r="C43" s="244">
        <v>1631</v>
      </c>
      <c r="D43" s="244">
        <v>146</v>
      </c>
      <c r="E43" s="244">
        <v>88</v>
      </c>
      <c r="F43" s="244">
        <v>86</v>
      </c>
      <c r="G43" s="244">
        <v>27</v>
      </c>
      <c r="H43" s="236">
        <v>2206</v>
      </c>
      <c r="I43" s="254"/>
      <c r="K43" s="3"/>
    </row>
    <row r="44" spans="1:11" ht="21.6" customHeight="1" x14ac:dyDescent="0.2">
      <c r="A44" s="251" t="s">
        <v>588</v>
      </c>
      <c r="B44" s="240">
        <v>189</v>
      </c>
      <c r="C44" s="240">
        <v>1679</v>
      </c>
      <c r="D44" s="240">
        <v>134</v>
      </c>
      <c r="E44" s="240">
        <v>105</v>
      </c>
      <c r="F44" s="240">
        <v>64</v>
      </c>
      <c r="G44" s="240">
        <v>23</v>
      </c>
      <c r="H44" s="233">
        <v>2194</v>
      </c>
      <c r="I44" s="252"/>
      <c r="J44" s="3"/>
      <c r="K44" s="3"/>
    </row>
    <row r="45" spans="1:11" ht="21.6" customHeight="1" x14ac:dyDescent="0.2">
      <c r="A45" s="162" t="s">
        <v>583</v>
      </c>
      <c r="B45" s="244">
        <v>819</v>
      </c>
      <c r="C45" s="244">
        <v>6648</v>
      </c>
      <c r="D45" s="244">
        <v>552</v>
      </c>
      <c r="E45" s="244">
        <v>365</v>
      </c>
      <c r="F45" s="244">
        <v>287</v>
      </c>
      <c r="G45" s="244">
        <v>103</v>
      </c>
      <c r="H45" s="236">
        <v>8774</v>
      </c>
      <c r="I45" s="253"/>
    </row>
    <row r="46" spans="1:11" ht="21.6" customHeight="1" x14ac:dyDescent="0.2">
      <c r="A46" s="251" t="s">
        <v>650</v>
      </c>
      <c r="B46" s="252">
        <v>-22</v>
      </c>
      <c r="C46" s="252">
        <v>-298</v>
      </c>
      <c r="D46" s="252">
        <v>-22</v>
      </c>
      <c r="E46" s="252">
        <v>-91</v>
      </c>
      <c r="F46" s="252">
        <v>-22</v>
      </c>
      <c r="G46" s="252">
        <v>-17</v>
      </c>
      <c r="H46" s="261">
        <v>-472</v>
      </c>
      <c r="I46" s="253"/>
    </row>
    <row r="47" spans="1:11" ht="21.6" customHeight="1" x14ac:dyDescent="0.2">
      <c r="A47" s="162" t="s">
        <v>651</v>
      </c>
      <c r="B47" s="238">
        <v>-2.6862026862026864E-2</v>
      </c>
      <c r="C47" s="238">
        <v>-4.4825511432009628E-2</v>
      </c>
      <c r="D47" s="238">
        <v>-3.9855072463768113E-2</v>
      </c>
      <c r="E47" s="238">
        <v>-0.24931506849315069</v>
      </c>
      <c r="F47" s="238">
        <v>-7.6655052264808357E-2</v>
      </c>
      <c r="G47" s="238">
        <v>-0.1650485436893204</v>
      </c>
      <c r="H47" s="237">
        <v>-5.3795304308183266E-2</v>
      </c>
      <c r="I47" s="253"/>
    </row>
    <row r="48" spans="1:11" x14ac:dyDescent="0.2">
      <c r="A48" s="57" t="s">
        <v>76</v>
      </c>
      <c r="B48" s="179"/>
      <c r="C48" s="180"/>
      <c r="D48" s="180"/>
      <c r="E48" s="180"/>
      <c r="F48" s="180"/>
      <c r="G48" s="180"/>
      <c r="H48" s="180"/>
      <c r="I48" s="180"/>
    </row>
    <row r="49" spans="1:10" ht="16.350000000000001" customHeight="1" x14ac:dyDescent="0.25">
      <c r="A49" s="315" t="s">
        <v>738</v>
      </c>
    </row>
    <row r="50" spans="1:10" ht="91.5" customHeight="1" x14ac:dyDescent="0.2">
      <c r="A50" s="88"/>
      <c r="B50" s="88" t="s">
        <v>38</v>
      </c>
      <c r="C50" s="88" t="s">
        <v>39</v>
      </c>
      <c r="D50" s="88" t="s">
        <v>40</v>
      </c>
      <c r="E50" s="88" t="s">
        <v>41</v>
      </c>
      <c r="F50" s="88" t="s">
        <v>42</v>
      </c>
      <c r="G50" s="88" t="s">
        <v>621</v>
      </c>
      <c r="H50" s="88" t="s">
        <v>43</v>
      </c>
      <c r="I50" s="78"/>
    </row>
    <row r="51" spans="1:10" ht="21.6" customHeight="1" x14ac:dyDescent="0.2">
      <c r="A51" s="251" t="s">
        <v>611</v>
      </c>
      <c r="B51" s="256">
        <v>0.81385281385281383</v>
      </c>
      <c r="C51" s="256">
        <v>0.96002351557907117</v>
      </c>
      <c r="D51" s="256">
        <v>0.99333333333333329</v>
      </c>
      <c r="E51" s="256">
        <v>0.93103448275862066</v>
      </c>
      <c r="F51" s="256">
        <v>0.98734177215189878</v>
      </c>
      <c r="G51" s="256">
        <v>0.95833333333333337</v>
      </c>
      <c r="H51" s="257">
        <v>0.94718309859154926</v>
      </c>
      <c r="I51" s="268"/>
    </row>
    <row r="52" spans="1:10" ht="21.6" customHeight="1" x14ac:dyDescent="0.2">
      <c r="A52" s="162" t="s">
        <v>612</v>
      </c>
      <c r="B52" s="301">
        <v>0.8528138528138528</v>
      </c>
      <c r="C52" s="301">
        <v>0.97002724795640327</v>
      </c>
      <c r="D52" s="301">
        <v>1</v>
      </c>
      <c r="E52" s="301">
        <v>0.93220338983050843</v>
      </c>
      <c r="F52" s="301">
        <v>0.93846153846153846</v>
      </c>
      <c r="G52" s="301">
        <v>1</v>
      </c>
      <c r="H52" s="302">
        <v>0.95596518177163337</v>
      </c>
      <c r="I52"/>
    </row>
    <row r="53" spans="1:10" ht="21.6" customHeight="1" x14ac:dyDescent="0.2">
      <c r="A53" s="251" t="s">
        <v>613</v>
      </c>
      <c r="B53" s="256">
        <v>0.77186311787072248</v>
      </c>
      <c r="C53" s="256">
        <v>0.9469128678592037</v>
      </c>
      <c r="D53" s="256">
        <v>1</v>
      </c>
      <c r="E53" s="256">
        <v>0.97701149425287359</v>
      </c>
      <c r="F53" s="256">
        <v>1</v>
      </c>
      <c r="G53" s="256">
        <v>0.96551724137931039</v>
      </c>
      <c r="H53" s="257">
        <v>0.93292946776287322</v>
      </c>
      <c r="I53" s="268"/>
    </row>
    <row r="54" spans="1:10" ht="21.6" customHeight="1" x14ac:dyDescent="0.2">
      <c r="A54" s="162" t="s">
        <v>614</v>
      </c>
      <c r="B54" s="301">
        <v>0.82936507936507942</v>
      </c>
      <c r="C54" s="301">
        <v>0.96326530612244898</v>
      </c>
      <c r="D54" s="301">
        <v>1</v>
      </c>
      <c r="E54" s="301">
        <v>0.91379310344827591</v>
      </c>
      <c r="F54" s="301">
        <v>1</v>
      </c>
      <c r="G54" s="301">
        <v>1</v>
      </c>
      <c r="H54" s="302">
        <v>0.95040214477211793</v>
      </c>
      <c r="I54" s="254"/>
    </row>
    <row r="55" spans="1:10" ht="21.6" customHeight="1" x14ac:dyDescent="0.2">
      <c r="A55" s="251" t="s">
        <v>610</v>
      </c>
      <c r="B55" s="256">
        <v>0.81576253838280455</v>
      </c>
      <c r="C55" s="256">
        <v>0.9596493879401542</v>
      </c>
      <c r="D55" s="256">
        <v>0.99811676082862522</v>
      </c>
      <c r="E55" s="256">
        <v>0.94158075601374569</v>
      </c>
      <c r="F55" s="256">
        <v>0.98148148148148151</v>
      </c>
      <c r="G55" s="256">
        <v>0.97727272727272729</v>
      </c>
      <c r="H55" s="257">
        <v>0.94620469569181676</v>
      </c>
      <c r="I55" s="252"/>
      <c r="J55" s="3"/>
    </row>
    <row r="56" spans="1:10" ht="21.6" customHeight="1" x14ac:dyDescent="0.2">
      <c r="A56" s="162" t="s">
        <v>585</v>
      </c>
      <c r="B56" s="258">
        <v>0.85766423357664234</v>
      </c>
      <c r="C56" s="258">
        <v>0.95592444190040071</v>
      </c>
      <c r="D56" s="258">
        <v>0.99270072992700731</v>
      </c>
      <c r="E56" s="258">
        <v>0.96</v>
      </c>
      <c r="F56" s="258">
        <v>1</v>
      </c>
      <c r="G56" s="258">
        <v>0.8571428571428571</v>
      </c>
      <c r="H56" s="260">
        <v>0.94652867615351444</v>
      </c>
      <c r="I56" s="254"/>
    </row>
    <row r="57" spans="1:10" ht="21.6" customHeight="1" x14ac:dyDescent="0.2">
      <c r="A57" s="251" t="s">
        <v>586</v>
      </c>
      <c r="B57" s="256">
        <v>0.76255707762557079</v>
      </c>
      <c r="C57" s="256">
        <v>0.96639629200463495</v>
      </c>
      <c r="D57" s="256">
        <v>1</v>
      </c>
      <c r="E57" s="256">
        <v>0.970873786407767</v>
      </c>
      <c r="F57" s="256">
        <v>0.97530864197530864</v>
      </c>
      <c r="G57" s="256">
        <v>1</v>
      </c>
      <c r="H57" s="257">
        <v>0.94986922406277241</v>
      </c>
      <c r="I57" s="252"/>
    </row>
    <row r="58" spans="1:10" ht="21.6" customHeight="1" x14ac:dyDescent="0.2">
      <c r="A58" s="162" t="s">
        <v>587</v>
      </c>
      <c r="B58" s="258">
        <v>0.82608695652173914</v>
      </c>
      <c r="C58" s="258">
        <v>0.95941176470588241</v>
      </c>
      <c r="D58" s="258">
        <v>1</v>
      </c>
      <c r="E58" s="258">
        <v>0.93617021276595747</v>
      </c>
      <c r="F58" s="258">
        <v>1</v>
      </c>
      <c r="G58" s="258">
        <v>1</v>
      </c>
      <c r="H58" s="260">
        <v>0.94718763417775864</v>
      </c>
      <c r="I58" s="254"/>
    </row>
    <row r="59" spans="1:10" ht="21.6" customHeight="1" x14ac:dyDescent="0.2">
      <c r="A59" s="251" t="s">
        <v>588</v>
      </c>
      <c r="B59" s="256">
        <v>0.81115879828326176</v>
      </c>
      <c r="C59" s="256">
        <v>0.94805194805194803</v>
      </c>
      <c r="D59" s="256">
        <v>0.99259259259259258</v>
      </c>
      <c r="E59" s="256">
        <v>0.92920353982300885</v>
      </c>
      <c r="F59" s="256">
        <v>0.95522388059701491</v>
      </c>
      <c r="G59" s="256">
        <v>1</v>
      </c>
      <c r="H59" s="257">
        <v>0.93680614859094791</v>
      </c>
      <c r="I59" s="252"/>
    </row>
    <row r="60" spans="1:10" ht="21.6" customHeight="1" x14ac:dyDescent="0.2">
      <c r="A60" s="162" t="s">
        <v>583</v>
      </c>
      <c r="B60" s="258">
        <v>0.81736526946107779</v>
      </c>
      <c r="C60" s="258">
        <v>0.95737327188940091</v>
      </c>
      <c r="D60" s="258">
        <v>0.99638989169675085</v>
      </c>
      <c r="E60" s="258">
        <v>0.94805194805194803</v>
      </c>
      <c r="F60" s="258">
        <v>0.98287671232876717</v>
      </c>
      <c r="G60" s="258">
        <v>0.96261682242990654</v>
      </c>
      <c r="H60" s="260">
        <v>0.94506678155967261</v>
      </c>
      <c r="I60" s="254"/>
    </row>
    <row r="61" spans="1:10" ht="21.6" customHeight="1" x14ac:dyDescent="0.2">
      <c r="A61" s="251" t="s">
        <v>616</v>
      </c>
      <c r="B61" s="259">
        <v>-0.16027310782732451</v>
      </c>
      <c r="C61" s="259">
        <v>0.22761160507532852</v>
      </c>
      <c r="D61" s="259">
        <v>0.17268691318743645</v>
      </c>
      <c r="E61" s="259">
        <v>-0.64711920382023447</v>
      </c>
      <c r="F61" s="259">
        <v>-0.13952308472856556</v>
      </c>
      <c r="G61" s="259">
        <v>1.4655904842820755</v>
      </c>
      <c r="H61" s="264">
        <v>0.11379141321441466</v>
      </c>
      <c r="I61" s="254"/>
    </row>
    <row r="62" spans="1:10" x14ac:dyDescent="0.2">
      <c r="A62" s="57" t="s">
        <v>76</v>
      </c>
      <c r="B62" s="179"/>
      <c r="C62" s="180"/>
      <c r="D62" s="180"/>
      <c r="E62" s="180"/>
      <c r="F62" s="180"/>
      <c r="G62" s="180"/>
      <c r="H62" s="180"/>
      <c r="I62" s="180"/>
    </row>
    <row r="63" spans="1:10" ht="16.350000000000001" customHeight="1" x14ac:dyDescent="0.25">
      <c r="A63" s="315" t="s">
        <v>734</v>
      </c>
    </row>
    <row r="64" spans="1:10" ht="91.5" customHeight="1" x14ac:dyDescent="0.2">
      <c r="A64" s="88"/>
      <c r="B64" s="88" t="s">
        <v>38</v>
      </c>
      <c r="C64" s="88" t="s">
        <v>39</v>
      </c>
      <c r="D64" s="88" t="s">
        <v>40</v>
      </c>
      <c r="E64" s="88" t="s">
        <v>41</v>
      </c>
      <c r="F64" s="88" t="s">
        <v>42</v>
      </c>
      <c r="G64" s="88" t="s">
        <v>621</v>
      </c>
      <c r="H64" s="88" t="s">
        <v>43</v>
      </c>
      <c r="I64" s="78"/>
    </row>
    <row r="65" spans="1:11" ht="21.6" customHeight="1" x14ac:dyDescent="0.2">
      <c r="A65" s="251" t="s">
        <v>611</v>
      </c>
      <c r="B65" s="240">
        <v>41</v>
      </c>
      <c r="C65" s="240">
        <v>99</v>
      </c>
      <c r="D65" s="240">
        <v>2</v>
      </c>
      <c r="E65" s="240">
        <v>6</v>
      </c>
      <c r="F65" s="240">
        <v>4</v>
      </c>
      <c r="G65" s="240">
        <v>2</v>
      </c>
      <c r="H65" s="233">
        <v>154</v>
      </c>
      <c r="I65" s="268"/>
    </row>
    <row r="66" spans="1:11" ht="21.6" customHeight="1" x14ac:dyDescent="0.2">
      <c r="A66" s="162" t="s">
        <v>612</v>
      </c>
      <c r="B66" s="254">
        <v>44</v>
      </c>
      <c r="C66" s="254">
        <v>83</v>
      </c>
      <c r="D66" s="254">
        <v>0</v>
      </c>
      <c r="E66" s="254">
        <v>1</v>
      </c>
      <c r="F66" s="254">
        <v>3</v>
      </c>
      <c r="G66" s="254">
        <v>2</v>
      </c>
      <c r="H66" s="255">
        <v>133</v>
      </c>
      <c r="I66"/>
    </row>
    <row r="67" spans="1:11" ht="21.6" customHeight="1" x14ac:dyDescent="0.2">
      <c r="A67" s="251" t="s">
        <v>613</v>
      </c>
      <c r="B67" s="252">
        <v>34</v>
      </c>
      <c r="C67" s="252">
        <v>98</v>
      </c>
      <c r="D67" s="252">
        <v>0</v>
      </c>
      <c r="E67" s="252">
        <v>2</v>
      </c>
      <c r="F67" s="252">
        <v>3</v>
      </c>
      <c r="G67" s="252">
        <v>4</v>
      </c>
      <c r="H67" s="261">
        <v>141</v>
      </c>
      <c r="I67" s="268"/>
    </row>
    <row r="68" spans="1:11" ht="21.6" customHeight="1" x14ac:dyDescent="0.2">
      <c r="A68" s="162" t="s">
        <v>614</v>
      </c>
      <c r="B68" s="254">
        <v>35</v>
      </c>
      <c r="C68" s="254">
        <v>79</v>
      </c>
      <c r="D68" s="254">
        <v>3</v>
      </c>
      <c r="E68" s="254">
        <v>5</v>
      </c>
      <c r="F68" s="254">
        <v>6</v>
      </c>
      <c r="G68" s="254">
        <v>2</v>
      </c>
      <c r="H68" s="255">
        <v>130</v>
      </c>
      <c r="I68" s="254"/>
    </row>
    <row r="69" spans="1:11" ht="21.6" customHeight="1" x14ac:dyDescent="0.2">
      <c r="A69" s="251" t="s">
        <v>610</v>
      </c>
      <c r="B69" s="240">
        <v>154</v>
      </c>
      <c r="C69" s="240">
        <v>359</v>
      </c>
      <c r="D69" s="240">
        <v>5</v>
      </c>
      <c r="E69" s="240">
        <v>14</v>
      </c>
      <c r="F69" s="240">
        <v>16</v>
      </c>
      <c r="G69" s="240">
        <v>10</v>
      </c>
      <c r="H69" s="233">
        <v>558</v>
      </c>
      <c r="I69" s="252"/>
    </row>
    <row r="70" spans="1:11" ht="21.6" customHeight="1" x14ac:dyDescent="0.2">
      <c r="A70" s="162" t="s">
        <v>585</v>
      </c>
      <c r="B70" s="244">
        <v>33</v>
      </c>
      <c r="C70" s="244">
        <v>93</v>
      </c>
      <c r="D70" s="244">
        <v>0</v>
      </c>
      <c r="E70" s="244">
        <v>7</v>
      </c>
      <c r="F70" s="244">
        <v>9</v>
      </c>
      <c r="G70" s="244">
        <v>1</v>
      </c>
      <c r="H70" s="236">
        <v>143</v>
      </c>
      <c r="I70" s="254"/>
      <c r="K70" s="3"/>
    </row>
    <row r="71" spans="1:11" ht="21.6" customHeight="1" x14ac:dyDescent="0.2">
      <c r="A71" s="251" t="s">
        <v>586</v>
      </c>
      <c r="B71" s="240">
        <v>40</v>
      </c>
      <c r="C71" s="240">
        <v>107</v>
      </c>
      <c r="D71" s="240">
        <v>0</v>
      </c>
      <c r="E71" s="240">
        <v>4</v>
      </c>
      <c r="F71" s="240">
        <v>7</v>
      </c>
      <c r="G71" s="240">
        <v>3</v>
      </c>
      <c r="H71" s="233">
        <v>161</v>
      </c>
      <c r="I71" s="252"/>
      <c r="K71" s="3"/>
    </row>
    <row r="72" spans="1:11" ht="21.6" customHeight="1" x14ac:dyDescent="0.2">
      <c r="A72" s="162" t="s">
        <v>587</v>
      </c>
      <c r="B72" s="244">
        <v>57</v>
      </c>
      <c r="C72" s="244">
        <v>111</v>
      </c>
      <c r="D72" s="244">
        <v>1</v>
      </c>
      <c r="E72" s="244">
        <v>1</v>
      </c>
      <c r="F72" s="244">
        <v>7</v>
      </c>
      <c r="G72" s="244">
        <v>4</v>
      </c>
      <c r="H72" s="236">
        <v>181</v>
      </c>
      <c r="I72" s="254"/>
      <c r="K72" s="3"/>
    </row>
    <row r="73" spans="1:11" ht="21.6" customHeight="1" x14ac:dyDescent="0.2">
      <c r="A73" s="251" t="s">
        <v>588</v>
      </c>
      <c r="B73" s="240">
        <v>43</v>
      </c>
      <c r="C73" s="240">
        <v>89</v>
      </c>
      <c r="D73" s="240">
        <v>1</v>
      </c>
      <c r="E73" s="240">
        <v>6</v>
      </c>
      <c r="F73" s="240">
        <v>4</v>
      </c>
      <c r="G73" s="240">
        <v>2</v>
      </c>
      <c r="H73" s="233">
        <v>145</v>
      </c>
      <c r="I73" s="252"/>
      <c r="J73" s="3"/>
      <c r="K73" s="3"/>
    </row>
    <row r="74" spans="1:11" ht="21.6" customHeight="1" x14ac:dyDescent="0.2">
      <c r="A74" s="162" t="s">
        <v>583</v>
      </c>
      <c r="B74" s="244">
        <v>173</v>
      </c>
      <c r="C74" s="244">
        <v>400</v>
      </c>
      <c r="D74" s="244">
        <v>2</v>
      </c>
      <c r="E74" s="244">
        <v>18</v>
      </c>
      <c r="F74" s="244">
        <v>27</v>
      </c>
      <c r="G74" s="244">
        <v>10</v>
      </c>
      <c r="H74" s="236">
        <v>630</v>
      </c>
      <c r="I74" s="254"/>
    </row>
    <row r="75" spans="1:11" ht="21.6" customHeight="1" x14ac:dyDescent="0.2">
      <c r="A75" s="251" t="s">
        <v>650</v>
      </c>
      <c r="B75" s="252">
        <v>-19</v>
      </c>
      <c r="C75" s="252">
        <v>-41</v>
      </c>
      <c r="D75" s="252">
        <v>3</v>
      </c>
      <c r="E75" s="252">
        <v>-4</v>
      </c>
      <c r="F75" s="252">
        <v>-11</v>
      </c>
      <c r="G75" s="252">
        <v>0</v>
      </c>
      <c r="H75" s="261">
        <v>-72</v>
      </c>
      <c r="I75" s="254"/>
    </row>
    <row r="76" spans="1:11" ht="21.6" customHeight="1" x14ac:dyDescent="0.2">
      <c r="A76" s="602" t="s">
        <v>651</v>
      </c>
      <c r="B76" s="603">
        <v>-0.10982658959537572</v>
      </c>
      <c r="C76" s="603">
        <v>-0.10249999999999999</v>
      </c>
      <c r="D76" s="603" t="s">
        <v>582</v>
      </c>
      <c r="E76" s="603">
        <v>-0.22222222222222221</v>
      </c>
      <c r="F76" s="603">
        <v>-0.40740740740740738</v>
      </c>
      <c r="G76" s="603">
        <v>0</v>
      </c>
      <c r="H76" s="604">
        <v>-0.11428571428571428</v>
      </c>
      <c r="I76" s="254"/>
    </row>
    <row r="77" spans="1:11" ht="16.350000000000001" customHeight="1" x14ac:dyDescent="0.25">
      <c r="A77" s="315" t="s">
        <v>441</v>
      </c>
    </row>
    <row r="78" spans="1:11" ht="16.350000000000001" customHeight="1" x14ac:dyDescent="0.25">
      <c r="A78" s="315" t="s">
        <v>735</v>
      </c>
    </row>
    <row r="79" spans="1:11" ht="91.5" customHeight="1" x14ac:dyDescent="0.2">
      <c r="A79" s="88"/>
      <c r="B79" s="88" t="s">
        <v>38</v>
      </c>
      <c r="C79" s="88" t="s">
        <v>39</v>
      </c>
      <c r="D79" s="88" t="s">
        <v>40</v>
      </c>
      <c r="E79" s="88" t="s">
        <v>41</v>
      </c>
      <c r="F79" s="88" t="s">
        <v>42</v>
      </c>
      <c r="G79" s="88" t="s">
        <v>621</v>
      </c>
      <c r="H79" s="88" t="s">
        <v>43</v>
      </c>
      <c r="I79" s="78"/>
    </row>
    <row r="80" spans="1:11" ht="21.6" customHeight="1" x14ac:dyDescent="0.2">
      <c r="A80" s="251" t="s">
        <v>611</v>
      </c>
      <c r="B80" s="259">
        <v>35.299999999999997</v>
      </c>
      <c r="C80" s="259">
        <v>20</v>
      </c>
      <c r="D80" s="259">
        <v>13</v>
      </c>
      <c r="E80" s="259">
        <v>14</v>
      </c>
      <c r="F80" s="259">
        <v>21.8</v>
      </c>
      <c r="G80" s="259">
        <v>23.4</v>
      </c>
      <c r="H80" s="264">
        <v>20</v>
      </c>
      <c r="I80" s="268"/>
    </row>
    <row r="81" spans="1:10" ht="21.6" customHeight="1" x14ac:dyDescent="0.2">
      <c r="A81" s="162" t="s">
        <v>612</v>
      </c>
      <c r="B81" s="263">
        <v>28.2</v>
      </c>
      <c r="C81" s="263">
        <v>19.2</v>
      </c>
      <c r="D81" s="263">
        <v>12.8</v>
      </c>
      <c r="E81" s="263">
        <v>13.7</v>
      </c>
      <c r="F81" s="263">
        <v>16.600000000000001</v>
      </c>
      <c r="G81" s="263">
        <v>17</v>
      </c>
      <c r="H81" s="359">
        <v>19.399999999999999</v>
      </c>
      <c r="I81"/>
    </row>
    <row r="82" spans="1:10" ht="21.6" customHeight="1" x14ac:dyDescent="0.2">
      <c r="A82" s="251" t="s">
        <v>613</v>
      </c>
      <c r="B82" s="259">
        <v>29</v>
      </c>
      <c r="C82" s="259">
        <v>20.2</v>
      </c>
      <c r="D82" s="259">
        <v>14.3</v>
      </c>
      <c r="E82" s="259">
        <v>12.4</v>
      </c>
      <c r="F82" s="259">
        <v>13.9</v>
      </c>
      <c r="G82" s="259">
        <v>19.8</v>
      </c>
      <c r="H82" s="264">
        <v>20</v>
      </c>
      <c r="I82" s="268"/>
    </row>
    <row r="83" spans="1:10" ht="21.6" customHeight="1" x14ac:dyDescent="0.2">
      <c r="A83" s="162" t="s">
        <v>614</v>
      </c>
      <c r="B83" s="108">
        <v>39.200000000000003</v>
      </c>
      <c r="C83" s="108">
        <v>18.600000000000001</v>
      </c>
      <c r="D83" s="108">
        <v>16</v>
      </c>
      <c r="E83" s="108">
        <v>13.8</v>
      </c>
      <c r="F83" s="108">
        <v>22</v>
      </c>
      <c r="G83" s="108">
        <v>28</v>
      </c>
      <c r="H83" s="305">
        <v>19.8</v>
      </c>
      <c r="I83" s="254"/>
    </row>
    <row r="84" spans="1:10" ht="21.6" customHeight="1" x14ac:dyDescent="0.2">
      <c r="A84" s="251" t="s">
        <v>610</v>
      </c>
      <c r="B84" s="259">
        <v>32</v>
      </c>
      <c r="C84" s="259">
        <v>19.399999999999999</v>
      </c>
      <c r="D84" s="259">
        <v>13.8</v>
      </c>
      <c r="E84" s="259">
        <v>13.2</v>
      </c>
      <c r="F84" s="259">
        <v>16.8</v>
      </c>
      <c r="G84" s="259">
        <v>20.399999999999999</v>
      </c>
      <c r="H84" s="264">
        <v>19.8</v>
      </c>
      <c r="I84" s="252"/>
    </row>
    <row r="85" spans="1:10" ht="18" customHeight="1" x14ac:dyDescent="0.2">
      <c r="A85" s="162" t="s">
        <v>585</v>
      </c>
      <c r="B85" s="263">
        <v>27.8</v>
      </c>
      <c r="C85" s="263">
        <v>19</v>
      </c>
      <c r="D85" s="263">
        <v>10.6</v>
      </c>
      <c r="E85" s="263">
        <v>15.3</v>
      </c>
      <c r="F85" s="263">
        <v>25.8</v>
      </c>
      <c r="G85" s="263">
        <v>34.6</v>
      </c>
      <c r="H85" s="359">
        <v>19.399999999999999</v>
      </c>
      <c r="I85" s="254"/>
    </row>
    <row r="86" spans="1:10" ht="21.6" customHeight="1" x14ac:dyDescent="0.2">
      <c r="A86" s="251" t="s">
        <v>586</v>
      </c>
      <c r="B86" s="259">
        <v>32.799999999999997</v>
      </c>
      <c r="C86" s="259">
        <v>19.2</v>
      </c>
      <c r="D86" s="259">
        <v>14.7</v>
      </c>
      <c r="E86" s="259">
        <v>13.8</v>
      </c>
      <c r="F86" s="259">
        <v>15.299999999999999</v>
      </c>
      <c r="G86" s="259">
        <v>22</v>
      </c>
      <c r="H86" s="264">
        <v>19</v>
      </c>
      <c r="I86" s="252"/>
    </row>
    <row r="87" spans="1:10" ht="21.6" customHeight="1" x14ac:dyDescent="0.2">
      <c r="A87" s="162" t="s">
        <v>587</v>
      </c>
      <c r="B87" s="263">
        <v>28.6</v>
      </c>
      <c r="C87" s="263">
        <v>21.2</v>
      </c>
      <c r="D87" s="263">
        <v>13</v>
      </c>
      <c r="E87" s="263">
        <v>10.4</v>
      </c>
      <c r="F87" s="263">
        <v>18.8</v>
      </c>
      <c r="G87" s="263">
        <v>15.2</v>
      </c>
      <c r="H87" s="359">
        <v>20.100000000000001</v>
      </c>
      <c r="I87" s="254"/>
    </row>
    <row r="88" spans="1:10" ht="21.6" customHeight="1" x14ac:dyDescent="0.2">
      <c r="A88" s="251" t="s">
        <v>588</v>
      </c>
      <c r="B88" s="259">
        <v>34.200000000000003</v>
      </c>
      <c r="C88" s="259">
        <v>18.600000000000001</v>
      </c>
      <c r="D88" s="259">
        <v>13.600000000000001</v>
      </c>
      <c r="E88" s="259">
        <v>10.4</v>
      </c>
      <c r="F88" s="259">
        <v>26.2</v>
      </c>
      <c r="G88" s="259">
        <v>18.2</v>
      </c>
      <c r="H88" s="264">
        <v>19.2</v>
      </c>
      <c r="I88" s="252"/>
      <c r="J88" s="3"/>
    </row>
    <row r="89" spans="1:10" ht="21.6" customHeight="1" x14ac:dyDescent="0.2">
      <c r="A89" s="162" t="s">
        <v>583</v>
      </c>
      <c r="B89" s="263">
        <v>30.2</v>
      </c>
      <c r="C89" s="263">
        <v>19.600000000000001</v>
      </c>
      <c r="D89" s="263">
        <v>13.1</v>
      </c>
      <c r="E89" s="263">
        <v>12.4</v>
      </c>
      <c r="F89" s="263">
        <v>19.8</v>
      </c>
      <c r="G89" s="263">
        <v>20.6</v>
      </c>
      <c r="H89" s="359">
        <v>19.399999999999999</v>
      </c>
      <c r="I89" s="254"/>
    </row>
    <row r="90" spans="1:10" ht="21.6" customHeight="1" x14ac:dyDescent="0.2">
      <c r="A90" s="251" t="s">
        <v>650</v>
      </c>
      <c r="B90" s="324">
        <v>1.8000000000000007</v>
      </c>
      <c r="C90" s="324">
        <v>-0.20000000000000284</v>
      </c>
      <c r="D90" s="324">
        <v>0.70000000000000107</v>
      </c>
      <c r="E90" s="324">
        <v>0.79999999999999893</v>
      </c>
      <c r="F90" s="324">
        <v>-3</v>
      </c>
      <c r="G90" s="324">
        <v>-0.20000000000000284</v>
      </c>
      <c r="H90" s="325">
        <v>0.40000000000000213</v>
      </c>
      <c r="I90" s="324"/>
    </row>
    <row r="91" spans="1:10" ht="21.6" customHeight="1" x14ac:dyDescent="0.2">
      <c r="A91" s="162" t="s">
        <v>651</v>
      </c>
      <c r="B91" s="238">
        <v>5.9602649006622543E-2</v>
      </c>
      <c r="C91" s="238">
        <v>-1.0204081632653206E-2</v>
      </c>
      <c r="D91" s="238">
        <v>5.3435114503816876E-2</v>
      </c>
      <c r="E91" s="238">
        <v>6.4516129032257979E-2</v>
      </c>
      <c r="F91" s="238">
        <v>-0.15151515151515152</v>
      </c>
      <c r="G91" s="238">
        <v>-9.7087378640778078E-3</v>
      </c>
      <c r="H91" s="237">
        <v>2.0618556701031038E-2</v>
      </c>
      <c r="I91" s="238"/>
    </row>
    <row r="92" spans="1:10" x14ac:dyDescent="0.2">
      <c r="A92" s="57" t="s">
        <v>76</v>
      </c>
      <c r="B92" s="180"/>
      <c r="C92" s="180"/>
      <c r="D92" s="180"/>
      <c r="E92" s="180"/>
      <c r="F92" s="180"/>
      <c r="G92" s="180"/>
      <c r="H92" s="180"/>
      <c r="I92" s="180"/>
    </row>
    <row r="93" spans="1:10" ht="13.5" customHeight="1" x14ac:dyDescent="0.2">
      <c r="A93" s="25" t="s">
        <v>56</v>
      </c>
      <c r="B93" s="3"/>
      <c r="C93" s="97"/>
      <c r="D93" s="75"/>
      <c r="E93" s="75"/>
      <c r="F93" s="75"/>
      <c r="G93" s="75"/>
      <c r="H93" s="34"/>
      <c r="I93" s="34"/>
    </row>
    <row r="94" spans="1:10" x14ac:dyDescent="0.2">
      <c r="A94" s="37" t="s">
        <v>661</v>
      </c>
      <c r="B94" s="3"/>
      <c r="C94" s="97"/>
      <c r="D94" s="75"/>
      <c r="E94" s="75"/>
      <c r="F94" s="75"/>
      <c r="G94" s="75"/>
      <c r="H94" s="34"/>
      <c r="I94" s="34"/>
    </row>
    <row r="95" spans="1:10" x14ac:dyDescent="0.2">
      <c r="A95" s="399" t="s">
        <v>442</v>
      </c>
      <c r="B95" s="399"/>
      <c r="C95" s="399"/>
      <c r="D95" s="399"/>
      <c r="E95" s="399"/>
      <c r="F95" s="399"/>
      <c r="G95" s="399"/>
      <c r="H95" s="399"/>
      <c r="I95" s="399"/>
    </row>
    <row r="96" spans="1:10" x14ac:dyDescent="0.2">
      <c r="A96" s="399" t="s">
        <v>290</v>
      </c>
      <c r="B96" s="399"/>
      <c r="C96" s="399"/>
      <c r="D96" s="399"/>
      <c r="E96" s="399"/>
      <c r="F96" s="399"/>
      <c r="G96" s="399"/>
      <c r="H96" s="399"/>
      <c r="I96" s="399"/>
    </row>
    <row r="97" spans="1:13" x14ac:dyDescent="0.2">
      <c r="A97" s="399" t="s">
        <v>73</v>
      </c>
      <c r="B97" s="399"/>
      <c r="C97" s="399"/>
      <c r="D97" s="399"/>
      <c r="E97" s="399"/>
      <c r="F97" s="399"/>
      <c r="G97" s="399"/>
      <c r="H97" s="399"/>
      <c r="I97" s="399"/>
    </row>
    <row r="98" spans="1:13" x14ac:dyDescent="0.2">
      <c r="A98" s="392" t="s">
        <v>425</v>
      </c>
      <c r="B98" s="392"/>
      <c r="C98" s="392"/>
      <c r="D98" s="392"/>
      <c r="E98" s="392"/>
      <c r="F98" s="392"/>
      <c r="G98" s="392"/>
      <c r="H98" s="392"/>
      <c r="I98" s="392"/>
    </row>
    <row r="99" spans="1:13" x14ac:dyDescent="0.2">
      <c r="A99" s="399" t="s">
        <v>291</v>
      </c>
      <c r="B99" s="392"/>
      <c r="C99" s="392"/>
      <c r="D99" s="392"/>
      <c r="E99" s="392"/>
      <c r="F99" s="392"/>
      <c r="G99" s="392"/>
      <c r="H99" s="392"/>
      <c r="I99" s="392"/>
    </row>
    <row r="100" spans="1:13" x14ac:dyDescent="0.2">
      <c r="A100" s="399" t="s">
        <v>292</v>
      </c>
      <c r="B100" s="392"/>
      <c r="C100" s="392"/>
      <c r="D100" s="392"/>
      <c r="E100" s="392"/>
      <c r="F100" s="392"/>
      <c r="G100" s="392"/>
      <c r="H100" s="392"/>
      <c r="I100" s="392"/>
    </row>
    <row r="101" spans="1:13" x14ac:dyDescent="0.2">
      <c r="A101" s="399" t="s">
        <v>293</v>
      </c>
      <c r="B101" s="392"/>
      <c r="C101" s="392"/>
      <c r="D101" s="392"/>
      <c r="E101" s="392"/>
      <c r="F101" s="392"/>
      <c r="G101" s="392"/>
      <c r="H101" s="392"/>
      <c r="I101" s="392"/>
    </row>
    <row r="102" spans="1:13" x14ac:dyDescent="0.2">
      <c r="A102" s="399" t="s">
        <v>443</v>
      </c>
      <c r="B102" s="399"/>
      <c r="C102" s="399"/>
      <c r="D102" s="399"/>
      <c r="E102" s="399"/>
      <c r="F102" s="399"/>
      <c r="G102" s="399"/>
      <c r="H102" s="399"/>
      <c r="I102" s="399"/>
    </row>
    <row r="103" spans="1:13" x14ac:dyDescent="0.2">
      <c r="A103" s="409" t="s">
        <v>90</v>
      </c>
      <c r="B103" s="421"/>
      <c r="C103" s="421"/>
      <c r="D103" s="404"/>
      <c r="E103" s="404"/>
      <c r="F103" s="404"/>
      <c r="G103" s="404"/>
      <c r="H103" s="404"/>
      <c r="I103" s="404"/>
      <c r="J103" s="10"/>
      <c r="K103" s="10"/>
      <c r="L103" s="10"/>
      <c r="M103" s="10"/>
    </row>
    <row r="104" spans="1:13" x14ac:dyDescent="0.2">
      <c r="A104" s="37"/>
      <c r="B104" s="66"/>
      <c r="C104" s="297"/>
      <c r="D104" s="297"/>
      <c r="E104" s="297"/>
      <c r="F104" s="297"/>
      <c r="G104" s="297"/>
      <c r="H104" s="297"/>
      <c r="I104" s="297"/>
    </row>
    <row r="105" spans="1:13" x14ac:dyDescent="0.2">
      <c r="A105" s="37"/>
      <c r="B105" s="66"/>
      <c r="C105" s="297"/>
      <c r="D105" s="297"/>
      <c r="E105" s="297"/>
      <c r="F105" s="297"/>
      <c r="G105" s="297"/>
      <c r="H105" s="297"/>
      <c r="I105" s="297"/>
    </row>
  </sheetData>
  <hyperlinks>
    <hyperlink ref="A1" location="Contents!A1" tooltip="Contents Page" display="Return to Contents Page" xr:uid="{00000000-0004-0000-1300-000000000000}"/>
    <hyperlink ref="A103" location="Definitions!A38" display="See Definitions for additional detail on 'Application Type'" xr:uid="{00000000-0004-0000-1300-000001000000}"/>
  </hyperlinks>
  <pageMargins left="0.70866141732283472" right="0.70866141732283472" top="0.74803149606299213" bottom="0.74803149606299213" header="0.31496062992125984" footer="0.31496062992125984"/>
  <pageSetup paperSize="9" scale="32" orientation="portrait" r:id="rId1"/>
  <rowBreaks count="1" manualBreakCount="1">
    <brk id="48" max="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CA20D-2F06-45D8-B2C0-9E2C66273524}">
  <sheetPr>
    <pageSetUpPr fitToPage="1"/>
  </sheetPr>
  <dimension ref="A1:Z176"/>
  <sheetViews>
    <sheetView showGridLines="0" zoomScaleNormal="100" zoomScaleSheetLayoutView="100" workbookViewId="0">
      <pane ySplit="4" topLeftCell="A5" activePane="bottomLeft" state="frozen"/>
      <selection sqref="A1:XFD1"/>
      <selection pane="bottomLeft" sqref="A1:XFD1"/>
    </sheetView>
  </sheetViews>
  <sheetFormatPr defaultColWidth="9.140625" defaultRowHeight="12.75" x14ac:dyDescent="0.2"/>
  <cols>
    <col min="1" max="1" width="8" style="93" customWidth="1"/>
    <col min="2" max="2" width="7.42578125" style="93" customWidth="1"/>
    <col min="3" max="3" width="15.140625" style="93" customWidth="1"/>
    <col min="4" max="4" width="13.42578125" style="7" customWidth="1"/>
    <col min="5" max="5" width="13.42578125" style="326" customWidth="1"/>
    <col min="6" max="6" width="13.42578125" style="615" customWidth="1"/>
    <col min="7" max="11" width="11.5703125" style="93" customWidth="1"/>
    <col min="12" max="12" width="8.42578125" style="93" customWidth="1"/>
    <col min="13" max="15" width="9.140625" style="93"/>
    <col min="16" max="19" width="9.140625" style="629"/>
    <col min="20" max="16384" width="9.140625" style="93"/>
  </cols>
  <sheetData>
    <row r="1" spans="1:14" x14ac:dyDescent="0.2">
      <c r="A1" s="211" t="s">
        <v>77</v>
      </c>
    </row>
    <row r="2" spans="1:14" ht="15" x14ac:dyDescent="0.25">
      <c r="A2" s="316" t="s">
        <v>319</v>
      </c>
      <c r="G2" s="85" t="s">
        <v>334</v>
      </c>
      <c r="I2" s="616"/>
      <c r="J2" s="616"/>
      <c r="K2" s="91"/>
      <c r="L2" s="91"/>
      <c r="M2" s="91"/>
      <c r="N2" s="91"/>
    </row>
    <row r="3" spans="1:14" ht="17.25" x14ac:dyDescent="0.25">
      <c r="A3" s="316" t="s">
        <v>739</v>
      </c>
      <c r="G3" s="85" t="s">
        <v>335</v>
      </c>
      <c r="I3" s="616"/>
      <c r="J3" s="616"/>
      <c r="K3" s="91"/>
      <c r="L3" s="91"/>
      <c r="M3" s="91"/>
      <c r="N3" s="91"/>
    </row>
    <row r="4" spans="1:14" ht="18" customHeight="1" x14ac:dyDescent="0.2">
      <c r="A4" s="617" t="s">
        <v>0</v>
      </c>
      <c r="B4" s="618" t="s">
        <v>606</v>
      </c>
      <c r="C4" s="618" t="s">
        <v>444</v>
      </c>
      <c r="D4" s="52" t="s">
        <v>176</v>
      </c>
      <c r="E4" s="716" t="s">
        <v>445</v>
      </c>
      <c r="F4" s="619" t="s">
        <v>446</v>
      </c>
      <c r="G4" s="111"/>
    </row>
    <row r="5" spans="1:14" x14ac:dyDescent="0.2">
      <c r="A5" s="384" t="s">
        <v>9</v>
      </c>
      <c r="B5" s="456" t="s">
        <v>3</v>
      </c>
      <c r="C5" s="473">
        <v>911</v>
      </c>
      <c r="D5" s="473">
        <v>1547</v>
      </c>
      <c r="E5" s="492">
        <v>29</v>
      </c>
      <c r="F5" s="620">
        <v>28</v>
      </c>
      <c r="G5" s="22"/>
      <c r="H5" s="4"/>
    </row>
    <row r="6" spans="1:14" x14ac:dyDescent="0.2">
      <c r="A6" s="385"/>
      <c r="B6" s="21" t="s">
        <v>4</v>
      </c>
      <c r="C6" s="225">
        <v>856</v>
      </c>
      <c r="D6" s="225">
        <v>1087</v>
      </c>
      <c r="E6" s="220">
        <v>29</v>
      </c>
      <c r="F6" s="621">
        <v>14</v>
      </c>
      <c r="G6" s="111"/>
    </row>
    <row r="7" spans="1:14" x14ac:dyDescent="0.2">
      <c r="A7" s="385"/>
      <c r="B7" s="160" t="s">
        <v>5</v>
      </c>
      <c r="C7" s="227">
        <v>781</v>
      </c>
      <c r="D7" s="227">
        <v>1215</v>
      </c>
      <c r="E7" s="358">
        <v>42</v>
      </c>
      <c r="F7" s="622">
        <v>23</v>
      </c>
      <c r="G7" s="111"/>
    </row>
    <row r="8" spans="1:14" x14ac:dyDescent="0.2">
      <c r="A8" s="385"/>
      <c r="B8" s="21" t="s">
        <v>6</v>
      </c>
      <c r="C8" s="225">
        <v>1141</v>
      </c>
      <c r="D8" s="225">
        <v>1019</v>
      </c>
      <c r="E8" s="220">
        <v>64</v>
      </c>
      <c r="F8" s="621">
        <v>22</v>
      </c>
      <c r="G8" s="111"/>
    </row>
    <row r="9" spans="1:14" x14ac:dyDescent="0.2">
      <c r="A9" s="461"/>
      <c r="B9" s="623" t="s">
        <v>51</v>
      </c>
      <c r="C9" s="422">
        <v>3689</v>
      </c>
      <c r="D9" s="422">
        <v>4868</v>
      </c>
      <c r="E9" s="493">
        <v>164</v>
      </c>
      <c r="F9" s="624">
        <v>87</v>
      </c>
      <c r="G9" s="625"/>
      <c r="H9" s="625"/>
      <c r="I9" s="625"/>
      <c r="J9" s="625"/>
    </row>
    <row r="10" spans="1:14" x14ac:dyDescent="0.2">
      <c r="A10" s="384" t="s">
        <v>10</v>
      </c>
      <c r="B10" s="464" t="s">
        <v>3</v>
      </c>
      <c r="C10" s="351">
        <v>1028</v>
      </c>
      <c r="D10" s="351">
        <v>1440</v>
      </c>
      <c r="E10" s="494">
        <v>54</v>
      </c>
      <c r="F10" s="626">
        <v>35</v>
      </c>
      <c r="G10" s="111"/>
    </row>
    <row r="11" spans="1:14" x14ac:dyDescent="0.2">
      <c r="A11" s="385"/>
      <c r="B11" s="160" t="s">
        <v>4</v>
      </c>
      <c r="C11" s="227">
        <v>818</v>
      </c>
      <c r="D11" s="227">
        <v>1015</v>
      </c>
      <c r="E11" s="358">
        <v>25</v>
      </c>
      <c r="F11" s="622">
        <v>15</v>
      </c>
      <c r="G11" s="111"/>
    </row>
    <row r="12" spans="1:14" x14ac:dyDescent="0.2">
      <c r="A12" s="385"/>
      <c r="B12" s="21" t="s">
        <v>5</v>
      </c>
      <c r="C12" s="225">
        <v>655</v>
      </c>
      <c r="D12" s="225">
        <v>692</v>
      </c>
      <c r="E12" s="220">
        <v>8</v>
      </c>
      <c r="F12" s="621">
        <v>15</v>
      </c>
      <c r="G12" s="111"/>
    </row>
    <row r="13" spans="1:14" x14ac:dyDescent="0.2">
      <c r="A13" s="385"/>
      <c r="B13" s="160" t="s">
        <v>6</v>
      </c>
      <c r="C13" s="227">
        <v>616</v>
      </c>
      <c r="D13" s="227">
        <v>670</v>
      </c>
      <c r="E13" s="358">
        <v>3</v>
      </c>
      <c r="F13" s="622">
        <v>4</v>
      </c>
      <c r="G13" s="111"/>
    </row>
    <row r="14" spans="1:14" x14ac:dyDescent="0.2">
      <c r="A14" s="461"/>
      <c r="B14" s="627" t="s">
        <v>51</v>
      </c>
      <c r="C14" s="475">
        <v>3117</v>
      </c>
      <c r="D14" s="475">
        <v>3817</v>
      </c>
      <c r="E14" s="495">
        <v>90</v>
      </c>
      <c r="F14" s="628">
        <v>69</v>
      </c>
      <c r="G14" s="625"/>
      <c r="H14" s="625"/>
      <c r="I14" s="625"/>
      <c r="J14" s="625"/>
    </row>
    <row r="15" spans="1:14" x14ac:dyDescent="0.2">
      <c r="A15" s="384" t="s">
        <v>11</v>
      </c>
      <c r="B15" s="456" t="s">
        <v>3</v>
      </c>
      <c r="C15" s="473">
        <v>678</v>
      </c>
      <c r="D15" s="473">
        <v>822</v>
      </c>
      <c r="E15" s="492">
        <v>19</v>
      </c>
      <c r="F15" s="620">
        <v>4</v>
      </c>
      <c r="G15" s="111"/>
    </row>
    <row r="16" spans="1:14" x14ac:dyDescent="0.2">
      <c r="A16" s="385"/>
      <c r="B16" s="21" t="s">
        <v>4</v>
      </c>
      <c r="C16" s="225">
        <v>660</v>
      </c>
      <c r="D16" s="225">
        <v>682</v>
      </c>
      <c r="E16" s="220">
        <v>27</v>
      </c>
      <c r="F16" s="621">
        <v>8</v>
      </c>
      <c r="G16" s="111"/>
    </row>
    <row r="17" spans="1:10" x14ac:dyDescent="0.2">
      <c r="A17" s="385"/>
      <c r="B17" s="160" t="s">
        <v>5</v>
      </c>
      <c r="C17" s="227">
        <v>553</v>
      </c>
      <c r="D17" s="227">
        <v>636</v>
      </c>
      <c r="E17" s="358">
        <v>39</v>
      </c>
      <c r="F17" s="622">
        <v>17</v>
      </c>
      <c r="G17" s="111"/>
    </row>
    <row r="18" spans="1:10" x14ac:dyDescent="0.2">
      <c r="A18" s="385"/>
      <c r="B18" s="21" t="s">
        <v>6</v>
      </c>
      <c r="C18" s="225">
        <v>669</v>
      </c>
      <c r="D18" s="225">
        <v>787</v>
      </c>
      <c r="E18" s="220">
        <v>46</v>
      </c>
      <c r="F18" s="621">
        <v>15</v>
      </c>
      <c r="G18" s="111"/>
    </row>
    <row r="19" spans="1:10" x14ac:dyDescent="0.2">
      <c r="A19" s="461"/>
      <c r="B19" s="623" t="s">
        <v>51</v>
      </c>
      <c r="C19" s="422">
        <v>2560</v>
      </c>
      <c r="D19" s="422">
        <v>2927</v>
      </c>
      <c r="E19" s="493">
        <v>131</v>
      </c>
      <c r="F19" s="624">
        <v>44</v>
      </c>
      <c r="G19" s="625"/>
      <c r="H19" s="625"/>
      <c r="I19" s="625"/>
      <c r="J19" s="625"/>
    </row>
    <row r="20" spans="1:10" x14ac:dyDescent="0.2">
      <c r="A20" s="384" t="s">
        <v>12</v>
      </c>
      <c r="B20" s="464" t="s">
        <v>3</v>
      </c>
      <c r="C20" s="351">
        <v>719</v>
      </c>
      <c r="D20" s="351">
        <v>757</v>
      </c>
      <c r="E20" s="494">
        <v>22.842465753424655</v>
      </c>
      <c r="F20" s="626">
        <v>18</v>
      </c>
      <c r="G20" s="111"/>
    </row>
    <row r="21" spans="1:10" x14ac:dyDescent="0.2">
      <c r="A21" s="385"/>
      <c r="B21" s="160" t="s">
        <v>4</v>
      </c>
      <c r="C21" s="227">
        <v>717</v>
      </c>
      <c r="D21" s="227">
        <v>871</v>
      </c>
      <c r="E21" s="358">
        <v>33.767123287671232</v>
      </c>
      <c r="F21" s="622">
        <v>15</v>
      </c>
      <c r="G21" s="111"/>
    </row>
    <row r="22" spans="1:10" x14ac:dyDescent="0.2">
      <c r="A22" s="385"/>
      <c r="B22" s="21" t="s">
        <v>5</v>
      </c>
      <c r="C22" s="225">
        <v>708</v>
      </c>
      <c r="D22" s="225">
        <v>920</v>
      </c>
      <c r="E22" s="220">
        <v>54.62328767123288</v>
      </c>
      <c r="F22" s="621">
        <v>21</v>
      </c>
      <c r="G22" s="111"/>
    </row>
    <row r="23" spans="1:10" x14ac:dyDescent="0.2">
      <c r="A23" s="385"/>
      <c r="B23" s="160" t="s">
        <v>6</v>
      </c>
      <c r="C23" s="227">
        <v>624</v>
      </c>
      <c r="D23" s="227">
        <v>791</v>
      </c>
      <c r="E23" s="358">
        <v>33.767123287671232</v>
      </c>
      <c r="F23" s="622">
        <v>26</v>
      </c>
      <c r="G23" s="111"/>
    </row>
    <row r="24" spans="1:10" x14ac:dyDescent="0.2">
      <c r="A24" s="461"/>
      <c r="B24" s="627" t="s">
        <v>51</v>
      </c>
      <c r="C24" s="475">
        <v>2768</v>
      </c>
      <c r="D24" s="475">
        <v>3339</v>
      </c>
      <c r="E24" s="495">
        <v>145</v>
      </c>
      <c r="F24" s="628">
        <v>80</v>
      </c>
      <c r="G24" s="625"/>
      <c r="H24" s="625"/>
      <c r="I24" s="625"/>
      <c r="J24" s="625"/>
    </row>
    <row r="25" spans="1:10" x14ac:dyDescent="0.2">
      <c r="A25" s="384" t="s">
        <v>15</v>
      </c>
      <c r="B25" s="456" t="s">
        <v>3</v>
      </c>
      <c r="C25" s="473">
        <v>751</v>
      </c>
      <c r="D25" s="473">
        <v>846</v>
      </c>
      <c r="E25" s="492">
        <v>27</v>
      </c>
      <c r="F25" s="620">
        <v>16</v>
      </c>
      <c r="G25" s="111"/>
    </row>
    <row r="26" spans="1:10" x14ac:dyDescent="0.2">
      <c r="A26" s="385"/>
      <c r="B26" s="21" t="s">
        <v>4</v>
      </c>
      <c r="C26" s="225">
        <v>722</v>
      </c>
      <c r="D26" s="225">
        <v>753</v>
      </c>
      <c r="E26" s="220">
        <v>22</v>
      </c>
      <c r="F26" s="621">
        <v>18</v>
      </c>
      <c r="G26" s="111"/>
    </row>
    <row r="27" spans="1:10" x14ac:dyDescent="0.2">
      <c r="A27" s="385"/>
      <c r="B27" s="160" t="s">
        <v>5</v>
      </c>
      <c r="C27" s="227">
        <v>666</v>
      </c>
      <c r="D27" s="227">
        <v>824</v>
      </c>
      <c r="E27" s="358">
        <v>16</v>
      </c>
      <c r="F27" s="622">
        <v>10</v>
      </c>
      <c r="G27" s="111"/>
    </row>
    <row r="28" spans="1:10" x14ac:dyDescent="0.2">
      <c r="A28" s="385"/>
      <c r="B28" s="21" t="s">
        <v>6</v>
      </c>
      <c r="C28" s="225">
        <v>686</v>
      </c>
      <c r="D28" s="225">
        <v>604</v>
      </c>
      <c r="E28" s="220">
        <v>7</v>
      </c>
      <c r="F28" s="621">
        <v>9</v>
      </c>
      <c r="G28" s="22"/>
      <c r="H28" s="4"/>
    </row>
    <row r="29" spans="1:10" x14ac:dyDescent="0.2">
      <c r="A29" s="461"/>
      <c r="B29" s="623" t="s">
        <v>51</v>
      </c>
      <c r="C29" s="422">
        <v>2825</v>
      </c>
      <c r="D29" s="422">
        <v>3027</v>
      </c>
      <c r="E29" s="493">
        <v>72</v>
      </c>
      <c r="F29" s="624">
        <v>53</v>
      </c>
      <c r="G29" s="625"/>
      <c r="H29" s="625"/>
      <c r="I29" s="625"/>
      <c r="J29" s="625"/>
    </row>
    <row r="30" spans="1:10" x14ac:dyDescent="0.2">
      <c r="A30" s="384" t="s">
        <v>18</v>
      </c>
      <c r="B30" s="464" t="s">
        <v>3</v>
      </c>
      <c r="C30" s="351">
        <v>768</v>
      </c>
      <c r="D30" s="351">
        <v>671</v>
      </c>
      <c r="E30" s="494">
        <v>11</v>
      </c>
      <c r="F30" s="626">
        <v>10</v>
      </c>
      <c r="G30" s="22"/>
      <c r="H30" s="4"/>
    </row>
    <row r="31" spans="1:10" x14ac:dyDescent="0.2">
      <c r="A31" s="385"/>
      <c r="B31" s="160" t="s">
        <v>4</v>
      </c>
      <c r="C31" s="227">
        <v>624</v>
      </c>
      <c r="D31" s="227">
        <v>802</v>
      </c>
      <c r="E31" s="358">
        <v>7</v>
      </c>
      <c r="F31" s="622">
        <v>14</v>
      </c>
      <c r="G31" s="111"/>
    </row>
    <row r="32" spans="1:10" x14ac:dyDescent="0.2">
      <c r="A32" s="385"/>
      <c r="B32" s="21" t="s">
        <v>5</v>
      </c>
      <c r="C32" s="225">
        <v>571</v>
      </c>
      <c r="D32" s="225">
        <v>791</v>
      </c>
      <c r="E32" s="220">
        <v>9</v>
      </c>
      <c r="F32" s="621">
        <v>8</v>
      </c>
      <c r="G32" s="111"/>
    </row>
    <row r="33" spans="1:10" x14ac:dyDescent="0.2">
      <c r="A33" s="385"/>
      <c r="B33" s="160" t="s">
        <v>6</v>
      </c>
      <c r="C33" s="227">
        <v>553</v>
      </c>
      <c r="D33" s="227">
        <v>602</v>
      </c>
      <c r="E33" s="358">
        <v>8</v>
      </c>
      <c r="F33" s="622">
        <v>8</v>
      </c>
      <c r="G33" s="111"/>
    </row>
    <row r="34" spans="1:10" x14ac:dyDescent="0.2">
      <c r="A34" s="461"/>
      <c r="B34" s="627" t="s">
        <v>51</v>
      </c>
      <c r="C34" s="475">
        <v>2516</v>
      </c>
      <c r="D34" s="475">
        <v>2866</v>
      </c>
      <c r="E34" s="495">
        <v>35</v>
      </c>
      <c r="F34" s="628">
        <v>40</v>
      </c>
      <c r="G34" s="625"/>
      <c r="H34" s="625"/>
      <c r="I34" s="625"/>
      <c r="J34" s="625"/>
    </row>
    <row r="35" spans="1:10" x14ac:dyDescent="0.2">
      <c r="A35" s="384" t="s">
        <v>21</v>
      </c>
      <c r="B35" s="456" t="s">
        <v>3</v>
      </c>
      <c r="C35" s="473">
        <v>753</v>
      </c>
      <c r="D35" s="473">
        <v>573</v>
      </c>
      <c r="E35" s="492">
        <v>4</v>
      </c>
      <c r="F35" s="620">
        <v>7</v>
      </c>
      <c r="G35" s="111"/>
      <c r="H35" s="146"/>
    </row>
    <row r="36" spans="1:10" x14ac:dyDescent="0.2">
      <c r="A36" s="385"/>
      <c r="B36" s="21" t="s">
        <v>4</v>
      </c>
      <c r="C36" s="225">
        <v>741</v>
      </c>
      <c r="D36" s="225">
        <v>662</v>
      </c>
      <c r="E36" s="220">
        <v>6</v>
      </c>
      <c r="F36" s="621">
        <v>4</v>
      </c>
      <c r="G36" s="111"/>
      <c r="H36" s="146"/>
    </row>
    <row r="37" spans="1:10" x14ac:dyDescent="0.2">
      <c r="A37" s="385"/>
      <c r="B37" s="160" t="s">
        <v>5</v>
      </c>
      <c r="C37" s="227">
        <v>655</v>
      </c>
      <c r="D37" s="227">
        <v>767</v>
      </c>
      <c r="E37" s="358">
        <v>3</v>
      </c>
      <c r="F37" s="622">
        <v>3</v>
      </c>
      <c r="G37" s="111"/>
      <c r="H37" s="146"/>
    </row>
    <row r="38" spans="1:10" x14ac:dyDescent="0.2">
      <c r="A38" s="385"/>
      <c r="B38" s="21" t="s">
        <v>6</v>
      </c>
      <c r="C38" s="225">
        <v>765</v>
      </c>
      <c r="D38" s="225">
        <v>638</v>
      </c>
      <c r="E38" s="220">
        <v>10</v>
      </c>
      <c r="F38" s="621">
        <v>4</v>
      </c>
      <c r="G38" s="111"/>
      <c r="H38" s="146"/>
    </row>
    <row r="39" spans="1:10" x14ac:dyDescent="0.2">
      <c r="A39" s="461"/>
      <c r="B39" s="623" t="s">
        <v>51</v>
      </c>
      <c r="C39" s="422">
        <v>2914</v>
      </c>
      <c r="D39" s="422">
        <v>2640</v>
      </c>
      <c r="E39" s="493">
        <v>23</v>
      </c>
      <c r="F39" s="624">
        <v>18</v>
      </c>
      <c r="G39" s="625"/>
      <c r="H39" s="146"/>
      <c r="I39" s="625"/>
      <c r="J39" s="625"/>
    </row>
    <row r="40" spans="1:10" x14ac:dyDescent="0.2">
      <c r="A40" s="533" t="s">
        <v>141</v>
      </c>
      <c r="B40" s="464" t="s">
        <v>3</v>
      </c>
      <c r="C40" s="351">
        <v>943</v>
      </c>
      <c r="D40" s="351">
        <v>756</v>
      </c>
      <c r="E40" s="494">
        <v>14</v>
      </c>
      <c r="F40" s="626">
        <v>6</v>
      </c>
      <c r="G40" s="111"/>
      <c r="H40" s="146"/>
    </row>
    <row r="41" spans="1:10" x14ac:dyDescent="0.2">
      <c r="A41" s="385"/>
      <c r="B41" s="160" t="s">
        <v>4</v>
      </c>
      <c r="C41" s="227">
        <v>875</v>
      </c>
      <c r="D41" s="227">
        <v>621</v>
      </c>
      <c r="E41" s="358">
        <v>12</v>
      </c>
      <c r="F41" s="622">
        <v>11</v>
      </c>
      <c r="G41" s="111"/>
      <c r="H41" s="146"/>
    </row>
    <row r="42" spans="1:10" x14ac:dyDescent="0.2">
      <c r="A42" s="385"/>
      <c r="B42" s="21" t="s">
        <v>5</v>
      </c>
      <c r="C42" s="225">
        <v>742</v>
      </c>
      <c r="D42" s="225">
        <v>765</v>
      </c>
      <c r="E42" s="220">
        <v>12</v>
      </c>
      <c r="F42" s="621">
        <v>10</v>
      </c>
      <c r="G42" s="111"/>
      <c r="H42" s="146"/>
    </row>
    <row r="43" spans="1:10" x14ac:dyDescent="0.2">
      <c r="A43" s="385"/>
      <c r="B43" s="160" t="s">
        <v>6</v>
      </c>
      <c r="C43" s="227">
        <v>863</v>
      </c>
      <c r="D43" s="227">
        <v>800</v>
      </c>
      <c r="E43" s="358">
        <v>3</v>
      </c>
      <c r="F43" s="622">
        <v>3</v>
      </c>
      <c r="G43" s="111"/>
      <c r="H43" s="146"/>
    </row>
    <row r="44" spans="1:10" x14ac:dyDescent="0.2">
      <c r="A44" s="461"/>
      <c r="B44" s="627" t="s">
        <v>51</v>
      </c>
      <c r="C44" s="475">
        <v>3423</v>
      </c>
      <c r="D44" s="475">
        <v>2942</v>
      </c>
      <c r="E44" s="495">
        <v>41</v>
      </c>
      <c r="F44" s="628">
        <v>30</v>
      </c>
      <c r="G44" s="625"/>
      <c r="H44" s="146"/>
      <c r="I44" s="625"/>
      <c r="J44" s="625"/>
    </row>
    <row r="45" spans="1:10" x14ac:dyDescent="0.2">
      <c r="A45" s="384" t="s">
        <v>157</v>
      </c>
      <c r="B45" s="456" t="s">
        <v>3</v>
      </c>
      <c r="C45" s="473">
        <v>839</v>
      </c>
      <c r="D45" s="473">
        <v>675</v>
      </c>
      <c r="E45" s="492">
        <v>12</v>
      </c>
      <c r="F45" s="620">
        <v>1</v>
      </c>
      <c r="G45" s="625"/>
      <c r="H45" s="625"/>
      <c r="I45" s="625"/>
      <c r="J45" s="625"/>
    </row>
    <row r="46" spans="1:10" x14ac:dyDescent="0.2">
      <c r="A46" s="385"/>
      <c r="B46" s="21" t="s">
        <v>4</v>
      </c>
      <c r="C46" s="225">
        <v>857</v>
      </c>
      <c r="D46" s="225">
        <v>840</v>
      </c>
      <c r="E46" s="220">
        <v>14</v>
      </c>
      <c r="F46" s="621">
        <v>6</v>
      </c>
      <c r="G46" s="625"/>
      <c r="H46" s="625"/>
      <c r="I46" s="625"/>
      <c r="J46" s="625"/>
    </row>
    <row r="47" spans="1:10" x14ac:dyDescent="0.2">
      <c r="A47" s="385"/>
      <c r="B47" s="160" t="s">
        <v>5</v>
      </c>
      <c r="C47" s="227">
        <v>761</v>
      </c>
      <c r="D47" s="227">
        <v>870</v>
      </c>
      <c r="E47" s="358">
        <v>7</v>
      </c>
      <c r="F47" s="622">
        <v>4</v>
      </c>
      <c r="G47" s="625"/>
      <c r="H47" s="625"/>
      <c r="I47" s="625"/>
      <c r="J47" s="625"/>
    </row>
    <row r="48" spans="1:10" x14ac:dyDescent="0.2">
      <c r="A48" s="385"/>
      <c r="B48" s="21" t="s">
        <v>6</v>
      </c>
      <c r="C48" s="225">
        <v>847</v>
      </c>
      <c r="D48" s="225">
        <v>872</v>
      </c>
      <c r="E48" s="220">
        <v>17</v>
      </c>
      <c r="F48" s="621">
        <v>4</v>
      </c>
      <c r="G48" s="625"/>
      <c r="H48" s="625"/>
      <c r="I48" s="625"/>
      <c r="J48" s="625"/>
    </row>
    <row r="49" spans="1:10" x14ac:dyDescent="0.2">
      <c r="A49" s="461"/>
      <c r="B49" s="623" t="s">
        <v>51</v>
      </c>
      <c r="C49" s="422">
        <v>3304</v>
      </c>
      <c r="D49" s="422">
        <v>3257</v>
      </c>
      <c r="E49" s="493">
        <v>50</v>
      </c>
      <c r="F49" s="624">
        <v>15</v>
      </c>
      <c r="G49" s="625"/>
      <c r="H49" s="625"/>
      <c r="I49" s="625"/>
      <c r="J49" s="625"/>
    </row>
    <row r="50" spans="1:10" x14ac:dyDescent="0.2">
      <c r="A50" s="384" t="s">
        <v>158</v>
      </c>
      <c r="B50" s="464" t="s">
        <v>3</v>
      </c>
      <c r="C50" s="351">
        <v>940</v>
      </c>
      <c r="D50" s="351">
        <v>798</v>
      </c>
      <c r="E50" s="494">
        <v>21</v>
      </c>
      <c r="F50" s="626">
        <v>3</v>
      </c>
      <c r="G50" s="111"/>
      <c r="H50" s="146"/>
    </row>
    <row r="51" spans="1:10" x14ac:dyDescent="0.2">
      <c r="A51" s="385"/>
      <c r="B51" s="160" t="s">
        <v>4</v>
      </c>
      <c r="C51" s="227">
        <v>1001</v>
      </c>
      <c r="D51" s="227">
        <v>746</v>
      </c>
      <c r="E51" s="358">
        <v>17</v>
      </c>
      <c r="F51" s="622">
        <v>6</v>
      </c>
      <c r="G51" s="111"/>
      <c r="H51" s="146"/>
    </row>
    <row r="52" spans="1:10" x14ac:dyDescent="0.2">
      <c r="A52" s="385"/>
      <c r="B52" s="21" t="s">
        <v>5</v>
      </c>
      <c r="C52" s="225">
        <v>883</v>
      </c>
      <c r="D52" s="225">
        <v>1097</v>
      </c>
      <c r="E52" s="220">
        <v>29</v>
      </c>
      <c r="F52" s="621">
        <v>11</v>
      </c>
      <c r="G52" s="111"/>
      <c r="H52" s="146"/>
    </row>
    <row r="53" spans="1:10" x14ac:dyDescent="0.2">
      <c r="A53" s="385"/>
      <c r="B53" s="160" t="s">
        <v>6</v>
      </c>
      <c r="C53" s="227">
        <v>972</v>
      </c>
      <c r="D53" s="227">
        <v>989</v>
      </c>
      <c r="E53" s="358">
        <v>22</v>
      </c>
      <c r="F53" s="622">
        <v>4</v>
      </c>
      <c r="G53" s="111"/>
      <c r="H53" s="146"/>
    </row>
    <row r="54" spans="1:10" x14ac:dyDescent="0.2">
      <c r="A54" s="461"/>
      <c r="B54" s="627" t="s">
        <v>51</v>
      </c>
      <c r="C54" s="475">
        <v>3796</v>
      </c>
      <c r="D54" s="475">
        <v>3630</v>
      </c>
      <c r="E54" s="495">
        <v>89</v>
      </c>
      <c r="F54" s="628">
        <v>24</v>
      </c>
      <c r="G54" s="625"/>
      <c r="H54" s="146"/>
      <c r="I54" s="625"/>
      <c r="J54" s="625"/>
    </row>
    <row r="55" spans="1:10" x14ac:dyDescent="0.2">
      <c r="A55" s="384" t="s">
        <v>159</v>
      </c>
      <c r="B55" s="456" t="s">
        <v>3</v>
      </c>
      <c r="C55" s="473">
        <v>1118</v>
      </c>
      <c r="D55" s="473">
        <v>1085</v>
      </c>
      <c r="E55" s="492">
        <v>16</v>
      </c>
      <c r="F55" s="620">
        <v>5</v>
      </c>
      <c r="G55" s="111"/>
      <c r="H55" s="146"/>
    </row>
    <row r="56" spans="1:10" x14ac:dyDescent="0.2">
      <c r="A56" s="385"/>
      <c r="B56" s="21" t="s">
        <v>4</v>
      </c>
      <c r="C56" s="225">
        <v>1324</v>
      </c>
      <c r="D56" s="225">
        <v>1114</v>
      </c>
      <c r="E56" s="220">
        <v>19</v>
      </c>
      <c r="F56" s="621">
        <v>8</v>
      </c>
      <c r="G56" s="111"/>
      <c r="H56" s="146"/>
    </row>
    <row r="57" spans="1:10" x14ac:dyDescent="0.2">
      <c r="A57" s="385"/>
      <c r="B57" s="160" t="s">
        <v>5</v>
      </c>
      <c r="C57" s="227">
        <v>979</v>
      </c>
      <c r="D57" s="227">
        <v>1170</v>
      </c>
      <c r="E57" s="358">
        <v>13</v>
      </c>
      <c r="F57" s="622">
        <v>8</v>
      </c>
      <c r="G57" s="111"/>
      <c r="H57" s="146"/>
    </row>
    <row r="58" spans="1:10" x14ac:dyDescent="0.2">
      <c r="A58" s="385"/>
      <c r="B58" s="21" t="s">
        <v>6</v>
      </c>
      <c r="C58" s="225">
        <v>841</v>
      </c>
      <c r="D58" s="225">
        <v>867</v>
      </c>
      <c r="E58" s="220">
        <v>16</v>
      </c>
      <c r="F58" s="621">
        <v>4</v>
      </c>
      <c r="G58" s="111"/>
      <c r="H58" s="146"/>
    </row>
    <row r="59" spans="1:10" x14ac:dyDescent="0.2">
      <c r="A59" s="461"/>
      <c r="B59" s="623" t="s">
        <v>51</v>
      </c>
      <c r="C59" s="422">
        <v>4262</v>
      </c>
      <c r="D59" s="422">
        <v>4236</v>
      </c>
      <c r="E59" s="493">
        <v>64</v>
      </c>
      <c r="F59" s="624">
        <v>25</v>
      </c>
      <c r="G59" s="625"/>
      <c r="H59" s="146"/>
      <c r="I59" s="625"/>
      <c r="J59" s="625"/>
    </row>
    <row r="60" spans="1:10" x14ac:dyDescent="0.2">
      <c r="A60" s="384" t="s">
        <v>160</v>
      </c>
      <c r="B60" s="464" t="s">
        <v>3</v>
      </c>
      <c r="C60" s="351">
        <v>628</v>
      </c>
      <c r="D60" s="351">
        <v>409</v>
      </c>
      <c r="E60" s="494">
        <v>0</v>
      </c>
      <c r="F60" s="626">
        <v>0</v>
      </c>
      <c r="G60" s="625"/>
      <c r="H60" s="146"/>
      <c r="I60" s="625"/>
      <c r="J60" s="625"/>
    </row>
    <row r="61" spans="1:10" x14ac:dyDescent="0.2">
      <c r="A61" s="385"/>
      <c r="B61" s="160" t="s">
        <v>4</v>
      </c>
      <c r="C61" s="227">
        <v>848</v>
      </c>
      <c r="D61" s="227">
        <v>747</v>
      </c>
      <c r="E61" s="358">
        <v>9</v>
      </c>
      <c r="F61" s="622">
        <v>2</v>
      </c>
      <c r="G61" s="111"/>
      <c r="H61" s="146"/>
      <c r="I61" s="625"/>
      <c r="J61" s="625"/>
    </row>
    <row r="62" spans="1:10" x14ac:dyDescent="0.2">
      <c r="A62" s="385"/>
      <c r="B62" s="21" t="s">
        <v>5</v>
      </c>
      <c r="C62" s="225">
        <v>882</v>
      </c>
      <c r="D62" s="225">
        <v>743</v>
      </c>
      <c r="E62" s="220">
        <v>14</v>
      </c>
      <c r="F62" s="621">
        <v>9</v>
      </c>
      <c r="G62" s="111"/>
      <c r="H62" s="146"/>
      <c r="I62" s="625"/>
      <c r="J62" s="625"/>
    </row>
    <row r="63" spans="1:10" ht="13.35" customHeight="1" x14ac:dyDescent="0.2">
      <c r="A63" s="385"/>
      <c r="B63" s="160" t="s">
        <v>6</v>
      </c>
      <c r="C63" s="227">
        <v>871</v>
      </c>
      <c r="D63" s="227">
        <v>1115</v>
      </c>
      <c r="E63" s="358">
        <v>10</v>
      </c>
      <c r="F63" s="622">
        <v>2</v>
      </c>
      <c r="G63" s="111"/>
      <c r="H63" s="146"/>
      <c r="I63" s="625"/>
      <c r="J63" s="625"/>
    </row>
    <row r="64" spans="1:10" x14ac:dyDescent="0.2">
      <c r="A64" s="461"/>
      <c r="B64" s="627" t="s">
        <v>51</v>
      </c>
      <c r="C64" s="475">
        <v>3229</v>
      </c>
      <c r="D64" s="475">
        <v>3014</v>
      </c>
      <c r="E64" s="495">
        <v>33</v>
      </c>
      <c r="F64" s="628">
        <v>13</v>
      </c>
      <c r="G64" s="625"/>
      <c r="H64" s="146"/>
      <c r="I64" s="625"/>
      <c r="J64" s="625"/>
    </row>
    <row r="65" spans="1:13" x14ac:dyDescent="0.2">
      <c r="A65" s="384" t="s">
        <v>372</v>
      </c>
      <c r="B65" s="456" t="s">
        <v>3</v>
      </c>
      <c r="C65" s="473">
        <v>969</v>
      </c>
      <c r="D65" s="473">
        <v>862</v>
      </c>
      <c r="E65" s="492">
        <v>14</v>
      </c>
      <c r="F65" s="620">
        <v>6</v>
      </c>
      <c r="G65" s="625"/>
      <c r="H65" s="146"/>
      <c r="I65" s="625"/>
      <c r="J65" s="625"/>
    </row>
    <row r="66" spans="1:13" x14ac:dyDescent="0.2">
      <c r="A66" s="385"/>
      <c r="B66" s="21" t="s">
        <v>4</v>
      </c>
      <c r="C66" s="225">
        <v>773</v>
      </c>
      <c r="D66" s="225">
        <v>847</v>
      </c>
      <c r="E66" s="220">
        <v>11</v>
      </c>
      <c r="F66" s="621">
        <v>3</v>
      </c>
      <c r="G66" s="625"/>
      <c r="H66" s="146"/>
      <c r="I66" s="625"/>
      <c r="J66" s="625"/>
    </row>
    <row r="67" spans="1:13" x14ac:dyDescent="0.2">
      <c r="A67" s="385"/>
      <c r="B67" s="160" t="s">
        <v>5</v>
      </c>
      <c r="C67" s="227">
        <v>718</v>
      </c>
      <c r="D67" s="227">
        <v>876</v>
      </c>
      <c r="E67" s="358">
        <v>8</v>
      </c>
      <c r="F67" s="622">
        <v>6</v>
      </c>
      <c r="G67" s="625"/>
      <c r="H67" s="146"/>
      <c r="J67" s="629"/>
      <c r="K67" s="629"/>
      <c r="L67" s="629"/>
      <c r="M67" s="629"/>
    </row>
    <row r="68" spans="1:13" x14ac:dyDescent="0.2">
      <c r="A68" s="385"/>
      <c r="B68" s="21" t="s">
        <v>6</v>
      </c>
      <c r="C68" s="225">
        <v>703</v>
      </c>
      <c r="D68" s="225">
        <v>747</v>
      </c>
      <c r="E68" s="220">
        <v>4</v>
      </c>
      <c r="F68" s="621">
        <v>6</v>
      </c>
      <c r="G68" s="625"/>
      <c r="H68" s="146"/>
      <c r="J68" s="629"/>
      <c r="K68" s="629"/>
      <c r="L68" s="629"/>
      <c r="M68" s="629"/>
    </row>
    <row r="69" spans="1:13" x14ac:dyDescent="0.2">
      <c r="A69" s="461"/>
      <c r="B69" s="623" t="s">
        <v>51</v>
      </c>
      <c r="C69" s="422">
        <v>3163</v>
      </c>
      <c r="D69" s="422">
        <v>3332</v>
      </c>
      <c r="E69" s="493">
        <v>37</v>
      </c>
      <c r="F69" s="624">
        <v>21</v>
      </c>
      <c r="G69" s="625"/>
      <c r="H69" s="146"/>
      <c r="J69" s="629"/>
      <c r="K69" s="629"/>
      <c r="L69" s="629"/>
      <c r="M69" s="629"/>
    </row>
    <row r="70" spans="1:13" x14ac:dyDescent="0.2">
      <c r="A70" s="384" t="s">
        <v>561</v>
      </c>
      <c r="B70" s="464" t="s">
        <v>3</v>
      </c>
      <c r="C70" s="351">
        <v>908</v>
      </c>
      <c r="D70" s="351">
        <v>819</v>
      </c>
      <c r="E70" s="494">
        <v>5</v>
      </c>
      <c r="F70" s="626">
        <v>2</v>
      </c>
      <c r="G70" s="625"/>
      <c r="H70" s="146"/>
      <c r="J70" s="629"/>
      <c r="K70" s="629"/>
      <c r="L70" s="629"/>
      <c r="M70" s="629"/>
    </row>
    <row r="71" spans="1:13" x14ac:dyDescent="0.2">
      <c r="A71" s="385"/>
      <c r="B71" s="160" t="s">
        <v>4</v>
      </c>
      <c r="C71" s="227">
        <v>831</v>
      </c>
      <c r="D71" s="227">
        <v>792</v>
      </c>
      <c r="E71" s="358">
        <v>7</v>
      </c>
      <c r="F71" s="622">
        <v>4</v>
      </c>
      <c r="G71" s="111"/>
      <c r="H71" s="146"/>
      <c r="J71" s="629"/>
      <c r="K71" s="629"/>
      <c r="L71" s="629"/>
      <c r="M71" s="629"/>
    </row>
    <row r="72" spans="1:13" x14ac:dyDescent="0.2">
      <c r="A72" s="385"/>
      <c r="B72" s="21" t="s">
        <v>5</v>
      </c>
      <c r="C72" s="225">
        <v>633</v>
      </c>
      <c r="D72" s="225">
        <v>785</v>
      </c>
      <c r="E72" s="220">
        <v>3</v>
      </c>
      <c r="F72" s="621">
        <v>3</v>
      </c>
      <c r="G72" s="111"/>
      <c r="H72" s="146"/>
      <c r="J72" s="629"/>
      <c r="K72" s="629"/>
      <c r="L72" s="629"/>
      <c r="M72" s="629"/>
    </row>
    <row r="73" spans="1:13" x14ac:dyDescent="0.2">
      <c r="A73" s="385"/>
      <c r="B73" s="160" t="s">
        <v>6</v>
      </c>
      <c r="C73" s="227">
        <v>808</v>
      </c>
      <c r="D73" s="227">
        <v>700</v>
      </c>
      <c r="E73" s="358">
        <v>4</v>
      </c>
      <c r="F73" s="622">
        <v>1</v>
      </c>
      <c r="G73" s="111"/>
      <c r="H73" s="146"/>
      <c r="J73" s="629"/>
      <c r="K73" s="629"/>
      <c r="L73" s="629"/>
      <c r="M73" s="629"/>
    </row>
    <row r="74" spans="1:13" x14ac:dyDescent="0.2">
      <c r="A74" s="461"/>
      <c r="B74" s="627" t="s">
        <v>51</v>
      </c>
      <c r="C74" s="475">
        <v>3180</v>
      </c>
      <c r="D74" s="475">
        <v>3096</v>
      </c>
      <c r="E74" s="495">
        <v>19</v>
      </c>
      <c r="F74" s="628">
        <v>10</v>
      </c>
      <c r="G74" s="625"/>
      <c r="H74" s="146"/>
      <c r="J74" s="629"/>
      <c r="K74" s="629"/>
      <c r="L74" s="629"/>
      <c r="M74" s="629"/>
    </row>
    <row r="75" spans="1:13" x14ac:dyDescent="0.2">
      <c r="A75" s="384" t="s">
        <v>570</v>
      </c>
      <c r="B75" s="456" t="s">
        <v>3</v>
      </c>
      <c r="C75" s="227">
        <v>880</v>
      </c>
      <c r="D75" s="227">
        <v>781</v>
      </c>
      <c r="E75" s="492">
        <v>2</v>
      </c>
      <c r="F75" s="492">
        <v>2</v>
      </c>
      <c r="G75" s="625"/>
      <c r="H75" s="146"/>
      <c r="J75" s="629"/>
      <c r="K75" s="629"/>
      <c r="L75" s="629"/>
      <c r="M75" s="629"/>
    </row>
    <row r="76" spans="1:13" x14ac:dyDescent="0.2">
      <c r="A76" s="385"/>
      <c r="B76" s="21" t="s">
        <v>4</v>
      </c>
      <c r="C76" s="225">
        <v>850</v>
      </c>
      <c r="D76" s="225">
        <v>653</v>
      </c>
      <c r="E76" s="220">
        <v>17</v>
      </c>
      <c r="F76" s="220">
        <v>3</v>
      </c>
      <c r="G76" s="625"/>
      <c r="H76" s="146"/>
      <c r="J76" s="629"/>
      <c r="K76" s="629"/>
      <c r="L76" s="629"/>
      <c r="M76" s="629"/>
    </row>
    <row r="77" spans="1:13" x14ac:dyDescent="0.2">
      <c r="A77" s="385"/>
      <c r="B77" s="160" t="s">
        <v>5</v>
      </c>
      <c r="C77" s="227">
        <v>632</v>
      </c>
      <c r="D77" s="227">
        <v>701</v>
      </c>
      <c r="E77" s="358">
        <v>3</v>
      </c>
      <c r="F77" s="358">
        <v>7</v>
      </c>
      <c r="G77" s="630"/>
      <c r="H77" s="630"/>
      <c r="J77" s="629"/>
      <c r="K77" s="629"/>
      <c r="L77" s="629"/>
      <c r="M77" s="629"/>
    </row>
    <row r="78" spans="1:13" x14ac:dyDescent="0.2">
      <c r="A78" s="385"/>
      <c r="B78" s="524" t="s">
        <v>6</v>
      </c>
      <c r="C78" s="614">
        <v>732</v>
      </c>
      <c r="D78" s="614">
        <v>661</v>
      </c>
      <c r="E78" s="220">
        <v>9</v>
      </c>
      <c r="F78" s="220">
        <v>4</v>
      </c>
      <c r="G78" s="630"/>
      <c r="H78" s="630"/>
      <c r="J78" s="629"/>
      <c r="K78" s="629"/>
      <c r="L78" s="629"/>
      <c r="M78" s="629"/>
    </row>
    <row r="79" spans="1:13" x14ac:dyDescent="0.2">
      <c r="A79" s="461"/>
      <c r="B79" s="623" t="s">
        <v>51</v>
      </c>
      <c r="C79" s="422">
        <v>3094</v>
      </c>
      <c r="D79" s="422">
        <v>2796</v>
      </c>
      <c r="E79" s="493">
        <v>31</v>
      </c>
      <c r="F79" s="493">
        <v>16</v>
      </c>
      <c r="G79" s="625"/>
      <c r="H79" s="146"/>
      <c r="J79" s="629"/>
      <c r="K79" s="629"/>
      <c r="L79" s="629"/>
      <c r="M79" s="629"/>
    </row>
    <row r="80" spans="1:13" x14ac:dyDescent="0.2">
      <c r="A80" s="384" t="s">
        <v>583</v>
      </c>
      <c r="B80" s="464" t="s">
        <v>3</v>
      </c>
      <c r="C80" s="351">
        <v>677</v>
      </c>
      <c r="D80" s="351">
        <v>722</v>
      </c>
      <c r="E80" s="494">
        <v>6</v>
      </c>
      <c r="F80" s="626">
        <v>1</v>
      </c>
      <c r="G80" s="625"/>
      <c r="H80" s="146"/>
      <c r="J80" s="629"/>
      <c r="K80" s="629"/>
      <c r="L80" s="629"/>
      <c r="M80" s="629"/>
    </row>
    <row r="81" spans="1:19" x14ac:dyDescent="0.2">
      <c r="A81" s="385"/>
      <c r="B81" s="160" t="s">
        <v>4</v>
      </c>
      <c r="C81" s="227">
        <v>624</v>
      </c>
      <c r="D81" s="227">
        <v>669</v>
      </c>
      <c r="E81" s="358">
        <v>21</v>
      </c>
      <c r="F81" s="622">
        <v>1</v>
      </c>
      <c r="G81" s="625"/>
      <c r="H81" s="146"/>
      <c r="J81" s="629"/>
      <c r="K81" s="629"/>
      <c r="L81" s="629"/>
      <c r="M81" s="629"/>
    </row>
    <row r="82" spans="1:19" x14ac:dyDescent="0.2">
      <c r="A82" s="385"/>
      <c r="B82" s="21" t="s">
        <v>5</v>
      </c>
      <c r="C82" s="225">
        <v>583</v>
      </c>
      <c r="D82" s="225">
        <v>616</v>
      </c>
      <c r="E82" s="220">
        <v>5</v>
      </c>
      <c r="F82" s="621">
        <v>0</v>
      </c>
      <c r="G82" s="625"/>
      <c r="H82" s="146"/>
      <c r="J82" s="629"/>
      <c r="K82" s="629"/>
      <c r="L82" s="629"/>
      <c r="M82" s="629"/>
    </row>
    <row r="83" spans="1:19" x14ac:dyDescent="0.2">
      <c r="A83" s="385"/>
      <c r="B83" s="160" t="s">
        <v>6</v>
      </c>
      <c r="C83" s="227">
        <v>688</v>
      </c>
      <c r="D83" s="227">
        <v>666</v>
      </c>
      <c r="E83" s="358">
        <v>2</v>
      </c>
      <c r="F83" s="622">
        <v>3</v>
      </c>
      <c r="G83" s="625"/>
      <c r="H83" s="146"/>
      <c r="J83" s="629"/>
      <c r="K83" s="629"/>
      <c r="L83" s="629"/>
      <c r="M83" s="629"/>
    </row>
    <row r="84" spans="1:19" s="91" customFormat="1" x14ac:dyDescent="0.2">
      <c r="A84" s="613"/>
      <c r="B84" s="529" t="s">
        <v>51</v>
      </c>
      <c r="C84" s="706">
        <v>2572</v>
      </c>
      <c r="D84" s="706">
        <v>2673</v>
      </c>
      <c r="E84" s="707">
        <v>34</v>
      </c>
      <c r="F84" s="708">
        <v>5</v>
      </c>
      <c r="G84" s="709"/>
      <c r="H84" s="146"/>
      <c r="J84" s="710"/>
      <c r="K84" s="710"/>
      <c r="L84" s="710"/>
      <c r="M84" s="710"/>
      <c r="P84" s="710"/>
      <c r="Q84" s="710"/>
      <c r="R84" s="710"/>
      <c r="S84" s="710"/>
    </row>
    <row r="85" spans="1:19" s="91" customFormat="1" x14ac:dyDescent="0.2">
      <c r="A85" s="385" t="s">
        <v>610</v>
      </c>
      <c r="B85" s="160" t="s">
        <v>3</v>
      </c>
      <c r="C85" s="227">
        <v>924</v>
      </c>
      <c r="D85" s="227">
        <v>619</v>
      </c>
      <c r="E85" s="358">
        <v>10</v>
      </c>
      <c r="F85" s="622">
        <v>2</v>
      </c>
      <c r="G85" s="709"/>
      <c r="H85" s="146"/>
      <c r="J85" s="710"/>
      <c r="K85" s="710"/>
      <c r="L85" s="710"/>
      <c r="M85" s="710"/>
      <c r="P85" s="710"/>
      <c r="Q85" s="710"/>
      <c r="R85" s="710"/>
      <c r="S85" s="710"/>
    </row>
    <row r="86" spans="1:19" s="91" customFormat="1" x14ac:dyDescent="0.2">
      <c r="A86" s="681"/>
      <c r="B86" s="524" t="s">
        <v>4</v>
      </c>
      <c r="C86" s="614">
        <v>841</v>
      </c>
      <c r="D86" s="614">
        <v>571</v>
      </c>
      <c r="E86" s="789">
        <v>1</v>
      </c>
      <c r="F86" s="790">
        <v>1</v>
      </c>
      <c r="G86" s="709"/>
      <c r="H86" s="146"/>
      <c r="J86" s="710"/>
      <c r="K86" s="710"/>
      <c r="L86" s="710"/>
      <c r="M86" s="710"/>
      <c r="P86" s="710"/>
      <c r="Q86" s="710"/>
      <c r="R86" s="710"/>
      <c r="S86" s="710"/>
    </row>
    <row r="87" spans="1:19" s="91" customFormat="1" x14ac:dyDescent="0.2">
      <c r="A87" s="681"/>
      <c r="B87" s="160" t="s">
        <v>5</v>
      </c>
      <c r="C87" s="227">
        <v>644</v>
      </c>
      <c r="D87" s="227">
        <v>678</v>
      </c>
      <c r="E87" s="358">
        <v>4</v>
      </c>
      <c r="F87" s="622">
        <v>2</v>
      </c>
      <c r="G87" s="709"/>
      <c r="H87" s="146"/>
      <c r="J87" s="710"/>
      <c r="K87" s="710"/>
      <c r="L87" s="710"/>
      <c r="M87" s="710"/>
      <c r="P87" s="710"/>
      <c r="Q87" s="710"/>
      <c r="R87" s="710"/>
      <c r="S87" s="710"/>
    </row>
    <row r="88" spans="1:19" s="91" customFormat="1" x14ac:dyDescent="0.2">
      <c r="A88" s="681"/>
      <c r="B88" s="21" t="s">
        <v>6</v>
      </c>
      <c r="C88" s="225">
        <v>917</v>
      </c>
      <c r="D88" s="225">
        <v>676</v>
      </c>
      <c r="E88" s="220">
        <v>1</v>
      </c>
      <c r="F88" s="621">
        <v>3</v>
      </c>
      <c r="G88" s="709"/>
      <c r="H88" s="146"/>
      <c r="J88" s="710"/>
      <c r="K88" s="710"/>
      <c r="L88" s="710"/>
      <c r="M88" s="710"/>
      <c r="P88" s="710"/>
      <c r="Q88" s="710"/>
      <c r="R88" s="710"/>
      <c r="S88" s="710"/>
    </row>
    <row r="89" spans="1:19" s="91" customFormat="1" x14ac:dyDescent="0.2">
      <c r="A89" s="613"/>
      <c r="B89" s="386" t="s">
        <v>51</v>
      </c>
      <c r="C89" s="905">
        <v>3326</v>
      </c>
      <c r="D89" s="905">
        <v>2544</v>
      </c>
      <c r="E89" s="906">
        <v>16</v>
      </c>
      <c r="F89" s="386">
        <v>8</v>
      </c>
      <c r="G89" s="709"/>
      <c r="H89" s="146"/>
      <c r="J89" s="710"/>
      <c r="K89" s="710"/>
      <c r="L89" s="710"/>
      <c r="M89" s="710"/>
      <c r="P89" s="710"/>
      <c r="Q89" s="710"/>
      <c r="R89" s="710"/>
      <c r="S89" s="710"/>
    </row>
    <row r="90" spans="1:19" x14ac:dyDescent="0.2">
      <c r="A90" s="423" t="s">
        <v>76</v>
      </c>
      <c r="B90" s="111"/>
      <c r="C90" s="631"/>
      <c r="D90" s="631"/>
      <c r="E90" s="631"/>
      <c r="F90" s="631"/>
      <c r="G90" s="625"/>
      <c r="H90" s="625"/>
      <c r="J90" s="629"/>
      <c r="K90" s="629"/>
      <c r="L90" s="629"/>
      <c r="M90" s="629"/>
    </row>
    <row r="91" spans="1:19" ht="13.35" customHeight="1" x14ac:dyDescent="0.2">
      <c r="A91" s="92" t="s">
        <v>56</v>
      </c>
      <c r="B91" s="111"/>
      <c r="C91" s="632"/>
      <c r="D91" s="26"/>
      <c r="E91" s="327"/>
      <c r="F91" s="621"/>
      <c r="G91" s="111"/>
    </row>
    <row r="92" spans="1:19" s="635" customFormat="1" ht="13.35" customHeight="1" x14ac:dyDescent="0.2">
      <c r="A92" s="633" t="s">
        <v>664</v>
      </c>
      <c r="B92" s="634"/>
      <c r="C92" s="634"/>
      <c r="D92" s="634"/>
      <c r="E92" s="634"/>
      <c r="F92" s="634"/>
      <c r="G92" s="634"/>
      <c r="H92" s="633"/>
      <c r="I92" s="633"/>
      <c r="J92" s="633"/>
      <c r="K92" s="633"/>
      <c r="P92" s="636"/>
      <c r="Q92" s="636"/>
      <c r="R92" s="636"/>
      <c r="S92" s="636"/>
    </row>
    <row r="93" spans="1:19" ht="13.35" customHeight="1" x14ac:dyDescent="0.2">
      <c r="A93" s="423" t="s">
        <v>447</v>
      </c>
      <c r="B93" s="423"/>
      <c r="C93" s="423"/>
      <c r="D93" s="423"/>
      <c r="E93" s="423"/>
      <c r="F93" s="423"/>
      <c r="G93" s="111"/>
      <c r="H93" s="111"/>
      <c r="I93" s="111"/>
    </row>
    <row r="94" spans="1:19" ht="13.35" customHeight="1" x14ac:dyDescent="0.2">
      <c r="A94" s="423" t="s">
        <v>294</v>
      </c>
      <c r="B94" s="423"/>
      <c r="C94" s="423"/>
      <c r="D94" s="423"/>
      <c r="E94" s="423"/>
      <c r="F94" s="423"/>
      <c r="G94" s="111"/>
      <c r="H94" s="111"/>
      <c r="I94" s="111"/>
    </row>
    <row r="95" spans="1:19" s="638" customFormat="1" ht="13.35" customHeight="1" x14ac:dyDescent="0.2">
      <c r="A95" s="111" t="s">
        <v>448</v>
      </c>
      <c r="B95" s="111"/>
      <c r="C95" s="111"/>
      <c r="D95" s="111"/>
      <c r="E95" s="111"/>
      <c r="F95" s="111"/>
      <c r="G95" s="637"/>
      <c r="H95" s="637"/>
      <c r="I95" s="637"/>
      <c r="P95" s="639"/>
      <c r="Q95" s="639"/>
      <c r="R95" s="639"/>
      <c r="S95" s="639"/>
    </row>
    <row r="96" spans="1:19" s="638" customFormat="1" ht="13.35" customHeight="1" x14ac:dyDescent="0.2">
      <c r="A96" s="111" t="s">
        <v>295</v>
      </c>
      <c r="B96" s="111"/>
      <c r="C96" s="111"/>
      <c r="D96" s="111"/>
      <c r="E96" s="111"/>
      <c r="F96" s="111"/>
      <c r="G96" s="637"/>
      <c r="H96" s="637"/>
      <c r="I96" s="637"/>
      <c r="P96" s="639"/>
      <c r="Q96" s="639"/>
      <c r="R96" s="639"/>
      <c r="S96" s="639"/>
    </row>
    <row r="97" spans="1:9" ht="13.35" customHeight="1" x14ac:dyDescent="0.2">
      <c r="A97" s="423" t="s">
        <v>449</v>
      </c>
      <c r="B97" s="423"/>
      <c r="C97" s="423"/>
      <c r="D97" s="423"/>
      <c r="E97" s="423"/>
      <c r="F97" s="423"/>
      <c r="G97" s="423"/>
      <c r="H97" s="423"/>
      <c r="I97" s="423"/>
    </row>
    <row r="98" spans="1:9" ht="13.35" customHeight="1" x14ac:dyDescent="0.2">
      <c r="A98" s="423" t="s">
        <v>296</v>
      </c>
      <c r="B98" s="423"/>
      <c r="C98" s="423"/>
      <c r="D98" s="423"/>
      <c r="E98" s="423"/>
      <c r="F98" s="423"/>
      <c r="G98" s="423"/>
      <c r="H98" s="423"/>
      <c r="I98" s="423"/>
    </row>
    <row r="99" spans="1:9" ht="13.35" customHeight="1" x14ac:dyDescent="0.2">
      <c r="A99" s="423" t="s">
        <v>297</v>
      </c>
      <c r="B99" s="423"/>
      <c r="C99" s="423"/>
      <c r="D99" s="423"/>
      <c r="E99" s="423"/>
      <c r="F99" s="423"/>
      <c r="G99" s="423"/>
      <c r="H99" s="423"/>
      <c r="I99" s="423"/>
    </row>
    <row r="100" spans="1:9" ht="15" customHeight="1" x14ac:dyDescent="0.2">
      <c r="A100" s="424"/>
      <c r="B100" s="117"/>
      <c r="C100" s="117"/>
      <c r="D100" s="117"/>
      <c r="E100" s="117"/>
      <c r="F100" s="298"/>
    </row>
    <row r="101" spans="1:9" ht="15" x14ac:dyDescent="0.25">
      <c r="A101" s="316" t="s">
        <v>740</v>
      </c>
    </row>
    <row r="102" spans="1:9" ht="13.5" customHeight="1" x14ac:dyDescent="0.2"/>
    <row r="122" spans="13:14" x14ac:dyDescent="0.2">
      <c r="M122" s="640"/>
      <c r="N122" s="640"/>
    </row>
    <row r="123" spans="13:14" x14ac:dyDescent="0.2">
      <c r="M123" s="640"/>
      <c r="N123" s="640"/>
    </row>
    <row r="124" spans="13:14" x14ac:dyDescent="0.2">
      <c r="M124" s="640"/>
      <c r="N124" s="640"/>
    </row>
    <row r="125" spans="13:14" x14ac:dyDescent="0.2">
      <c r="M125" s="640"/>
      <c r="N125" s="640"/>
    </row>
    <row r="126" spans="13:14" x14ac:dyDescent="0.2">
      <c r="M126" s="640"/>
      <c r="N126" s="640"/>
    </row>
    <row r="127" spans="13:14" x14ac:dyDescent="0.2">
      <c r="M127" s="640"/>
      <c r="N127" s="640"/>
    </row>
    <row r="128" spans="13:14" x14ac:dyDescent="0.2">
      <c r="M128" s="640"/>
      <c r="N128" s="640"/>
    </row>
    <row r="129" spans="1:26" ht="15" x14ac:dyDescent="0.25">
      <c r="A129" s="316" t="s">
        <v>741</v>
      </c>
      <c r="M129" s="640"/>
      <c r="N129" s="640"/>
    </row>
    <row r="130" spans="1:26" x14ac:dyDescent="0.2">
      <c r="M130" s="640"/>
      <c r="N130" s="640"/>
    </row>
    <row r="131" spans="1:26" x14ac:dyDescent="0.2">
      <c r="M131" s="640"/>
      <c r="N131" s="640"/>
    </row>
    <row r="132" spans="1:26" x14ac:dyDescent="0.2">
      <c r="J132" s="640"/>
      <c r="K132" s="640"/>
      <c r="L132" s="640"/>
      <c r="M132" s="640"/>
      <c r="N132" s="640"/>
      <c r="O132" s="640"/>
    </row>
    <row r="133" spans="1:26" x14ac:dyDescent="0.2">
      <c r="J133" s="640"/>
      <c r="K133" s="640"/>
      <c r="L133" s="640"/>
      <c r="M133" s="640"/>
      <c r="N133" s="640"/>
      <c r="O133" s="640"/>
    </row>
    <row r="134" spans="1:26" x14ac:dyDescent="0.2">
      <c r="J134" s="640"/>
      <c r="K134" s="640"/>
      <c r="L134" s="640"/>
      <c r="M134" s="640"/>
      <c r="N134" s="640"/>
      <c r="O134" s="629"/>
      <c r="T134" s="640"/>
    </row>
    <row r="135" spans="1:26" x14ac:dyDescent="0.2">
      <c r="J135" s="640"/>
      <c r="K135" s="640"/>
      <c r="L135" s="640"/>
      <c r="M135" s="640"/>
      <c r="N135" s="640"/>
      <c r="O135" s="629"/>
      <c r="T135" s="640"/>
    </row>
    <row r="136" spans="1:26" x14ac:dyDescent="0.2">
      <c r="J136" s="640"/>
      <c r="K136" s="640"/>
      <c r="L136" s="640"/>
      <c r="M136" s="640"/>
      <c r="O136" s="629"/>
      <c r="T136" s="629"/>
      <c r="U136" s="640"/>
      <c r="V136" s="640"/>
      <c r="W136" s="640"/>
      <c r="X136" s="640"/>
      <c r="Y136" s="629"/>
    </row>
    <row r="137" spans="1:26" x14ac:dyDescent="0.2">
      <c r="J137" s="640"/>
      <c r="K137" s="640"/>
      <c r="L137" s="640"/>
      <c r="M137" s="640"/>
      <c r="O137" s="629"/>
      <c r="Q137" s="153" t="s">
        <v>175</v>
      </c>
      <c r="R137" s="153" t="s">
        <v>176</v>
      </c>
      <c r="T137" s="629"/>
    </row>
    <row r="138" spans="1:26" x14ac:dyDescent="0.2">
      <c r="B138" s="640"/>
      <c r="J138" s="640"/>
      <c r="K138" s="640"/>
      <c r="L138" s="640"/>
      <c r="M138" s="640"/>
      <c r="O138" s="629"/>
      <c r="P138" s="629" t="s">
        <v>9</v>
      </c>
      <c r="Q138" s="717">
        <v>3689</v>
      </c>
      <c r="R138" s="717">
        <v>4868</v>
      </c>
      <c r="T138" s="629"/>
    </row>
    <row r="139" spans="1:26" x14ac:dyDescent="0.2">
      <c r="J139" s="640"/>
      <c r="K139" s="640"/>
      <c r="L139" s="640"/>
      <c r="M139" s="640"/>
      <c r="O139" s="629"/>
      <c r="P139" s="629" t="s">
        <v>10</v>
      </c>
      <c r="Q139" s="717">
        <v>3117</v>
      </c>
      <c r="R139" s="717">
        <v>3817</v>
      </c>
      <c r="T139" s="629"/>
    </row>
    <row r="140" spans="1:26" x14ac:dyDescent="0.2">
      <c r="J140" s="640"/>
      <c r="K140" s="640"/>
      <c r="L140" s="640"/>
      <c r="M140" s="640"/>
      <c r="O140" s="629"/>
      <c r="P140" s="629" t="s">
        <v>11</v>
      </c>
      <c r="Q140" s="717">
        <v>2560</v>
      </c>
      <c r="R140" s="717">
        <v>2927</v>
      </c>
      <c r="T140" s="629"/>
    </row>
    <row r="141" spans="1:26" x14ac:dyDescent="0.2">
      <c r="J141" s="640"/>
      <c r="K141" s="640"/>
      <c r="L141" s="640"/>
      <c r="M141" s="640"/>
      <c r="O141" s="629"/>
      <c r="P141" s="629" t="s">
        <v>12</v>
      </c>
      <c r="Q141" s="717">
        <v>2768</v>
      </c>
      <c r="R141" s="717">
        <v>3339</v>
      </c>
      <c r="T141" s="629"/>
    </row>
    <row r="142" spans="1:26" ht="15" x14ac:dyDescent="0.25">
      <c r="A142" s="316"/>
      <c r="J142" s="640"/>
      <c r="K142" s="640"/>
      <c r="L142" s="640"/>
      <c r="M142" s="640"/>
      <c r="O142" s="629"/>
      <c r="P142" s="629" t="s">
        <v>15</v>
      </c>
      <c r="Q142" s="717">
        <v>2825</v>
      </c>
      <c r="R142" s="717">
        <v>3027</v>
      </c>
      <c r="T142" s="629"/>
    </row>
    <row r="143" spans="1:26" x14ac:dyDescent="0.2">
      <c r="J143" s="640"/>
      <c r="K143" s="640"/>
      <c r="L143" s="640"/>
      <c r="M143" s="640"/>
      <c r="O143" s="629"/>
      <c r="P143" s="629" t="s">
        <v>18</v>
      </c>
      <c r="Q143" s="717">
        <v>2516</v>
      </c>
      <c r="R143" s="717">
        <v>2866</v>
      </c>
      <c r="T143" s="629"/>
    </row>
    <row r="144" spans="1:26" x14ac:dyDescent="0.2">
      <c r="J144" s="640"/>
      <c r="K144" s="640"/>
      <c r="L144" s="640"/>
      <c r="M144" s="640"/>
      <c r="O144" s="629"/>
      <c r="P144" s="629" t="s">
        <v>21</v>
      </c>
      <c r="Q144" s="717">
        <v>2914</v>
      </c>
      <c r="R144" s="717">
        <v>2640</v>
      </c>
      <c r="T144" s="629"/>
      <c r="U144" s="640"/>
      <c r="V144" s="640"/>
      <c r="W144" s="640"/>
      <c r="X144" s="640"/>
      <c r="Y144" s="640"/>
      <c r="Z144" s="640"/>
    </row>
    <row r="145" spans="10:26" x14ac:dyDescent="0.2">
      <c r="J145" s="640"/>
      <c r="K145" s="640"/>
      <c r="L145" s="640"/>
      <c r="M145" s="640"/>
      <c r="O145" s="629"/>
      <c r="P145" s="629" t="s">
        <v>141</v>
      </c>
      <c r="Q145" s="717">
        <v>3423</v>
      </c>
      <c r="R145" s="717">
        <v>2942</v>
      </c>
      <c r="T145" s="629"/>
      <c r="U145" s="640"/>
      <c r="V145" s="640"/>
      <c r="W145" s="640"/>
      <c r="X145" s="640"/>
      <c r="Y145" s="640"/>
      <c r="Z145" s="640"/>
    </row>
    <row r="146" spans="10:26" x14ac:dyDescent="0.2">
      <c r="J146" s="640"/>
      <c r="K146" s="640"/>
      <c r="L146" s="640"/>
      <c r="M146" s="640"/>
      <c r="O146" s="629"/>
      <c r="P146" s="629" t="s">
        <v>157</v>
      </c>
      <c r="Q146" s="717">
        <v>3304</v>
      </c>
      <c r="R146" s="717">
        <v>3257</v>
      </c>
      <c r="T146" s="629"/>
      <c r="U146" s="640"/>
      <c r="V146" s="640"/>
      <c r="W146" s="640"/>
      <c r="X146" s="640"/>
      <c r="Y146" s="640"/>
      <c r="Z146" s="640"/>
    </row>
    <row r="147" spans="10:26" x14ac:dyDescent="0.2">
      <c r="J147" s="640"/>
      <c r="K147" s="640"/>
      <c r="L147" s="640"/>
      <c r="M147" s="640"/>
      <c r="O147" s="629"/>
      <c r="P147" s="629" t="s">
        <v>158</v>
      </c>
      <c r="Q147" s="717">
        <v>3796</v>
      </c>
      <c r="R147" s="717">
        <v>3630</v>
      </c>
      <c r="T147" s="629"/>
      <c r="U147" s="640"/>
      <c r="V147" s="640"/>
      <c r="W147" s="640"/>
      <c r="X147" s="640"/>
      <c r="Y147" s="640"/>
      <c r="Z147" s="640"/>
    </row>
    <row r="148" spans="10:26" x14ac:dyDescent="0.2">
      <c r="J148" s="640"/>
      <c r="K148" s="640"/>
      <c r="L148" s="640"/>
      <c r="M148" s="640"/>
      <c r="O148" s="629"/>
      <c r="P148" s="629" t="s">
        <v>159</v>
      </c>
      <c r="Q148" s="717">
        <v>4262</v>
      </c>
      <c r="R148" s="717">
        <v>4236</v>
      </c>
      <c r="T148" s="629"/>
      <c r="U148" s="640"/>
      <c r="V148" s="640"/>
      <c r="W148" s="640"/>
      <c r="X148" s="640"/>
      <c r="Y148" s="640"/>
      <c r="Z148" s="640"/>
    </row>
    <row r="149" spans="10:26" x14ac:dyDescent="0.2">
      <c r="J149" s="640"/>
      <c r="K149" s="640"/>
      <c r="L149" s="640"/>
      <c r="M149" s="640"/>
      <c r="O149" s="629"/>
      <c r="P149" s="629" t="s">
        <v>160</v>
      </c>
      <c r="Q149" s="717">
        <v>3229</v>
      </c>
      <c r="R149" s="717">
        <v>3014</v>
      </c>
      <c r="T149" s="629"/>
      <c r="U149" s="640"/>
      <c r="V149" s="640"/>
      <c r="W149" s="640"/>
      <c r="X149" s="640"/>
      <c r="Y149" s="640"/>
      <c r="Z149" s="640"/>
    </row>
    <row r="150" spans="10:26" x14ac:dyDescent="0.2">
      <c r="J150" s="640"/>
      <c r="K150" s="640"/>
      <c r="L150" s="640"/>
      <c r="M150" s="640"/>
      <c r="O150" s="629"/>
      <c r="P150" s="629" t="s">
        <v>372</v>
      </c>
      <c r="Q150" s="717">
        <v>3163</v>
      </c>
      <c r="R150" s="717">
        <v>3332</v>
      </c>
      <c r="T150" s="629"/>
      <c r="U150" s="640"/>
      <c r="V150" s="640"/>
      <c r="W150" s="640"/>
      <c r="X150" s="640"/>
      <c r="Y150" s="640"/>
      <c r="Z150" s="640"/>
    </row>
    <row r="151" spans="10:26" x14ac:dyDescent="0.2">
      <c r="J151" s="640"/>
      <c r="K151" s="640"/>
      <c r="L151" s="640"/>
      <c r="M151" s="640"/>
      <c r="O151" s="629"/>
      <c r="P151" s="629" t="s">
        <v>561</v>
      </c>
      <c r="Q151" s="717">
        <f>C74</f>
        <v>3180</v>
      </c>
      <c r="R151" s="717">
        <f>D74</f>
        <v>3096</v>
      </c>
      <c r="T151" s="629"/>
      <c r="U151" s="640"/>
      <c r="V151" s="640"/>
    </row>
    <row r="152" spans="10:26" x14ac:dyDescent="0.2">
      <c r="J152" s="640"/>
      <c r="K152" s="640"/>
      <c r="L152" s="640"/>
      <c r="M152" s="640"/>
      <c r="O152" s="629"/>
      <c r="P152" s="629" t="s">
        <v>570</v>
      </c>
      <c r="Q152" s="717">
        <f>C79</f>
        <v>3094</v>
      </c>
      <c r="R152" s="717">
        <f>D79</f>
        <v>2796</v>
      </c>
      <c r="T152" s="629"/>
      <c r="U152" s="640"/>
      <c r="V152" s="640"/>
    </row>
    <row r="153" spans="10:26" x14ac:dyDescent="0.2">
      <c r="J153" s="640"/>
      <c r="K153" s="640"/>
      <c r="L153" s="640"/>
      <c r="M153" s="640"/>
      <c r="O153" s="629"/>
      <c r="P153" s="629" t="s">
        <v>583</v>
      </c>
      <c r="Q153" s="718">
        <f>C84</f>
        <v>2572</v>
      </c>
      <c r="R153" s="718">
        <f>D84</f>
        <v>2673</v>
      </c>
      <c r="T153" s="629"/>
      <c r="U153" s="640"/>
      <c r="V153" s="640"/>
    </row>
    <row r="154" spans="10:26" x14ac:dyDescent="0.2">
      <c r="M154" s="640"/>
      <c r="O154" s="629"/>
      <c r="P154" s="629" t="s">
        <v>610</v>
      </c>
      <c r="Q154" s="718">
        <f>C89</f>
        <v>3326</v>
      </c>
      <c r="R154" s="718">
        <f>D89</f>
        <v>2544</v>
      </c>
      <c r="T154" s="629"/>
      <c r="U154" s="640"/>
      <c r="V154" s="640"/>
    </row>
    <row r="155" spans="10:26" x14ac:dyDescent="0.2">
      <c r="M155" s="640"/>
      <c r="N155" s="640"/>
      <c r="O155" s="629"/>
      <c r="T155" s="629"/>
      <c r="U155" s="640"/>
      <c r="V155" s="640"/>
    </row>
    <row r="156" spans="10:26" x14ac:dyDescent="0.2">
      <c r="M156" s="640"/>
      <c r="N156" s="640"/>
      <c r="O156" s="640"/>
      <c r="P156" s="640"/>
      <c r="Q156" s="640"/>
      <c r="R156" s="640"/>
      <c r="T156" s="629"/>
      <c r="U156" s="640"/>
      <c r="V156" s="640"/>
    </row>
    <row r="157" spans="10:26" x14ac:dyDescent="0.2">
      <c r="M157" s="640"/>
      <c r="N157" s="640"/>
      <c r="O157" s="640"/>
      <c r="P157" s="640"/>
      <c r="Q157" s="640"/>
      <c r="R157" s="640"/>
      <c r="T157" s="629"/>
      <c r="U157" s="640"/>
      <c r="V157" s="640"/>
    </row>
    <row r="158" spans="10:26" x14ac:dyDescent="0.2">
      <c r="M158" s="640"/>
      <c r="N158" s="640"/>
      <c r="O158" s="640"/>
      <c r="P158" s="640"/>
      <c r="Q158" s="640"/>
      <c r="R158" s="640"/>
      <c r="S158" s="640"/>
      <c r="T158" s="640"/>
      <c r="U158" s="640"/>
      <c r="V158" s="640"/>
    </row>
    <row r="159" spans="10:26" x14ac:dyDescent="0.2">
      <c r="M159" s="640"/>
      <c r="N159" s="640"/>
      <c r="O159" s="640"/>
      <c r="P159" s="640"/>
      <c r="Q159" s="640"/>
      <c r="R159" s="640"/>
      <c r="S159" s="640"/>
      <c r="T159" s="640"/>
      <c r="U159" s="640"/>
      <c r="V159" s="640"/>
    </row>
    <row r="160" spans="10:26" x14ac:dyDescent="0.2">
      <c r="M160" s="640"/>
      <c r="N160" s="640"/>
      <c r="O160" s="640"/>
      <c r="P160" s="640"/>
      <c r="Q160" s="640"/>
      <c r="R160" s="640"/>
      <c r="S160" s="640"/>
      <c r="T160" s="640"/>
      <c r="U160" s="640"/>
      <c r="V160" s="640"/>
    </row>
    <row r="161" spans="13:22" x14ac:dyDescent="0.2">
      <c r="M161" s="640"/>
      <c r="N161" s="640"/>
      <c r="O161" s="640"/>
      <c r="P161" s="640"/>
      <c r="Q161" s="640"/>
      <c r="R161" s="640"/>
      <c r="S161" s="640"/>
      <c r="T161" s="640"/>
      <c r="U161" s="640"/>
      <c r="V161" s="640"/>
    </row>
    <row r="162" spans="13:22" x14ac:dyDescent="0.2">
      <c r="M162" s="640"/>
      <c r="N162" s="640"/>
      <c r="O162" s="640"/>
      <c r="P162" s="640"/>
      <c r="Q162" s="640"/>
      <c r="R162" s="640"/>
      <c r="S162" s="640"/>
      <c r="T162" s="640"/>
      <c r="U162" s="640"/>
      <c r="V162" s="640"/>
    </row>
    <row r="163" spans="13:22" x14ac:dyDescent="0.2">
      <c r="M163" s="640"/>
      <c r="N163" s="640"/>
      <c r="O163" s="640"/>
      <c r="P163" s="640"/>
      <c r="Q163" s="640"/>
      <c r="R163" s="640"/>
      <c r="S163" s="640"/>
      <c r="T163" s="640"/>
      <c r="U163" s="640"/>
      <c r="V163" s="640"/>
    </row>
    <row r="164" spans="13:22" x14ac:dyDescent="0.2">
      <c r="M164" s="640"/>
      <c r="N164" s="640"/>
      <c r="O164" s="640"/>
      <c r="P164" s="640"/>
      <c r="Q164" s="640"/>
      <c r="R164" s="640"/>
      <c r="S164" s="640"/>
      <c r="T164" s="640"/>
      <c r="U164" s="640"/>
      <c r="V164" s="640"/>
    </row>
    <row r="165" spans="13:22" x14ac:dyDescent="0.2">
      <c r="M165" s="640"/>
      <c r="N165" s="640"/>
      <c r="O165" s="640"/>
      <c r="P165" s="640"/>
      <c r="Q165" s="640"/>
      <c r="R165" s="640"/>
      <c r="S165" s="640"/>
      <c r="T165" s="640"/>
      <c r="U165" s="640"/>
      <c r="V165" s="640"/>
    </row>
    <row r="166" spans="13:22" x14ac:dyDescent="0.2">
      <c r="M166" s="640"/>
      <c r="N166" s="640"/>
      <c r="O166" s="640"/>
      <c r="P166" s="640"/>
      <c r="Q166" s="640"/>
      <c r="R166" s="640"/>
      <c r="S166" s="640"/>
      <c r="T166" s="640"/>
      <c r="U166" s="640"/>
      <c r="V166" s="640"/>
    </row>
    <row r="167" spans="13:22" x14ac:dyDescent="0.2">
      <c r="M167" s="640"/>
      <c r="N167" s="640"/>
      <c r="O167" s="640"/>
      <c r="P167" s="640"/>
      <c r="Q167" s="640"/>
      <c r="R167" s="640"/>
      <c r="S167" s="640"/>
      <c r="T167" s="640"/>
      <c r="U167" s="640"/>
      <c r="V167" s="640"/>
    </row>
    <row r="168" spans="13:22" x14ac:dyDescent="0.2">
      <c r="M168" s="640"/>
      <c r="N168" s="640"/>
      <c r="O168" s="640"/>
      <c r="P168" s="640"/>
      <c r="Q168" s="640"/>
      <c r="R168" s="640"/>
      <c r="S168" s="640"/>
      <c r="T168" s="640"/>
      <c r="U168" s="640"/>
      <c r="V168" s="640"/>
    </row>
    <row r="169" spans="13:22" x14ac:dyDescent="0.2">
      <c r="M169" s="640"/>
      <c r="N169" s="640"/>
      <c r="O169" s="640"/>
      <c r="P169" s="640"/>
      <c r="Q169" s="640"/>
      <c r="R169" s="640"/>
      <c r="S169" s="640"/>
      <c r="T169" s="640"/>
      <c r="U169" s="640"/>
      <c r="V169" s="640"/>
    </row>
    <row r="170" spans="13:22" x14ac:dyDescent="0.2">
      <c r="M170" s="640"/>
      <c r="N170" s="640"/>
      <c r="O170" s="640"/>
      <c r="P170" s="640"/>
      <c r="Q170" s="640"/>
      <c r="R170" s="640"/>
      <c r="S170" s="640"/>
      <c r="T170" s="640"/>
      <c r="U170" s="640"/>
      <c r="V170" s="640"/>
    </row>
    <row r="171" spans="13:22" x14ac:dyDescent="0.2">
      <c r="M171" s="640"/>
      <c r="N171" s="640"/>
      <c r="O171" s="640"/>
      <c r="P171" s="640"/>
      <c r="Q171" s="640"/>
      <c r="R171" s="640"/>
      <c r="S171" s="640"/>
      <c r="T171" s="640"/>
      <c r="U171" s="640"/>
      <c r="V171" s="640"/>
    </row>
    <row r="172" spans="13:22" x14ac:dyDescent="0.2">
      <c r="M172" s="640"/>
      <c r="N172" s="640"/>
      <c r="O172" s="640"/>
      <c r="P172" s="640"/>
      <c r="Q172" s="640"/>
      <c r="R172" s="640"/>
      <c r="S172" s="640"/>
      <c r="T172" s="640"/>
      <c r="U172" s="640"/>
      <c r="V172" s="640"/>
    </row>
    <row r="173" spans="13:22" x14ac:dyDescent="0.2">
      <c r="M173" s="640"/>
      <c r="N173" s="640"/>
      <c r="O173" s="640"/>
      <c r="P173" s="640"/>
      <c r="Q173" s="640"/>
      <c r="R173" s="640"/>
      <c r="S173" s="640"/>
      <c r="T173" s="640"/>
      <c r="U173" s="640"/>
      <c r="V173" s="640"/>
    </row>
    <row r="174" spans="13:22" x14ac:dyDescent="0.2">
      <c r="M174" s="640"/>
      <c r="N174" s="640"/>
      <c r="O174" s="640"/>
      <c r="T174" s="640"/>
      <c r="U174" s="640"/>
      <c r="V174" s="640"/>
    </row>
    <row r="175" spans="13:22" x14ac:dyDescent="0.2">
      <c r="M175" s="640"/>
      <c r="N175" s="640"/>
      <c r="O175" s="640"/>
      <c r="T175" s="640"/>
      <c r="U175" s="640"/>
      <c r="V175" s="640"/>
    </row>
    <row r="176" spans="13:22" x14ac:dyDescent="0.2">
      <c r="M176" s="640"/>
      <c r="N176" s="640"/>
      <c r="O176" s="640"/>
      <c r="T176" s="640"/>
      <c r="U176" s="640"/>
      <c r="V176" s="640"/>
    </row>
  </sheetData>
  <dataConsolidate/>
  <hyperlinks>
    <hyperlink ref="A1" location="Contents!A1" tooltip="Contents Page" display="Return to Contents Page" xr:uid="{2A0AB5A9-2DE4-4952-8119-8CB7DFEFF43D}"/>
    <hyperlink ref="G2" location="'6.1'!A99" display="(Go to quarterly chart)" xr:uid="{F7EA7ED4-FFE3-47B6-A84C-0452E3BFF5BD}"/>
    <hyperlink ref="G3" location="'6.1'!A127" display="(Go to annual chart)" xr:uid="{9743829A-4975-4CC0-863F-2EE5994A245F}"/>
  </hyperlinks>
  <pageMargins left="0.70866141732283472" right="0.70866141732283472" top="0.74803149606299213" bottom="0.74803149606299213" header="0.31496062992125984" footer="0.31496062992125984"/>
  <pageSetup paperSize="9" scale="59" orientation="portrait" r:id="rId1"/>
  <rowBreaks count="1" manualBreakCount="1">
    <brk id="100" max="9"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AS208"/>
  <sheetViews>
    <sheetView showGridLines="0" zoomScaleNormal="100" workbookViewId="0">
      <selection sqref="A1:XFD1"/>
    </sheetView>
  </sheetViews>
  <sheetFormatPr defaultColWidth="9.42578125" defaultRowHeight="12.75" x14ac:dyDescent="0.2"/>
  <cols>
    <col min="1" max="1" width="53.85546875" style="90" customWidth="1"/>
    <col min="2" max="2" width="9.5703125" style="174" bestFit="1" customWidth="1"/>
    <col min="3" max="12" width="10.140625" style="61" bestFit="1" customWidth="1"/>
    <col min="13" max="13" width="9.42578125" style="61"/>
    <col min="14" max="14" width="10.140625" style="61" bestFit="1" customWidth="1"/>
    <col min="15" max="15" width="0.42578125" style="172" customWidth="1"/>
  </cols>
  <sheetData>
    <row r="1" spans="1:45" ht="16.5" customHeight="1" x14ac:dyDescent="0.2">
      <c r="A1" s="47" t="s">
        <v>77</v>
      </c>
    </row>
    <row r="2" spans="1:45" ht="17.25" x14ac:dyDescent="0.25">
      <c r="A2" s="315" t="s">
        <v>742</v>
      </c>
    </row>
    <row r="3" spans="1:45" ht="16.350000000000001" customHeight="1" x14ac:dyDescent="0.25">
      <c r="A3" s="315" t="s">
        <v>743</v>
      </c>
    </row>
    <row r="4" spans="1:45" s="62" customFormat="1" ht="101.45" customHeight="1" x14ac:dyDescent="0.2">
      <c r="A4" s="88"/>
      <c r="B4" s="88" t="s">
        <v>25</v>
      </c>
      <c r="C4" s="88" t="s">
        <v>26</v>
      </c>
      <c r="D4" s="88" t="s">
        <v>27</v>
      </c>
      <c r="E4" s="88" t="s">
        <v>161</v>
      </c>
      <c r="F4" s="88" t="s">
        <v>28</v>
      </c>
      <c r="G4" s="88" t="s">
        <v>29</v>
      </c>
      <c r="H4" s="88" t="s">
        <v>30</v>
      </c>
      <c r="I4" s="88" t="s">
        <v>31</v>
      </c>
      <c r="J4" s="88" t="s">
        <v>32</v>
      </c>
      <c r="K4" s="88" t="s">
        <v>33</v>
      </c>
      <c r="L4" s="88" t="s">
        <v>34</v>
      </c>
      <c r="M4" s="88" t="s">
        <v>35</v>
      </c>
      <c r="N4" s="88" t="s">
        <v>94</v>
      </c>
      <c r="O4" s="64"/>
    </row>
    <row r="5" spans="1:45" ht="21" customHeight="1" x14ac:dyDescent="0.2">
      <c r="A5" s="251" t="s">
        <v>611</v>
      </c>
      <c r="B5" s="240">
        <v>109</v>
      </c>
      <c r="C5" s="240">
        <v>67</v>
      </c>
      <c r="D5" s="240">
        <v>74</v>
      </c>
      <c r="E5" s="240">
        <v>251</v>
      </c>
      <c r="F5" s="240">
        <v>94</v>
      </c>
      <c r="G5" s="240">
        <v>37</v>
      </c>
      <c r="H5" s="240">
        <v>43</v>
      </c>
      <c r="I5" s="240">
        <v>74</v>
      </c>
      <c r="J5" s="240">
        <v>53</v>
      </c>
      <c r="K5" s="240">
        <v>37</v>
      </c>
      <c r="L5" s="240">
        <v>85</v>
      </c>
      <c r="M5" s="240">
        <v>0</v>
      </c>
      <c r="N5" s="233">
        <v>924</v>
      </c>
      <c r="O5" s="233"/>
    </row>
    <row r="6" spans="1:45" ht="21" customHeight="1" x14ac:dyDescent="0.2">
      <c r="A6" s="162" t="s">
        <v>612</v>
      </c>
      <c r="B6" s="254">
        <v>82</v>
      </c>
      <c r="C6" s="254">
        <v>55</v>
      </c>
      <c r="D6" s="254">
        <v>85</v>
      </c>
      <c r="E6" s="254">
        <v>262</v>
      </c>
      <c r="F6" s="254">
        <v>55</v>
      </c>
      <c r="G6" s="254">
        <v>53</v>
      </c>
      <c r="H6" s="254">
        <v>44</v>
      </c>
      <c r="I6" s="254">
        <v>46</v>
      </c>
      <c r="J6" s="254">
        <v>45</v>
      </c>
      <c r="K6" s="254">
        <v>40</v>
      </c>
      <c r="L6" s="254">
        <v>74</v>
      </c>
      <c r="M6" s="254">
        <v>0</v>
      </c>
      <c r="N6" s="255">
        <v>841</v>
      </c>
      <c r="O6" s="236"/>
    </row>
    <row r="7" spans="1:45" ht="21" customHeight="1" x14ac:dyDescent="0.2">
      <c r="A7" s="251" t="s">
        <v>613</v>
      </c>
      <c r="B7" s="252">
        <v>68</v>
      </c>
      <c r="C7" s="252">
        <v>64</v>
      </c>
      <c r="D7" s="252">
        <v>61</v>
      </c>
      <c r="E7" s="252">
        <v>112</v>
      </c>
      <c r="F7" s="252">
        <v>49</v>
      </c>
      <c r="G7" s="252">
        <v>54</v>
      </c>
      <c r="H7" s="252">
        <v>49</v>
      </c>
      <c r="I7" s="252">
        <v>55</v>
      </c>
      <c r="J7" s="252">
        <v>36</v>
      </c>
      <c r="K7" s="252">
        <v>43</v>
      </c>
      <c r="L7" s="252">
        <v>53</v>
      </c>
      <c r="M7" s="252">
        <v>0</v>
      </c>
      <c r="N7" s="261">
        <v>644</v>
      </c>
      <c r="O7" s="233"/>
    </row>
    <row r="8" spans="1:45" ht="21" customHeight="1" x14ac:dyDescent="0.2">
      <c r="A8" s="162" t="s">
        <v>614</v>
      </c>
      <c r="B8" s="254">
        <v>73</v>
      </c>
      <c r="C8" s="254">
        <v>75</v>
      </c>
      <c r="D8" s="254">
        <v>97</v>
      </c>
      <c r="E8" s="254">
        <v>271</v>
      </c>
      <c r="F8" s="254">
        <v>60</v>
      </c>
      <c r="G8" s="254">
        <v>45</v>
      </c>
      <c r="H8" s="254">
        <v>57</v>
      </c>
      <c r="I8" s="254">
        <v>77</v>
      </c>
      <c r="J8" s="254">
        <v>42</v>
      </c>
      <c r="K8" s="254">
        <v>38</v>
      </c>
      <c r="L8" s="254">
        <v>82</v>
      </c>
      <c r="M8" s="254">
        <v>0</v>
      </c>
      <c r="N8" s="255">
        <v>917</v>
      </c>
      <c r="O8" s="236"/>
    </row>
    <row r="9" spans="1:45" ht="21" customHeight="1" x14ac:dyDescent="0.2">
      <c r="A9" s="251" t="s">
        <v>610</v>
      </c>
      <c r="B9" s="240">
        <v>332</v>
      </c>
      <c r="C9" s="240">
        <v>261</v>
      </c>
      <c r="D9" s="240">
        <v>317</v>
      </c>
      <c r="E9" s="240">
        <v>896</v>
      </c>
      <c r="F9" s="240">
        <v>258</v>
      </c>
      <c r="G9" s="240">
        <v>189</v>
      </c>
      <c r="H9" s="240">
        <v>193</v>
      </c>
      <c r="I9" s="240">
        <v>252</v>
      </c>
      <c r="J9" s="240">
        <v>176</v>
      </c>
      <c r="K9" s="240">
        <v>158</v>
      </c>
      <c r="L9" s="240">
        <v>294</v>
      </c>
      <c r="M9" s="240">
        <v>0</v>
      </c>
      <c r="N9" s="233">
        <v>3326</v>
      </c>
      <c r="O9" s="233"/>
      <c r="AG9" s="147"/>
      <c r="AH9" s="147"/>
      <c r="AI9" s="147"/>
      <c r="AJ9" s="147"/>
      <c r="AK9" s="147"/>
      <c r="AL9" s="147"/>
      <c r="AM9" s="147"/>
      <c r="AN9" s="147"/>
      <c r="AO9" s="147"/>
      <c r="AP9" s="147"/>
      <c r="AQ9" s="147"/>
      <c r="AR9" s="147"/>
      <c r="AS9" s="147"/>
    </row>
    <row r="10" spans="1:45" ht="21" customHeight="1" x14ac:dyDescent="0.2">
      <c r="A10" s="162" t="s">
        <v>585</v>
      </c>
      <c r="B10" s="244">
        <v>63</v>
      </c>
      <c r="C10" s="244">
        <v>76</v>
      </c>
      <c r="D10" s="244">
        <v>61</v>
      </c>
      <c r="E10" s="244">
        <v>93</v>
      </c>
      <c r="F10" s="244">
        <v>53</v>
      </c>
      <c r="G10" s="244">
        <v>34</v>
      </c>
      <c r="H10" s="244">
        <v>47</v>
      </c>
      <c r="I10" s="244">
        <v>65</v>
      </c>
      <c r="J10" s="244">
        <v>72</v>
      </c>
      <c r="K10" s="244">
        <v>37</v>
      </c>
      <c r="L10" s="244">
        <v>76</v>
      </c>
      <c r="M10" s="244">
        <v>0</v>
      </c>
      <c r="N10" s="236">
        <v>677</v>
      </c>
      <c r="O10" s="255"/>
      <c r="AG10" s="147"/>
      <c r="AH10" s="147"/>
      <c r="AI10" s="147"/>
      <c r="AJ10" s="147"/>
      <c r="AK10" s="147"/>
      <c r="AL10" s="147"/>
      <c r="AM10" s="147"/>
      <c r="AN10" s="147"/>
      <c r="AO10" s="147"/>
      <c r="AP10" s="147"/>
      <c r="AQ10" s="147"/>
      <c r="AR10" s="147"/>
      <c r="AS10" s="147"/>
    </row>
    <row r="11" spans="1:45" ht="21" customHeight="1" x14ac:dyDescent="0.2">
      <c r="A11" s="251" t="s">
        <v>586</v>
      </c>
      <c r="B11" s="240">
        <v>64</v>
      </c>
      <c r="C11" s="240">
        <v>50</v>
      </c>
      <c r="D11" s="240">
        <v>60</v>
      </c>
      <c r="E11" s="240">
        <v>114</v>
      </c>
      <c r="F11" s="240">
        <v>60</v>
      </c>
      <c r="G11" s="240">
        <v>34</v>
      </c>
      <c r="H11" s="240">
        <v>40</v>
      </c>
      <c r="I11" s="240">
        <v>57</v>
      </c>
      <c r="J11" s="240">
        <v>34</v>
      </c>
      <c r="K11" s="240">
        <v>43</v>
      </c>
      <c r="L11" s="240">
        <v>68</v>
      </c>
      <c r="M11" s="240">
        <v>0</v>
      </c>
      <c r="N11" s="233">
        <v>624</v>
      </c>
      <c r="O11" s="261"/>
      <c r="AG11" s="147"/>
      <c r="AH11" s="147"/>
      <c r="AI11" s="147"/>
      <c r="AJ11" s="147"/>
      <c r="AK11" s="147"/>
      <c r="AL11" s="147"/>
      <c r="AM11" s="147"/>
      <c r="AN11" s="147"/>
      <c r="AO11" s="147"/>
      <c r="AP11" s="147"/>
      <c r="AQ11" s="147"/>
      <c r="AR11" s="147"/>
      <c r="AS11" s="147"/>
    </row>
    <row r="12" spans="1:45" ht="21" customHeight="1" x14ac:dyDescent="0.2">
      <c r="A12" s="162" t="s">
        <v>587</v>
      </c>
      <c r="B12" s="244">
        <v>72</v>
      </c>
      <c r="C12" s="244">
        <v>63</v>
      </c>
      <c r="D12" s="244">
        <v>68</v>
      </c>
      <c r="E12" s="244">
        <v>110</v>
      </c>
      <c r="F12" s="244">
        <v>47</v>
      </c>
      <c r="G12" s="244">
        <v>13</v>
      </c>
      <c r="H12" s="244">
        <v>34</v>
      </c>
      <c r="I12" s="244">
        <v>60</v>
      </c>
      <c r="J12" s="244">
        <v>31</v>
      </c>
      <c r="K12" s="244">
        <v>28</v>
      </c>
      <c r="L12" s="244">
        <v>57</v>
      </c>
      <c r="M12" s="244">
        <v>0</v>
      </c>
      <c r="N12" s="236">
        <v>583</v>
      </c>
      <c r="O12" s="236"/>
      <c r="AG12" s="147"/>
      <c r="AH12" s="147"/>
      <c r="AI12" s="147"/>
      <c r="AJ12" s="147"/>
      <c r="AK12" s="147"/>
      <c r="AL12" s="147"/>
      <c r="AM12" s="147"/>
      <c r="AN12" s="147"/>
      <c r="AO12" s="147"/>
      <c r="AP12" s="147"/>
      <c r="AQ12" s="147"/>
      <c r="AR12" s="147"/>
      <c r="AS12" s="147"/>
    </row>
    <row r="13" spans="1:45" ht="21" customHeight="1" x14ac:dyDescent="0.2">
      <c r="A13" s="251" t="s">
        <v>588</v>
      </c>
      <c r="B13" s="240">
        <v>65</v>
      </c>
      <c r="C13" s="240">
        <v>57</v>
      </c>
      <c r="D13" s="240">
        <v>91</v>
      </c>
      <c r="E13" s="240">
        <v>139</v>
      </c>
      <c r="F13" s="240">
        <v>44</v>
      </c>
      <c r="G13" s="240">
        <v>40</v>
      </c>
      <c r="H13" s="240">
        <v>50</v>
      </c>
      <c r="I13" s="240">
        <v>53</v>
      </c>
      <c r="J13" s="240">
        <v>52</v>
      </c>
      <c r="K13" s="240">
        <v>35</v>
      </c>
      <c r="L13" s="240">
        <v>62</v>
      </c>
      <c r="M13" s="240">
        <v>0</v>
      </c>
      <c r="N13" s="233">
        <v>688</v>
      </c>
      <c r="O13" s="261"/>
      <c r="AG13" s="147"/>
      <c r="AH13" s="147"/>
      <c r="AI13" s="147"/>
      <c r="AJ13" s="147"/>
      <c r="AK13" s="147"/>
      <c r="AL13" s="147"/>
      <c r="AM13" s="147"/>
      <c r="AN13" s="147"/>
      <c r="AO13" s="147"/>
      <c r="AP13" s="147"/>
      <c r="AQ13" s="147"/>
      <c r="AR13" s="147"/>
      <c r="AS13" s="147"/>
    </row>
    <row r="14" spans="1:45" ht="21" customHeight="1" x14ac:dyDescent="0.2">
      <c r="A14" s="162" t="s">
        <v>583</v>
      </c>
      <c r="B14" s="244">
        <v>264</v>
      </c>
      <c r="C14" s="244">
        <v>246</v>
      </c>
      <c r="D14" s="244">
        <v>280</v>
      </c>
      <c r="E14" s="244">
        <v>456</v>
      </c>
      <c r="F14" s="244">
        <v>204</v>
      </c>
      <c r="G14" s="244">
        <v>121</v>
      </c>
      <c r="H14" s="244">
        <v>171</v>
      </c>
      <c r="I14" s="244">
        <v>235</v>
      </c>
      <c r="J14" s="244">
        <v>189</v>
      </c>
      <c r="K14" s="244">
        <v>143</v>
      </c>
      <c r="L14" s="244">
        <v>263</v>
      </c>
      <c r="M14" s="244">
        <v>0</v>
      </c>
      <c r="N14" s="236">
        <v>2572</v>
      </c>
      <c r="O14" s="255"/>
      <c r="AG14" s="147"/>
      <c r="AH14" s="147"/>
      <c r="AI14" s="147"/>
      <c r="AJ14" s="147"/>
      <c r="AK14" s="147"/>
      <c r="AL14" s="147"/>
      <c r="AM14" s="147"/>
      <c r="AN14" s="147"/>
      <c r="AO14" s="147"/>
      <c r="AP14" s="147"/>
      <c r="AQ14" s="147"/>
      <c r="AR14" s="147"/>
      <c r="AS14" s="147"/>
    </row>
    <row r="15" spans="1:45" ht="21" customHeight="1" x14ac:dyDescent="0.2">
      <c r="A15" s="251" t="s">
        <v>650</v>
      </c>
      <c r="B15" s="252">
        <v>68</v>
      </c>
      <c r="C15" s="252">
        <v>15</v>
      </c>
      <c r="D15" s="252">
        <v>37</v>
      </c>
      <c r="E15" s="252">
        <v>440</v>
      </c>
      <c r="F15" s="252">
        <v>54</v>
      </c>
      <c r="G15" s="252">
        <v>68</v>
      </c>
      <c r="H15" s="252">
        <v>22</v>
      </c>
      <c r="I15" s="252">
        <v>17</v>
      </c>
      <c r="J15" s="252">
        <v>-13</v>
      </c>
      <c r="K15" s="252">
        <v>15</v>
      </c>
      <c r="L15" s="252">
        <v>31</v>
      </c>
      <c r="M15" s="252">
        <v>0</v>
      </c>
      <c r="N15" s="261">
        <v>754</v>
      </c>
      <c r="O15" s="261"/>
      <c r="AG15" s="147"/>
      <c r="AH15" s="147"/>
      <c r="AI15" s="147"/>
      <c r="AJ15" s="147"/>
      <c r="AK15" s="147"/>
      <c r="AL15" s="147"/>
      <c r="AM15" s="147"/>
      <c r="AN15" s="147"/>
      <c r="AO15" s="147"/>
      <c r="AP15" s="147"/>
      <c r="AQ15" s="147"/>
      <c r="AR15" s="147"/>
      <c r="AS15" s="147"/>
    </row>
    <row r="16" spans="1:45" ht="21" customHeight="1" x14ac:dyDescent="0.2">
      <c r="A16" s="162" t="s">
        <v>651</v>
      </c>
      <c r="B16" s="238">
        <v>0.25757575757575757</v>
      </c>
      <c r="C16" s="238">
        <v>6.097560975609756E-2</v>
      </c>
      <c r="D16" s="238">
        <v>0.13214285714285715</v>
      </c>
      <c r="E16" s="238">
        <v>0.96491228070175439</v>
      </c>
      <c r="F16" s="238">
        <v>0.26470588235294118</v>
      </c>
      <c r="G16" s="238">
        <v>0.56198347107438018</v>
      </c>
      <c r="H16" s="238">
        <v>0.12865497076023391</v>
      </c>
      <c r="I16" s="238">
        <v>7.2340425531914887E-2</v>
      </c>
      <c r="J16" s="238">
        <v>-6.8783068783068779E-2</v>
      </c>
      <c r="K16" s="238">
        <v>0.1048951048951049</v>
      </c>
      <c r="L16" s="238">
        <v>0.11787072243346007</v>
      </c>
      <c r="M16" s="238" t="s">
        <v>582</v>
      </c>
      <c r="N16" s="237">
        <v>0.29315707620528769</v>
      </c>
      <c r="O16" s="255"/>
      <c r="AG16" s="147"/>
      <c r="AH16" s="147"/>
      <c r="AI16" s="147"/>
      <c r="AJ16" s="147"/>
      <c r="AK16" s="147"/>
      <c r="AL16" s="147"/>
      <c r="AM16" s="147"/>
      <c r="AN16" s="147"/>
      <c r="AO16" s="147"/>
      <c r="AP16" s="147"/>
      <c r="AQ16" s="147"/>
      <c r="AR16" s="147"/>
      <c r="AS16" s="147"/>
    </row>
    <row r="17" spans="1:45" x14ac:dyDescent="0.2">
      <c r="A17" s="57" t="s">
        <v>76</v>
      </c>
      <c r="B17" s="425"/>
      <c r="C17" s="426"/>
      <c r="D17" s="426"/>
      <c r="E17" s="426"/>
      <c r="F17" s="426"/>
      <c r="G17" s="426"/>
      <c r="H17" s="426"/>
      <c r="I17" s="426"/>
      <c r="J17" s="426"/>
      <c r="K17" s="426"/>
      <c r="L17" s="426"/>
      <c r="M17" s="426"/>
      <c r="N17" s="184"/>
      <c r="O17" s="293"/>
      <c r="AG17" s="147"/>
      <c r="AH17" s="147"/>
      <c r="AI17" s="147"/>
      <c r="AJ17" s="147"/>
      <c r="AK17" s="147"/>
      <c r="AL17" s="147"/>
      <c r="AM17" s="147"/>
      <c r="AN17" s="147"/>
      <c r="AO17" s="147"/>
      <c r="AP17" s="147"/>
      <c r="AQ17" s="147"/>
      <c r="AR17" s="147"/>
      <c r="AS17" s="147"/>
    </row>
    <row r="18" spans="1:45" ht="16.350000000000001" customHeight="1" x14ac:dyDescent="0.25">
      <c r="A18" s="315" t="s">
        <v>744</v>
      </c>
      <c r="AG18" s="147"/>
      <c r="AH18" s="147"/>
      <c r="AI18" s="147"/>
      <c r="AJ18" s="147"/>
      <c r="AK18" s="147"/>
      <c r="AL18" s="147"/>
      <c r="AM18" s="147"/>
      <c r="AN18" s="147"/>
      <c r="AO18" s="147"/>
      <c r="AP18" s="147"/>
      <c r="AQ18" s="147"/>
      <c r="AR18" s="147"/>
      <c r="AS18" s="147"/>
    </row>
    <row r="19" spans="1:45" ht="101.45" customHeight="1" x14ac:dyDescent="0.2">
      <c r="A19" s="88"/>
      <c r="B19" s="88" t="s">
        <v>25</v>
      </c>
      <c r="C19" s="88" t="s">
        <v>26</v>
      </c>
      <c r="D19" s="88" t="s">
        <v>27</v>
      </c>
      <c r="E19" s="88" t="s">
        <v>161</v>
      </c>
      <c r="F19" s="88" t="s">
        <v>28</v>
      </c>
      <c r="G19" s="88" t="s">
        <v>29</v>
      </c>
      <c r="H19" s="88" t="s">
        <v>30</v>
      </c>
      <c r="I19" s="88" t="s">
        <v>31</v>
      </c>
      <c r="J19" s="88" t="s">
        <v>32</v>
      </c>
      <c r="K19" s="88" t="s">
        <v>33</v>
      </c>
      <c r="L19" s="88" t="s">
        <v>34</v>
      </c>
      <c r="M19" s="88" t="s">
        <v>35</v>
      </c>
      <c r="N19" s="88" t="s">
        <v>94</v>
      </c>
      <c r="O19" s="64"/>
      <c r="AG19" s="147"/>
      <c r="AH19" s="147"/>
      <c r="AI19" s="147"/>
      <c r="AJ19" s="147"/>
      <c r="AK19" s="147"/>
      <c r="AL19" s="147"/>
      <c r="AM19" s="147"/>
      <c r="AN19" s="147"/>
      <c r="AO19" s="147"/>
      <c r="AP19" s="147"/>
      <c r="AQ19" s="147"/>
      <c r="AR19" s="147"/>
      <c r="AS19" s="147"/>
    </row>
    <row r="20" spans="1:45" ht="21" customHeight="1" x14ac:dyDescent="0.2">
      <c r="A20" s="251" t="s">
        <v>611</v>
      </c>
      <c r="B20" s="240">
        <v>75</v>
      </c>
      <c r="C20" s="240">
        <v>62</v>
      </c>
      <c r="D20" s="240">
        <v>74</v>
      </c>
      <c r="E20" s="240">
        <v>110</v>
      </c>
      <c r="F20" s="240">
        <v>75</v>
      </c>
      <c r="G20" s="240">
        <v>13</v>
      </c>
      <c r="H20" s="240">
        <v>37</v>
      </c>
      <c r="I20" s="240">
        <v>47</v>
      </c>
      <c r="J20" s="240">
        <v>43</v>
      </c>
      <c r="K20" s="240">
        <v>54</v>
      </c>
      <c r="L20" s="240">
        <v>29</v>
      </c>
      <c r="M20" s="240">
        <v>0</v>
      </c>
      <c r="N20" s="233">
        <v>619</v>
      </c>
      <c r="O20" s="233"/>
      <c r="AG20" s="147"/>
      <c r="AH20" s="147"/>
      <c r="AI20" s="147"/>
      <c r="AJ20" s="147"/>
      <c r="AK20" s="147"/>
      <c r="AL20" s="147"/>
      <c r="AM20" s="147"/>
      <c r="AN20" s="147"/>
      <c r="AO20" s="147"/>
      <c r="AP20" s="147"/>
      <c r="AQ20" s="147"/>
      <c r="AR20" s="147"/>
      <c r="AS20" s="147"/>
    </row>
    <row r="21" spans="1:45" ht="21" customHeight="1" x14ac:dyDescent="0.2">
      <c r="A21" s="162" t="s">
        <v>612</v>
      </c>
      <c r="B21" s="254">
        <v>86</v>
      </c>
      <c r="C21" s="254">
        <v>54</v>
      </c>
      <c r="D21" s="254">
        <v>63</v>
      </c>
      <c r="E21" s="254">
        <v>119</v>
      </c>
      <c r="F21" s="254">
        <v>48</v>
      </c>
      <c r="G21" s="254">
        <v>7</v>
      </c>
      <c r="H21" s="254">
        <v>23</v>
      </c>
      <c r="I21" s="254">
        <v>66</v>
      </c>
      <c r="J21" s="254">
        <v>36</v>
      </c>
      <c r="K21" s="254">
        <v>36</v>
      </c>
      <c r="L21" s="254">
        <v>33</v>
      </c>
      <c r="M21" s="254">
        <v>0</v>
      </c>
      <c r="N21" s="255">
        <v>571</v>
      </c>
      <c r="O21" s="236"/>
      <c r="AG21" s="147"/>
      <c r="AH21" s="147"/>
      <c r="AI21" s="147"/>
      <c r="AJ21" s="147"/>
      <c r="AK21" s="147"/>
      <c r="AL21" s="147"/>
      <c r="AM21" s="147"/>
      <c r="AN21" s="147"/>
      <c r="AO21" s="147"/>
      <c r="AP21" s="147"/>
      <c r="AQ21" s="147"/>
      <c r="AR21" s="147"/>
      <c r="AS21" s="147"/>
    </row>
    <row r="22" spans="1:45" ht="21" customHeight="1" x14ac:dyDescent="0.2">
      <c r="A22" s="251" t="s">
        <v>613</v>
      </c>
      <c r="B22" s="252">
        <v>72</v>
      </c>
      <c r="C22" s="252">
        <v>72</v>
      </c>
      <c r="D22" s="252">
        <v>47</v>
      </c>
      <c r="E22" s="252">
        <v>134</v>
      </c>
      <c r="F22" s="252">
        <v>46</v>
      </c>
      <c r="G22" s="252">
        <v>50</v>
      </c>
      <c r="H22" s="252">
        <v>54</v>
      </c>
      <c r="I22" s="252">
        <v>80</v>
      </c>
      <c r="J22" s="252">
        <v>38</v>
      </c>
      <c r="K22" s="252">
        <v>37</v>
      </c>
      <c r="L22" s="252">
        <v>48</v>
      </c>
      <c r="M22" s="252">
        <v>0</v>
      </c>
      <c r="N22" s="261">
        <v>678</v>
      </c>
      <c r="O22" s="233"/>
      <c r="AG22" s="147"/>
      <c r="AH22" s="147"/>
      <c r="AI22" s="147"/>
      <c r="AJ22" s="147"/>
      <c r="AK22" s="147"/>
      <c r="AL22" s="147"/>
      <c r="AM22" s="147"/>
      <c r="AN22" s="147"/>
      <c r="AO22" s="147"/>
      <c r="AP22" s="147"/>
      <c r="AQ22" s="147"/>
      <c r="AR22" s="147"/>
      <c r="AS22" s="147"/>
    </row>
    <row r="23" spans="1:45" ht="21" customHeight="1" x14ac:dyDescent="0.2">
      <c r="A23" s="162" t="s">
        <v>614</v>
      </c>
      <c r="B23" s="254">
        <v>83</v>
      </c>
      <c r="C23" s="254">
        <v>68</v>
      </c>
      <c r="D23" s="254">
        <v>85</v>
      </c>
      <c r="E23" s="254">
        <v>132</v>
      </c>
      <c r="F23" s="254">
        <v>61</v>
      </c>
      <c r="G23" s="254">
        <v>23</v>
      </c>
      <c r="H23" s="254">
        <v>51</v>
      </c>
      <c r="I23" s="254">
        <v>49</v>
      </c>
      <c r="J23" s="254">
        <v>27</v>
      </c>
      <c r="K23" s="254">
        <v>26</v>
      </c>
      <c r="L23" s="254">
        <v>71</v>
      </c>
      <c r="M23" s="254">
        <v>0</v>
      </c>
      <c r="N23" s="255">
        <v>676</v>
      </c>
      <c r="O23" s="236"/>
      <c r="AG23" s="147"/>
      <c r="AH23" s="147"/>
      <c r="AI23" s="147"/>
      <c r="AJ23" s="147"/>
      <c r="AK23" s="147"/>
      <c r="AL23" s="147"/>
      <c r="AM23" s="147"/>
      <c r="AN23" s="147"/>
      <c r="AO23" s="147"/>
      <c r="AP23" s="147"/>
      <c r="AQ23" s="147"/>
      <c r="AR23" s="147"/>
      <c r="AS23" s="147"/>
    </row>
    <row r="24" spans="1:45" ht="21" customHeight="1" x14ac:dyDescent="0.2">
      <c r="A24" s="251" t="s">
        <v>610</v>
      </c>
      <c r="B24" s="240">
        <v>316</v>
      </c>
      <c r="C24" s="240">
        <v>256</v>
      </c>
      <c r="D24" s="240">
        <v>269</v>
      </c>
      <c r="E24" s="240">
        <v>495</v>
      </c>
      <c r="F24" s="240">
        <v>230</v>
      </c>
      <c r="G24" s="240">
        <v>93</v>
      </c>
      <c r="H24" s="240">
        <v>165</v>
      </c>
      <c r="I24" s="240">
        <v>242</v>
      </c>
      <c r="J24" s="240">
        <v>144</v>
      </c>
      <c r="K24" s="240">
        <v>153</v>
      </c>
      <c r="L24" s="240">
        <v>181</v>
      </c>
      <c r="M24" s="240">
        <v>0</v>
      </c>
      <c r="N24" s="233">
        <v>2544</v>
      </c>
      <c r="O24" s="233"/>
      <c r="AG24" s="147"/>
      <c r="AH24" s="147"/>
      <c r="AI24" s="147"/>
      <c r="AJ24" s="147"/>
      <c r="AK24" s="147"/>
      <c r="AL24" s="147"/>
      <c r="AM24" s="147"/>
      <c r="AN24" s="147"/>
      <c r="AO24" s="147"/>
      <c r="AP24" s="147"/>
      <c r="AQ24" s="147"/>
      <c r="AR24" s="147"/>
      <c r="AS24" s="147"/>
    </row>
    <row r="25" spans="1:45" ht="21" customHeight="1" x14ac:dyDescent="0.2">
      <c r="A25" s="162" t="s">
        <v>585</v>
      </c>
      <c r="B25" s="244">
        <v>83</v>
      </c>
      <c r="C25" s="244">
        <v>85</v>
      </c>
      <c r="D25" s="244">
        <v>60</v>
      </c>
      <c r="E25" s="244">
        <v>122</v>
      </c>
      <c r="F25" s="244">
        <v>76</v>
      </c>
      <c r="G25" s="244">
        <v>15</v>
      </c>
      <c r="H25" s="244">
        <v>37</v>
      </c>
      <c r="I25" s="244">
        <v>92</v>
      </c>
      <c r="J25" s="244">
        <v>57</v>
      </c>
      <c r="K25" s="244">
        <v>29</v>
      </c>
      <c r="L25" s="244">
        <v>66</v>
      </c>
      <c r="M25" s="244">
        <v>0</v>
      </c>
      <c r="N25" s="236">
        <v>722</v>
      </c>
      <c r="O25" s="255"/>
      <c r="AG25" s="147"/>
      <c r="AH25" s="147"/>
      <c r="AI25" s="147"/>
      <c r="AJ25" s="147"/>
      <c r="AK25" s="147"/>
      <c r="AL25" s="147"/>
      <c r="AM25" s="147"/>
      <c r="AN25" s="147"/>
      <c r="AO25" s="147"/>
      <c r="AP25" s="147"/>
      <c r="AQ25" s="147"/>
      <c r="AR25" s="147"/>
      <c r="AS25" s="147"/>
    </row>
    <row r="26" spans="1:45" ht="21" customHeight="1" x14ac:dyDescent="0.2">
      <c r="A26" s="251" t="s">
        <v>586</v>
      </c>
      <c r="B26" s="240">
        <v>67</v>
      </c>
      <c r="C26" s="240">
        <v>122</v>
      </c>
      <c r="D26" s="240">
        <v>53</v>
      </c>
      <c r="E26" s="240">
        <v>116</v>
      </c>
      <c r="F26" s="240">
        <v>45</v>
      </c>
      <c r="G26" s="240">
        <v>4</v>
      </c>
      <c r="H26" s="240">
        <v>52</v>
      </c>
      <c r="I26" s="240">
        <v>52</v>
      </c>
      <c r="J26" s="240">
        <v>40</v>
      </c>
      <c r="K26" s="240">
        <v>38</v>
      </c>
      <c r="L26" s="240">
        <v>80</v>
      </c>
      <c r="M26" s="240">
        <v>0</v>
      </c>
      <c r="N26" s="233">
        <v>669</v>
      </c>
      <c r="O26" s="261"/>
      <c r="AG26" s="147"/>
      <c r="AH26" s="147"/>
      <c r="AI26" s="147"/>
      <c r="AJ26" s="147"/>
      <c r="AK26" s="147"/>
      <c r="AL26" s="147"/>
      <c r="AM26" s="147"/>
      <c r="AN26" s="147"/>
      <c r="AO26" s="147"/>
      <c r="AP26" s="147"/>
      <c r="AQ26" s="147"/>
      <c r="AR26" s="147"/>
      <c r="AS26" s="147"/>
    </row>
    <row r="27" spans="1:45" ht="21" customHeight="1" x14ac:dyDescent="0.2">
      <c r="A27" s="162" t="s">
        <v>587</v>
      </c>
      <c r="B27" s="244">
        <v>62</v>
      </c>
      <c r="C27" s="244">
        <v>67</v>
      </c>
      <c r="D27" s="244">
        <v>68</v>
      </c>
      <c r="E27" s="244">
        <v>126</v>
      </c>
      <c r="F27" s="244">
        <v>49</v>
      </c>
      <c r="G27" s="244">
        <v>15</v>
      </c>
      <c r="H27" s="244">
        <v>33</v>
      </c>
      <c r="I27" s="244">
        <v>89</v>
      </c>
      <c r="J27" s="244">
        <v>24</v>
      </c>
      <c r="K27" s="244">
        <v>30</v>
      </c>
      <c r="L27" s="244">
        <v>53</v>
      </c>
      <c r="M27" s="244">
        <v>0</v>
      </c>
      <c r="N27" s="236">
        <v>616</v>
      </c>
      <c r="O27" s="236"/>
      <c r="AG27" s="147"/>
      <c r="AH27" s="147"/>
      <c r="AI27" s="147"/>
      <c r="AJ27" s="147"/>
      <c r="AK27" s="147"/>
      <c r="AL27" s="147"/>
      <c r="AM27" s="147"/>
      <c r="AN27" s="147"/>
      <c r="AO27" s="147"/>
      <c r="AP27" s="147"/>
      <c r="AQ27" s="147"/>
      <c r="AR27" s="147"/>
      <c r="AS27" s="147"/>
    </row>
    <row r="28" spans="1:45" ht="21" customHeight="1" x14ac:dyDescent="0.2">
      <c r="A28" s="251" t="s">
        <v>588</v>
      </c>
      <c r="B28" s="240">
        <v>40</v>
      </c>
      <c r="C28" s="240">
        <v>88</v>
      </c>
      <c r="D28" s="240">
        <v>75</v>
      </c>
      <c r="E28" s="240">
        <v>125</v>
      </c>
      <c r="F28" s="240">
        <v>74</v>
      </c>
      <c r="G28" s="240">
        <v>24</v>
      </c>
      <c r="H28" s="240">
        <v>52</v>
      </c>
      <c r="I28" s="240">
        <v>58</v>
      </c>
      <c r="J28" s="240">
        <v>26</v>
      </c>
      <c r="K28" s="240">
        <v>42</v>
      </c>
      <c r="L28" s="240">
        <v>62</v>
      </c>
      <c r="M28" s="240">
        <v>0</v>
      </c>
      <c r="N28" s="233">
        <v>666</v>
      </c>
      <c r="O28" s="261"/>
      <c r="AG28" s="147"/>
      <c r="AH28" s="147"/>
      <c r="AI28" s="147"/>
      <c r="AJ28" s="147"/>
      <c r="AK28" s="147"/>
      <c r="AL28" s="147"/>
      <c r="AM28" s="147"/>
      <c r="AN28" s="147"/>
      <c r="AO28" s="147"/>
      <c r="AP28" s="147"/>
      <c r="AQ28" s="147"/>
      <c r="AR28" s="147"/>
      <c r="AS28" s="147"/>
    </row>
    <row r="29" spans="1:45" ht="21" customHeight="1" x14ac:dyDescent="0.2">
      <c r="A29" s="162" t="s">
        <v>583</v>
      </c>
      <c r="B29" s="244">
        <v>252</v>
      </c>
      <c r="C29" s="244">
        <v>362</v>
      </c>
      <c r="D29" s="244">
        <v>256</v>
      </c>
      <c r="E29" s="244">
        <v>489</v>
      </c>
      <c r="F29" s="244">
        <v>244</v>
      </c>
      <c r="G29" s="244">
        <v>58</v>
      </c>
      <c r="H29" s="244">
        <v>174</v>
      </c>
      <c r="I29" s="244">
        <v>291</v>
      </c>
      <c r="J29" s="244">
        <v>147</v>
      </c>
      <c r="K29" s="244">
        <v>139</v>
      </c>
      <c r="L29" s="244">
        <v>261</v>
      </c>
      <c r="M29" s="244">
        <v>0</v>
      </c>
      <c r="N29" s="236">
        <v>2673</v>
      </c>
      <c r="O29" s="255"/>
      <c r="AG29" s="147"/>
      <c r="AH29" s="147"/>
      <c r="AI29" s="147"/>
      <c r="AJ29" s="147"/>
      <c r="AK29" s="147"/>
      <c r="AL29" s="147"/>
      <c r="AM29" s="147"/>
      <c r="AN29" s="147"/>
      <c r="AO29" s="147"/>
      <c r="AP29" s="147"/>
      <c r="AQ29" s="147"/>
      <c r="AR29" s="147"/>
      <c r="AS29" s="147"/>
    </row>
    <row r="30" spans="1:45" ht="21" customHeight="1" x14ac:dyDescent="0.2">
      <c r="A30" s="251" t="s">
        <v>650</v>
      </c>
      <c r="B30" s="252">
        <v>64</v>
      </c>
      <c r="C30" s="252">
        <v>-106</v>
      </c>
      <c r="D30" s="252">
        <v>13</v>
      </c>
      <c r="E30" s="252">
        <v>6</v>
      </c>
      <c r="F30" s="252">
        <v>-14</v>
      </c>
      <c r="G30" s="252">
        <v>35</v>
      </c>
      <c r="H30" s="252">
        <v>-9</v>
      </c>
      <c r="I30" s="252">
        <v>-49</v>
      </c>
      <c r="J30" s="252">
        <v>-3</v>
      </c>
      <c r="K30" s="252">
        <v>14</v>
      </c>
      <c r="L30" s="252">
        <v>-80</v>
      </c>
      <c r="M30" s="252">
        <v>0</v>
      </c>
      <c r="N30" s="261">
        <v>-129</v>
      </c>
      <c r="O30" s="261"/>
      <c r="AG30" s="147"/>
      <c r="AH30" s="147"/>
      <c r="AI30" s="147"/>
      <c r="AJ30" s="147"/>
      <c r="AK30" s="147"/>
      <c r="AL30" s="147"/>
      <c r="AM30" s="147"/>
      <c r="AN30" s="147"/>
      <c r="AO30" s="147"/>
      <c r="AP30" s="147"/>
      <c r="AQ30" s="147"/>
      <c r="AR30" s="147"/>
      <c r="AS30" s="147"/>
    </row>
    <row r="31" spans="1:45" ht="21" customHeight="1" x14ac:dyDescent="0.2">
      <c r="A31" s="162" t="s">
        <v>651</v>
      </c>
      <c r="B31" s="238">
        <v>0.25396825396825395</v>
      </c>
      <c r="C31" s="238">
        <v>-0.29281767955801102</v>
      </c>
      <c r="D31" s="238">
        <v>5.078125E-2</v>
      </c>
      <c r="E31" s="238">
        <v>1.2269938650306749E-2</v>
      </c>
      <c r="F31" s="238">
        <v>-5.737704918032787E-2</v>
      </c>
      <c r="G31" s="238">
        <v>0.60344827586206895</v>
      </c>
      <c r="H31" s="238">
        <v>-5.1724137931034482E-2</v>
      </c>
      <c r="I31" s="238">
        <v>-0.16838487972508592</v>
      </c>
      <c r="J31" s="238">
        <v>-2.0408163265306121E-2</v>
      </c>
      <c r="K31" s="238">
        <v>0.10071942446043165</v>
      </c>
      <c r="L31" s="238">
        <v>-0.3065134099616858</v>
      </c>
      <c r="M31" s="238" t="s">
        <v>582</v>
      </c>
      <c r="N31" s="237">
        <v>-4.8260381593714929E-2</v>
      </c>
      <c r="O31" s="255"/>
      <c r="AG31" s="147"/>
      <c r="AH31" s="147"/>
      <c r="AI31" s="147"/>
      <c r="AJ31" s="147"/>
      <c r="AK31" s="147"/>
      <c r="AL31" s="147"/>
      <c r="AM31" s="147"/>
      <c r="AN31" s="147"/>
      <c r="AO31" s="147"/>
      <c r="AP31" s="147"/>
      <c r="AQ31" s="147"/>
      <c r="AR31" s="147"/>
      <c r="AS31" s="147"/>
    </row>
    <row r="32" spans="1:45" x14ac:dyDescent="0.2">
      <c r="A32" s="57" t="s">
        <v>76</v>
      </c>
      <c r="B32" s="425"/>
      <c r="C32" s="426"/>
      <c r="D32" s="426"/>
      <c r="E32" s="426"/>
      <c r="F32" s="426"/>
      <c r="G32" s="426"/>
      <c r="H32" s="426"/>
      <c r="I32" s="426"/>
      <c r="J32" s="426"/>
      <c r="K32" s="426"/>
      <c r="L32" s="426"/>
      <c r="M32" s="426"/>
      <c r="N32" s="184"/>
      <c r="O32" s="293"/>
      <c r="AG32" s="147"/>
      <c r="AH32" s="147"/>
      <c r="AI32" s="147"/>
      <c r="AJ32" s="147"/>
      <c r="AK32" s="147"/>
      <c r="AL32" s="147"/>
      <c r="AM32" s="147"/>
      <c r="AN32" s="147"/>
      <c r="AO32" s="147"/>
      <c r="AP32" s="147"/>
      <c r="AQ32" s="147"/>
      <c r="AR32" s="147"/>
      <c r="AS32" s="147"/>
    </row>
    <row r="33" spans="1:45" ht="16.350000000000001" customHeight="1" x14ac:dyDescent="0.25">
      <c r="A33" s="315" t="s">
        <v>745</v>
      </c>
      <c r="AG33" s="147"/>
      <c r="AH33" s="147"/>
      <c r="AI33" s="147"/>
      <c r="AJ33" s="147"/>
      <c r="AK33" s="147"/>
      <c r="AL33" s="147"/>
      <c r="AM33" s="147"/>
      <c r="AN33" s="147"/>
      <c r="AO33" s="147"/>
      <c r="AP33" s="147"/>
      <c r="AQ33" s="147"/>
      <c r="AR33" s="147"/>
      <c r="AS33" s="147"/>
    </row>
    <row r="34" spans="1:45" ht="101.45" customHeight="1" x14ac:dyDescent="0.2">
      <c r="A34" s="88"/>
      <c r="B34" s="88" t="s">
        <v>25</v>
      </c>
      <c r="C34" s="88" t="s">
        <v>26</v>
      </c>
      <c r="D34" s="88" t="s">
        <v>27</v>
      </c>
      <c r="E34" s="88" t="s">
        <v>161</v>
      </c>
      <c r="F34" s="88" t="s">
        <v>28</v>
      </c>
      <c r="G34" s="88" t="s">
        <v>29</v>
      </c>
      <c r="H34" s="88" t="s">
        <v>30</v>
      </c>
      <c r="I34" s="88" t="s">
        <v>31</v>
      </c>
      <c r="J34" s="88" t="s">
        <v>32</v>
      </c>
      <c r="K34" s="88" t="s">
        <v>33</v>
      </c>
      <c r="L34" s="88" t="s">
        <v>34</v>
      </c>
      <c r="M34" s="88" t="s">
        <v>35</v>
      </c>
      <c r="N34" s="88" t="s">
        <v>94</v>
      </c>
      <c r="O34" s="64"/>
      <c r="AG34" s="147"/>
      <c r="AH34" s="147"/>
      <c r="AI34" s="147"/>
      <c r="AJ34" s="147"/>
      <c r="AK34" s="147"/>
      <c r="AL34" s="147"/>
      <c r="AM34" s="147"/>
      <c r="AN34" s="147"/>
      <c r="AO34" s="147"/>
      <c r="AP34" s="147"/>
      <c r="AQ34" s="147"/>
      <c r="AR34" s="147"/>
      <c r="AS34" s="147"/>
    </row>
    <row r="35" spans="1:45" ht="21" customHeight="1" x14ac:dyDescent="0.2">
      <c r="A35" s="176" t="s">
        <v>98</v>
      </c>
      <c r="B35" s="177"/>
      <c r="C35" s="177"/>
      <c r="D35" s="177"/>
      <c r="E35" s="177"/>
      <c r="F35" s="177"/>
      <c r="G35" s="177"/>
      <c r="H35" s="177"/>
      <c r="I35" s="177"/>
      <c r="J35" s="177"/>
      <c r="K35" s="177"/>
      <c r="L35" s="177"/>
      <c r="M35" s="177"/>
      <c r="N35" s="178"/>
      <c r="O35" s="178"/>
    </row>
    <row r="36" spans="1:45" ht="21" customHeight="1" x14ac:dyDescent="0.2">
      <c r="A36" s="251" t="s">
        <v>611</v>
      </c>
      <c r="B36" s="240">
        <v>25</v>
      </c>
      <c r="C36" s="240">
        <v>18</v>
      </c>
      <c r="D36" s="240">
        <v>18</v>
      </c>
      <c r="E36" s="240">
        <v>51</v>
      </c>
      <c r="F36" s="240">
        <v>19</v>
      </c>
      <c r="G36" s="240">
        <v>3</v>
      </c>
      <c r="H36" s="240">
        <v>8</v>
      </c>
      <c r="I36" s="240">
        <v>11</v>
      </c>
      <c r="J36" s="240">
        <v>7</v>
      </c>
      <c r="K36" s="240">
        <v>7</v>
      </c>
      <c r="L36" s="240">
        <v>8</v>
      </c>
      <c r="M36" s="240">
        <v>0</v>
      </c>
      <c r="N36" s="233">
        <v>175</v>
      </c>
      <c r="O36" s="233"/>
      <c r="AC36" s="146"/>
      <c r="AD36" s="146"/>
      <c r="AE36" s="149"/>
      <c r="AF36" s="149"/>
      <c r="AG36" s="149"/>
      <c r="AH36" s="149"/>
      <c r="AI36" s="149"/>
      <c r="AJ36" s="149"/>
      <c r="AK36" s="149"/>
      <c r="AL36" s="149"/>
      <c r="AM36" s="149"/>
      <c r="AN36" s="149"/>
      <c r="AO36" s="149"/>
      <c r="AP36" s="149"/>
      <c r="AQ36" s="149"/>
    </row>
    <row r="37" spans="1:45" ht="21" customHeight="1" x14ac:dyDescent="0.2">
      <c r="A37" s="162" t="s">
        <v>612</v>
      </c>
      <c r="B37" s="254">
        <v>34</v>
      </c>
      <c r="C37" s="254">
        <v>11</v>
      </c>
      <c r="D37" s="254">
        <v>19</v>
      </c>
      <c r="E37" s="254">
        <v>52</v>
      </c>
      <c r="F37" s="254">
        <v>10</v>
      </c>
      <c r="G37" s="254">
        <v>0</v>
      </c>
      <c r="H37" s="254">
        <v>6</v>
      </c>
      <c r="I37" s="254">
        <v>17</v>
      </c>
      <c r="J37" s="254">
        <v>7</v>
      </c>
      <c r="K37" s="254">
        <v>5</v>
      </c>
      <c r="L37" s="254">
        <v>12</v>
      </c>
      <c r="M37" s="254">
        <v>0</v>
      </c>
      <c r="N37" s="255">
        <v>173</v>
      </c>
      <c r="O37" s="236"/>
      <c r="AC37" s="146"/>
      <c r="AD37" s="146"/>
      <c r="AE37" s="149"/>
      <c r="AF37" s="149"/>
      <c r="AG37" s="149"/>
      <c r="AH37" s="149"/>
      <c r="AI37" s="149"/>
      <c r="AJ37" s="149"/>
      <c r="AK37" s="149"/>
      <c r="AL37" s="149"/>
      <c r="AM37" s="149"/>
      <c r="AN37" s="149"/>
      <c r="AO37" s="149"/>
      <c r="AP37" s="149"/>
      <c r="AQ37" s="149"/>
    </row>
    <row r="38" spans="1:45" ht="21" customHeight="1" x14ac:dyDescent="0.2">
      <c r="A38" s="251" t="s">
        <v>613</v>
      </c>
      <c r="B38" s="252">
        <v>27</v>
      </c>
      <c r="C38" s="252">
        <v>16</v>
      </c>
      <c r="D38" s="252">
        <v>15</v>
      </c>
      <c r="E38" s="252">
        <v>46</v>
      </c>
      <c r="F38" s="252">
        <v>5</v>
      </c>
      <c r="G38" s="252">
        <v>9</v>
      </c>
      <c r="H38" s="252">
        <v>15</v>
      </c>
      <c r="I38" s="252">
        <v>32</v>
      </c>
      <c r="J38" s="252">
        <v>3</v>
      </c>
      <c r="K38" s="252">
        <v>5</v>
      </c>
      <c r="L38" s="252">
        <v>13</v>
      </c>
      <c r="M38" s="252">
        <v>0</v>
      </c>
      <c r="N38" s="261">
        <v>186</v>
      </c>
      <c r="O38" s="233"/>
      <c r="AC38" s="146"/>
      <c r="AD38" s="146"/>
      <c r="AE38" s="149"/>
      <c r="AF38" s="149"/>
      <c r="AG38" s="149"/>
      <c r="AH38" s="149"/>
      <c r="AI38" s="149"/>
      <c r="AJ38" s="149"/>
      <c r="AK38" s="149"/>
      <c r="AL38" s="149"/>
      <c r="AM38" s="149"/>
      <c r="AN38" s="149"/>
      <c r="AO38" s="149"/>
      <c r="AP38" s="149"/>
      <c r="AQ38" s="149"/>
    </row>
    <row r="39" spans="1:45" ht="21" customHeight="1" x14ac:dyDescent="0.2">
      <c r="A39" s="162" t="s">
        <v>614</v>
      </c>
      <c r="B39" s="254">
        <v>26</v>
      </c>
      <c r="C39" s="254">
        <v>14</v>
      </c>
      <c r="D39" s="254">
        <v>20</v>
      </c>
      <c r="E39" s="254">
        <v>37</v>
      </c>
      <c r="F39" s="254">
        <v>19</v>
      </c>
      <c r="G39" s="254">
        <v>2</v>
      </c>
      <c r="H39" s="254">
        <v>9</v>
      </c>
      <c r="I39" s="254">
        <v>23</v>
      </c>
      <c r="J39" s="254">
        <v>5</v>
      </c>
      <c r="K39" s="254">
        <v>4</v>
      </c>
      <c r="L39" s="254">
        <v>12</v>
      </c>
      <c r="M39" s="254">
        <v>0</v>
      </c>
      <c r="N39" s="255">
        <v>171</v>
      </c>
      <c r="O39" s="236"/>
      <c r="AC39" s="146"/>
      <c r="AD39" s="146"/>
      <c r="AE39" s="149"/>
      <c r="AF39" s="149"/>
      <c r="AG39" s="149"/>
      <c r="AH39" s="149"/>
      <c r="AI39" s="149"/>
      <c r="AJ39" s="149"/>
      <c r="AK39" s="149"/>
      <c r="AL39" s="149"/>
      <c r="AM39" s="149"/>
      <c r="AN39" s="149"/>
      <c r="AO39" s="149"/>
      <c r="AP39" s="149"/>
      <c r="AQ39" s="149"/>
    </row>
    <row r="40" spans="1:45" ht="21" customHeight="1" x14ac:dyDescent="0.2">
      <c r="A40" s="251" t="s">
        <v>610</v>
      </c>
      <c r="B40" s="240">
        <v>112</v>
      </c>
      <c r="C40" s="240">
        <v>59</v>
      </c>
      <c r="D40" s="240">
        <v>72</v>
      </c>
      <c r="E40" s="240">
        <v>186</v>
      </c>
      <c r="F40" s="240">
        <v>53</v>
      </c>
      <c r="G40" s="240">
        <v>14</v>
      </c>
      <c r="H40" s="240">
        <v>38</v>
      </c>
      <c r="I40" s="240">
        <v>83</v>
      </c>
      <c r="J40" s="240">
        <v>22</v>
      </c>
      <c r="K40" s="240">
        <v>21</v>
      </c>
      <c r="L40" s="240">
        <v>45</v>
      </c>
      <c r="M40" s="240">
        <v>0</v>
      </c>
      <c r="N40" s="233">
        <v>705</v>
      </c>
      <c r="O40" s="233"/>
      <c r="AC40" s="146"/>
      <c r="AD40" s="146"/>
      <c r="AE40" s="149"/>
      <c r="AF40" s="149"/>
      <c r="AG40" s="149"/>
      <c r="AH40" s="149"/>
      <c r="AI40" s="149"/>
      <c r="AJ40" s="149"/>
      <c r="AK40" s="149"/>
      <c r="AL40" s="149"/>
      <c r="AM40" s="149"/>
      <c r="AN40" s="149"/>
      <c r="AO40" s="149"/>
      <c r="AP40" s="149"/>
      <c r="AQ40" s="149"/>
    </row>
    <row r="41" spans="1:45" ht="21" customHeight="1" x14ac:dyDescent="0.2">
      <c r="A41" s="162" t="s">
        <v>585</v>
      </c>
      <c r="B41" s="244">
        <v>29</v>
      </c>
      <c r="C41" s="244">
        <v>30</v>
      </c>
      <c r="D41" s="244">
        <v>12</v>
      </c>
      <c r="E41" s="244">
        <v>61</v>
      </c>
      <c r="F41" s="244">
        <v>20</v>
      </c>
      <c r="G41" s="244">
        <v>0</v>
      </c>
      <c r="H41" s="244">
        <v>7</v>
      </c>
      <c r="I41" s="244">
        <v>30</v>
      </c>
      <c r="J41" s="244">
        <v>7</v>
      </c>
      <c r="K41" s="244">
        <v>3</v>
      </c>
      <c r="L41" s="244">
        <v>17</v>
      </c>
      <c r="M41" s="244">
        <v>0</v>
      </c>
      <c r="N41" s="236">
        <v>216</v>
      </c>
      <c r="O41" s="255"/>
      <c r="R41" s="146"/>
      <c r="S41" s="146"/>
      <c r="T41" s="146"/>
      <c r="U41" s="146"/>
      <c r="V41" s="146"/>
      <c r="W41" s="146"/>
      <c r="X41" s="146"/>
      <c r="Y41" s="146"/>
      <c r="Z41" s="146"/>
      <c r="AA41" s="146"/>
      <c r="AB41" s="146"/>
      <c r="AC41" s="146"/>
      <c r="AD41" s="146"/>
      <c r="AE41" s="149"/>
      <c r="AF41" s="149"/>
      <c r="AG41" s="149"/>
      <c r="AH41" s="149"/>
      <c r="AI41" s="149"/>
      <c r="AJ41" s="149"/>
      <c r="AK41" s="149"/>
      <c r="AL41" s="149"/>
      <c r="AM41" s="149"/>
      <c r="AN41" s="149"/>
      <c r="AO41" s="149"/>
      <c r="AP41" s="149"/>
      <c r="AQ41" s="149"/>
    </row>
    <row r="42" spans="1:45" ht="21" customHeight="1" x14ac:dyDescent="0.2">
      <c r="A42" s="251" t="s">
        <v>586</v>
      </c>
      <c r="B42" s="240">
        <v>29</v>
      </c>
      <c r="C42" s="240">
        <v>48</v>
      </c>
      <c r="D42" s="240">
        <v>8</v>
      </c>
      <c r="E42" s="240">
        <v>52</v>
      </c>
      <c r="F42" s="240">
        <v>9</v>
      </c>
      <c r="G42" s="240">
        <v>0</v>
      </c>
      <c r="H42" s="240">
        <v>12</v>
      </c>
      <c r="I42" s="240">
        <v>12</v>
      </c>
      <c r="J42" s="240">
        <v>7</v>
      </c>
      <c r="K42" s="240">
        <v>6</v>
      </c>
      <c r="L42" s="240">
        <v>23</v>
      </c>
      <c r="M42" s="240">
        <v>0</v>
      </c>
      <c r="N42" s="233">
        <v>206</v>
      </c>
      <c r="O42" s="261"/>
      <c r="R42" s="146"/>
      <c r="S42" s="146"/>
      <c r="T42" s="146"/>
      <c r="U42" s="146"/>
      <c r="V42" s="146"/>
      <c r="W42" s="146"/>
      <c r="X42" s="146"/>
      <c r="Y42" s="146"/>
      <c r="Z42" s="146"/>
      <c r="AA42" s="146"/>
      <c r="AB42" s="146"/>
      <c r="AC42" s="146"/>
      <c r="AD42" s="146"/>
      <c r="AE42" s="149"/>
      <c r="AF42" s="149"/>
      <c r="AG42" s="149"/>
      <c r="AH42" s="149"/>
      <c r="AI42" s="149"/>
      <c r="AJ42" s="149"/>
      <c r="AK42" s="149"/>
      <c r="AL42" s="149"/>
      <c r="AM42" s="149"/>
      <c r="AN42" s="149"/>
      <c r="AO42" s="149"/>
      <c r="AP42" s="149"/>
      <c r="AQ42" s="149"/>
    </row>
    <row r="43" spans="1:45" ht="21" customHeight="1" x14ac:dyDescent="0.2">
      <c r="A43" s="162" t="s">
        <v>587</v>
      </c>
      <c r="B43" s="244">
        <v>17</v>
      </c>
      <c r="C43" s="244">
        <v>22</v>
      </c>
      <c r="D43" s="244">
        <v>17</v>
      </c>
      <c r="E43" s="244">
        <v>55</v>
      </c>
      <c r="F43" s="244">
        <v>9</v>
      </c>
      <c r="G43" s="244">
        <v>6</v>
      </c>
      <c r="H43" s="244">
        <v>6</v>
      </c>
      <c r="I43" s="244">
        <v>30</v>
      </c>
      <c r="J43" s="244">
        <v>1</v>
      </c>
      <c r="K43" s="244">
        <v>7</v>
      </c>
      <c r="L43" s="244">
        <v>6</v>
      </c>
      <c r="M43" s="244">
        <v>0</v>
      </c>
      <c r="N43" s="236">
        <v>176</v>
      </c>
      <c r="O43" s="236"/>
      <c r="R43" s="146"/>
      <c r="S43" s="146"/>
      <c r="T43" s="146"/>
      <c r="U43" s="146"/>
      <c r="V43" s="146"/>
      <c r="W43" s="146"/>
      <c r="X43" s="146"/>
      <c r="Y43" s="146"/>
      <c r="Z43" s="146"/>
      <c r="AA43" s="146"/>
      <c r="AB43" s="146"/>
      <c r="AC43" s="146"/>
      <c r="AD43" s="146"/>
      <c r="AE43" s="149"/>
      <c r="AF43" s="149"/>
      <c r="AG43" s="149"/>
      <c r="AH43" s="149"/>
      <c r="AI43" s="149"/>
      <c r="AJ43" s="149"/>
      <c r="AK43" s="149"/>
      <c r="AL43" s="149"/>
      <c r="AM43" s="149"/>
      <c r="AN43" s="149"/>
      <c r="AO43" s="149"/>
      <c r="AP43" s="149"/>
      <c r="AQ43" s="149"/>
    </row>
    <row r="44" spans="1:45" ht="21" customHeight="1" x14ac:dyDescent="0.2">
      <c r="A44" s="251" t="s">
        <v>588</v>
      </c>
      <c r="B44" s="240">
        <v>16</v>
      </c>
      <c r="C44" s="240">
        <v>21</v>
      </c>
      <c r="D44" s="240">
        <v>30</v>
      </c>
      <c r="E44" s="240">
        <v>54</v>
      </c>
      <c r="F44" s="240">
        <v>14</v>
      </c>
      <c r="G44" s="240">
        <v>5</v>
      </c>
      <c r="H44" s="240">
        <v>10</v>
      </c>
      <c r="I44" s="240">
        <v>13</v>
      </c>
      <c r="J44" s="240">
        <v>4</v>
      </c>
      <c r="K44" s="240">
        <v>5</v>
      </c>
      <c r="L44" s="240">
        <v>15</v>
      </c>
      <c r="M44" s="240">
        <v>0</v>
      </c>
      <c r="N44" s="233">
        <v>187</v>
      </c>
      <c r="O44" s="261"/>
      <c r="R44" s="146"/>
      <c r="S44" s="146"/>
      <c r="T44" s="146"/>
      <c r="U44" s="146"/>
      <c r="V44" s="146"/>
      <c r="W44" s="146"/>
      <c r="X44" s="146"/>
      <c r="Y44" s="146"/>
      <c r="Z44" s="146"/>
      <c r="AA44" s="146"/>
      <c r="AB44" s="146"/>
      <c r="AC44" s="146"/>
      <c r="AD44" s="146"/>
      <c r="AE44" s="149"/>
      <c r="AF44" s="149"/>
      <c r="AG44" s="149"/>
      <c r="AH44" s="149"/>
      <c r="AI44" s="149"/>
      <c r="AJ44" s="149"/>
      <c r="AK44" s="149"/>
      <c r="AL44" s="149"/>
      <c r="AM44" s="149"/>
      <c r="AN44" s="149"/>
      <c r="AO44" s="149"/>
      <c r="AP44" s="149"/>
      <c r="AQ44" s="149"/>
    </row>
    <row r="45" spans="1:45" ht="21" customHeight="1" x14ac:dyDescent="0.2">
      <c r="A45" s="162" t="s">
        <v>583</v>
      </c>
      <c r="B45" s="244">
        <v>91</v>
      </c>
      <c r="C45" s="244">
        <v>121</v>
      </c>
      <c r="D45" s="244">
        <v>67</v>
      </c>
      <c r="E45" s="244">
        <v>222</v>
      </c>
      <c r="F45" s="244">
        <v>52</v>
      </c>
      <c r="G45" s="244">
        <v>11</v>
      </c>
      <c r="H45" s="244">
        <v>35</v>
      </c>
      <c r="I45" s="244">
        <v>85</v>
      </c>
      <c r="J45" s="244">
        <v>19</v>
      </c>
      <c r="K45" s="244">
        <v>21</v>
      </c>
      <c r="L45" s="244">
        <v>61</v>
      </c>
      <c r="M45" s="244">
        <v>0</v>
      </c>
      <c r="N45" s="236">
        <v>785</v>
      </c>
      <c r="O45" s="255"/>
      <c r="R45" s="146"/>
      <c r="S45" s="146"/>
      <c r="T45" s="146"/>
      <c r="U45" s="146"/>
      <c r="V45" s="146"/>
      <c r="W45" s="146"/>
      <c r="X45" s="146"/>
      <c r="Y45" s="146"/>
      <c r="Z45" s="146"/>
      <c r="AA45" s="146"/>
      <c r="AB45" s="146"/>
      <c r="AC45" s="146"/>
      <c r="AD45" s="146"/>
      <c r="AE45" s="149"/>
      <c r="AF45" s="149"/>
      <c r="AG45" s="149"/>
      <c r="AH45" s="149"/>
      <c r="AI45" s="149"/>
      <c r="AJ45" s="149"/>
      <c r="AK45" s="149"/>
      <c r="AL45" s="149"/>
      <c r="AM45" s="149"/>
      <c r="AN45" s="149"/>
      <c r="AO45" s="149"/>
      <c r="AP45" s="149"/>
      <c r="AQ45" s="149"/>
    </row>
    <row r="46" spans="1:45" ht="21" customHeight="1" x14ac:dyDescent="0.2">
      <c r="A46" s="251" t="s">
        <v>650</v>
      </c>
      <c r="B46" s="252">
        <v>21</v>
      </c>
      <c r="C46" s="252">
        <v>-62</v>
      </c>
      <c r="D46" s="252">
        <v>5</v>
      </c>
      <c r="E46" s="252">
        <v>-36</v>
      </c>
      <c r="F46" s="252">
        <v>1</v>
      </c>
      <c r="G46" s="252">
        <v>3</v>
      </c>
      <c r="H46" s="252">
        <v>3</v>
      </c>
      <c r="I46" s="252">
        <v>-2</v>
      </c>
      <c r="J46" s="252">
        <v>3</v>
      </c>
      <c r="K46" s="252">
        <v>0</v>
      </c>
      <c r="L46" s="252">
        <v>-16</v>
      </c>
      <c r="M46" s="252">
        <v>0</v>
      </c>
      <c r="N46" s="261">
        <v>-80</v>
      </c>
      <c r="O46" s="261"/>
      <c r="R46" s="146"/>
      <c r="S46" s="146"/>
      <c r="T46" s="146"/>
      <c r="U46" s="146"/>
      <c r="V46" s="146"/>
      <c r="W46" s="146"/>
      <c r="X46" s="146"/>
      <c r="Y46" s="146"/>
      <c r="Z46" s="146"/>
      <c r="AA46" s="146"/>
      <c r="AB46" s="146"/>
      <c r="AC46" s="146"/>
      <c r="AD46" s="146"/>
      <c r="AE46" s="149"/>
      <c r="AF46" s="149"/>
      <c r="AG46" s="149"/>
      <c r="AH46" s="149"/>
      <c r="AI46" s="149"/>
      <c r="AJ46" s="149"/>
      <c r="AK46" s="149"/>
      <c r="AL46" s="149"/>
      <c r="AM46" s="149"/>
      <c r="AN46" s="149"/>
      <c r="AO46" s="149"/>
      <c r="AP46" s="149"/>
      <c r="AQ46" s="149"/>
    </row>
    <row r="47" spans="1:45" ht="21" customHeight="1" x14ac:dyDescent="0.2">
      <c r="A47" s="602" t="s">
        <v>651</v>
      </c>
      <c r="B47" s="603">
        <v>0.23076923076923078</v>
      </c>
      <c r="C47" s="603">
        <v>-0.51239669421487599</v>
      </c>
      <c r="D47" s="603">
        <v>7.4626865671641784E-2</v>
      </c>
      <c r="E47" s="603">
        <v>-0.16216216216216217</v>
      </c>
      <c r="F47" s="603">
        <v>1.9230769230769232E-2</v>
      </c>
      <c r="G47" s="603">
        <v>0.27272727272727271</v>
      </c>
      <c r="H47" s="603">
        <v>8.5714285714285715E-2</v>
      </c>
      <c r="I47" s="603">
        <v>-2.3529411764705882E-2</v>
      </c>
      <c r="J47" s="603">
        <v>0.15789473684210525</v>
      </c>
      <c r="K47" s="603">
        <v>0</v>
      </c>
      <c r="L47" s="603">
        <v>-0.26229508196721313</v>
      </c>
      <c r="M47" s="603" t="s">
        <v>582</v>
      </c>
      <c r="N47" s="604">
        <v>-0.10191082802547771</v>
      </c>
      <c r="O47" s="255"/>
      <c r="R47" s="146"/>
      <c r="S47" s="146"/>
      <c r="T47" s="146"/>
      <c r="U47" s="146"/>
      <c r="V47" s="146"/>
      <c r="W47" s="146"/>
      <c r="X47" s="146"/>
      <c r="Y47" s="146"/>
      <c r="Z47" s="146"/>
      <c r="AA47" s="146"/>
      <c r="AB47" s="146"/>
      <c r="AC47" s="146"/>
      <c r="AD47" s="146"/>
      <c r="AE47" s="149"/>
      <c r="AF47" s="149"/>
      <c r="AG47" s="149"/>
      <c r="AH47" s="149"/>
      <c r="AI47" s="149"/>
      <c r="AJ47" s="149"/>
      <c r="AK47" s="149"/>
      <c r="AL47" s="149"/>
      <c r="AM47" s="149"/>
      <c r="AN47" s="149"/>
      <c r="AO47" s="149"/>
      <c r="AP47" s="149"/>
      <c r="AQ47" s="149"/>
    </row>
    <row r="48" spans="1:45" ht="21" customHeight="1" x14ac:dyDescent="0.2">
      <c r="A48" s="674" t="s">
        <v>59</v>
      </c>
      <c r="B48" s="711"/>
      <c r="C48" s="711"/>
      <c r="D48" s="711"/>
      <c r="E48" s="711"/>
      <c r="F48" s="711"/>
      <c r="G48" s="711"/>
      <c r="H48" s="711"/>
      <c r="I48" s="711"/>
      <c r="J48" s="711"/>
      <c r="K48" s="711"/>
      <c r="L48" s="711"/>
      <c r="M48" s="711"/>
      <c r="N48" s="792"/>
      <c r="O48" s="428"/>
      <c r="P48" s="148"/>
      <c r="Q48" s="150"/>
      <c r="R48" s="146"/>
      <c r="S48" s="146"/>
      <c r="T48" s="146"/>
      <c r="U48" s="146"/>
      <c r="V48" s="146"/>
      <c r="W48" s="146"/>
      <c r="X48" s="146"/>
      <c r="Y48" s="146"/>
      <c r="Z48" s="146"/>
      <c r="AA48" s="146"/>
      <c r="AB48" s="146"/>
      <c r="AC48" s="146"/>
      <c r="AD48" s="146"/>
      <c r="AE48" s="149"/>
      <c r="AF48" s="149"/>
      <c r="AG48" s="149"/>
      <c r="AH48" s="149"/>
      <c r="AI48" s="149"/>
      <c r="AJ48" s="149"/>
      <c r="AK48" s="149"/>
      <c r="AL48" s="149"/>
      <c r="AM48" s="149"/>
      <c r="AN48" s="149"/>
      <c r="AO48" s="149"/>
      <c r="AP48" s="149"/>
      <c r="AQ48" s="149"/>
    </row>
    <row r="49" spans="1:43" ht="21" customHeight="1" x14ac:dyDescent="0.2">
      <c r="A49" s="251" t="s">
        <v>611</v>
      </c>
      <c r="B49" s="240">
        <v>9</v>
      </c>
      <c r="C49" s="240">
        <v>3</v>
      </c>
      <c r="D49" s="240">
        <v>7</v>
      </c>
      <c r="E49" s="240">
        <v>21</v>
      </c>
      <c r="F49" s="240">
        <v>17</v>
      </c>
      <c r="G49" s="240">
        <v>2</v>
      </c>
      <c r="H49" s="240">
        <v>2</v>
      </c>
      <c r="I49" s="240">
        <v>13</v>
      </c>
      <c r="J49" s="240">
        <v>2</v>
      </c>
      <c r="K49" s="240">
        <v>11</v>
      </c>
      <c r="L49" s="240">
        <v>6</v>
      </c>
      <c r="M49" s="240">
        <v>0</v>
      </c>
      <c r="N49" s="233">
        <v>93</v>
      </c>
      <c r="O49" s="233"/>
      <c r="AC49" s="146"/>
      <c r="AD49" s="146"/>
      <c r="AE49" s="149"/>
      <c r="AF49" s="149"/>
      <c r="AG49" s="149"/>
      <c r="AH49" s="149"/>
      <c r="AI49" s="149"/>
      <c r="AJ49" s="149"/>
      <c r="AK49" s="149"/>
      <c r="AL49" s="149"/>
      <c r="AM49" s="149"/>
      <c r="AN49" s="149"/>
      <c r="AO49" s="149"/>
      <c r="AP49" s="149"/>
      <c r="AQ49" s="149"/>
    </row>
    <row r="50" spans="1:43" ht="21" customHeight="1" x14ac:dyDescent="0.2">
      <c r="A50" s="162" t="s">
        <v>612</v>
      </c>
      <c r="B50" s="254">
        <v>5</v>
      </c>
      <c r="C50" s="254">
        <v>10</v>
      </c>
      <c r="D50" s="254">
        <v>9</v>
      </c>
      <c r="E50" s="254">
        <v>21</v>
      </c>
      <c r="F50" s="254">
        <v>9</v>
      </c>
      <c r="G50" s="254">
        <v>2</v>
      </c>
      <c r="H50" s="254">
        <v>6</v>
      </c>
      <c r="I50" s="254">
        <v>14</v>
      </c>
      <c r="J50" s="254">
        <v>4</v>
      </c>
      <c r="K50" s="254">
        <v>6</v>
      </c>
      <c r="L50" s="254">
        <v>5</v>
      </c>
      <c r="M50" s="254">
        <v>0</v>
      </c>
      <c r="N50" s="255">
        <v>91</v>
      </c>
      <c r="O50" s="244"/>
      <c r="AC50" s="146"/>
      <c r="AD50" s="146"/>
      <c r="AE50" s="149"/>
      <c r="AF50" s="149"/>
      <c r="AG50" s="149"/>
      <c r="AH50" s="149"/>
      <c r="AI50" s="149"/>
      <c r="AJ50" s="149"/>
      <c r="AK50" s="149"/>
      <c r="AL50" s="149"/>
      <c r="AM50" s="149"/>
      <c r="AN50" s="149"/>
      <c r="AO50" s="149"/>
      <c r="AP50" s="149"/>
      <c r="AQ50" s="149"/>
    </row>
    <row r="51" spans="1:43" ht="21" customHeight="1" x14ac:dyDescent="0.2">
      <c r="A51" s="251" t="s">
        <v>613</v>
      </c>
      <c r="B51" s="252">
        <v>10</v>
      </c>
      <c r="C51" s="252">
        <v>13</v>
      </c>
      <c r="D51" s="252">
        <v>3</v>
      </c>
      <c r="E51" s="252">
        <v>34</v>
      </c>
      <c r="F51" s="252">
        <v>13</v>
      </c>
      <c r="G51" s="252">
        <v>6</v>
      </c>
      <c r="H51" s="252">
        <v>6</v>
      </c>
      <c r="I51" s="252">
        <v>8</v>
      </c>
      <c r="J51" s="252">
        <v>7</v>
      </c>
      <c r="K51" s="252">
        <v>9</v>
      </c>
      <c r="L51" s="252">
        <v>9</v>
      </c>
      <c r="M51" s="252">
        <v>0</v>
      </c>
      <c r="N51" s="261">
        <v>118</v>
      </c>
      <c r="O51" s="240"/>
      <c r="AC51" s="146"/>
      <c r="AD51" s="146"/>
      <c r="AE51" s="149"/>
      <c r="AF51" s="149"/>
      <c r="AG51" s="149"/>
      <c r="AH51" s="149"/>
      <c r="AI51" s="149"/>
      <c r="AJ51" s="149"/>
      <c r="AK51" s="149"/>
      <c r="AL51" s="149"/>
      <c r="AM51" s="149"/>
      <c r="AN51" s="149"/>
      <c r="AO51" s="149"/>
      <c r="AP51" s="149"/>
      <c r="AQ51" s="149"/>
    </row>
    <row r="52" spans="1:43" ht="21" customHeight="1" x14ac:dyDescent="0.2">
      <c r="A52" s="162" t="s">
        <v>614</v>
      </c>
      <c r="B52" s="254">
        <v>14</v>
      </c>
      <c r="C52" s="254">
        <v>11</v>
      </c>
      <c r="D52" s="254">
        <v>11</v>
      </c>
      <c r="E52" s="254">
        <v>28</v>
      </c>
      <c r="F52" s="254">
        <v>14</v>
      </c>
      <c r="G52" s="254">
        <v>1</v>
      </c>
      <c r="H52" s="254">
        <v>12</v>
      </c>
      <c r="I52" s="254">
        <v>6</v>
      </c>
      <c r="J52" s="254">
        <v>1</v>
      </c>
      <c r="K52" s="254">
        <v>3</v>
      </c>
      <c r="L52" s="254">
        <v>17</v>
      </c>
      <c r="M52" s="254">
        <v>0</v>
      </c>
      <c r="N52" s="255">
        <v>118</v>
      </c>
      <c r="O52" s="244"/>
      <c r="AC52" s="146"/>
      <c r="AD52" s="146"/>
      <c r="AE52" s="149"/>
      <c r="AF52" s="149"/>
      <c r="AG52" s="149"/>
      <c r="AH52" s="149"/>
      <c r="AI52" s="149"/>
      <c r="AJ52" s="149"/>
      <c r="AK52" s="149"/>
      <c r="AL52" s="149"/>
      <c r="AM52" s="149"/>
      <c r="AN52" s="149"/>
      <c r="AO52" s="149"/>
      <c r="AP52" s="149"/>
      <c r="AQ52" s="149"/>
    </row>
    <row r="53" spans="1:43" ht="21" customHeight="1" x14ac:dyDescent="0.2">
      <c r="A53" s="251" t="s">
        <v>610</v>
      </c>
      <c r="B53" s="240">
        <v>38</v>
      </c>
      <c r="C53" s="240">
        <v>37</v>
      </c>
      <c r="D53" s="240">
        <v>30</v>
      </c>
      <c r="E53" s="240">
        <v>104</v>
      </c>
      <c r="F53" s="240">
        <v>53</v>
      </c>
      <c r="G53" s="240">
        <v>11</v>
      </c>
      <c r="H53" s="240">
        <v>26</v>
      </c>
      <c r="I53" s="240">
        <v>41</v>
      </c>
      <c r="J53" s="240">
        <v>14</v>
      </c>
      <c r="K53" s="240">
        <v>29</v>
      </c>
      <c r="L53" s="240">
        <v>37</v>
      </c>
      <c r="M53" s="240">
        <v>0</v>
      </c>
      <c r="N53" s="233">
        <v>420</v>
      </c>
      <c r="O53" s="233"/>
      <c r="AC53" s="146"/>
      <c r="AD53" s="146"/>
      <c r="AE53" s="149"/>
      <c r="AF53" s="149"/>
      <c r="AG53" s="149"/>
      <c r="AH53" s="149"/>
      <c r="AI53" s="149"/>
      <c r="AJ53" s="149"/>
      <c r="AK53" s="149"/>
      <c r="AL53" s="149"/>
      <c r="AM53" s="149"/>
      <c r="AN53" s="149"/>
      <c r="AO53" s="149"/>
      <c r="AP53" s="149"/>
      <c r="AQ53" s="149"/>
    </row>
    <row r="54" spans="1:43" ht="21" customHeight="1" x14ac:dyDescent="0.2">
      <c r="A54" s="162" t="s">
        <v>585</v>
      </c>
      <c r="B54" s="244">
        <v>9</v>
      </c>
      <c r="C54" s="244">
        <v>8</v>
      </c>
      <c r="D54" s="244">
        <v>3</v>
      </c>
      <c r="E54" s="244">
        <v>16</v>
      </c>
      <c r="F54" s="244">
        <v>15</v>
      </c>
      <c r="G54" s="244">
        <v>1</v>
      </c>
      <c r="H54" s="244">
        <v>5</v>
      </c>
      <c r="I54" s="244">
        <v>10</v>
      </c>
      <c r="J54" s="244">
        <v>13</v>
      </c>
      <c r="K54" s="244">
        <v>11</v>
      </c>
      <c r="L54" s="244">
        <v>9</v>
      </c>
      <c r="M54" s="244">
        <v>0</v>
      </c>
      <c r="N54" s="236">
        <v>100</v>
      </c>
      <c r="O54" s="255"/>
      <c r="R54" s="146"/>
      <c r="S54" s="146"/>
      <c r="T54" s="146"/>
      <c r="U54" s="146"/>
      <c r="V54" s="146"/>
      <c r="W54" s="146"/>
      <c r="X54" s="146"/>
      <c r="Y54" s="146"/>
      <c r="Z54" s="146"/>
      <c r="AA54" s="146"/>
      <c r="AB54" s="146"/>
      <c r="AC54" s="146"/>
      <c r="AD54" s="146"/>
      <c r="AE54" s="149"/>
      <c r="AF54" s="149"/>
      <c r="AG54" s="149"/>
      <c r="AH54" s="149"/>
      <c r="AI54" s="149"/>
      <c r="AJ54" s="149"/>
      <c r="AK54" s="149"/>
      <c r="AL54" s="149"/>
      <c r="AM54" s="149"/>
      <c r="AN54" s="149"/>
      <c r="AO54" s="149"/>
      <c r="AP54" s="149"/>
      <c r="AQ54" s="149"/>
    </row>
    <row r="55" spans="1:43" ht="21" customHeight="1" x14ac:dyDescent="0.2">
      <c r="A55" s="251" t="s">
        <v>586</v>
      </c>
      <c r="B55" s="240">
        <v>17</v>
      </c>
      <c r="C55" s="240">
        <v>3</v>
      </c>
      <c r="D55" s="240">
        <v>11</v>
      </c>
      <c r="E55" s="240">
        <v>18</v>
      </c>
      <c r="F55" s="240">
        <v>7</v>
      </c>
      <c r="G55" s="240">
        <v>0</v>
      </c>
      <c r="H55" s="240">
        <v>17</v>
      </c>
      <c r="I55" s="240">
        <v>6</v>
      </c>
      <c r="J55" s="240">
        <v>13</v>
      </c>
      <c r="K55" s="240">
        <v>2</v>
      </c>
      <c r="L55" s="240">
        <v>18</v>
      </c>
      <c r="M55" s="240">
        <v>0</v>
      </c>
      <c r="N55" s="233">
        <v>112</v>
      </c>
      <c r="O55" s="261"/>
      <c r="R55" s="146"/>
      <c r="S55" s="146"/>
      <c r="T55" s="146"/>
      <c r="U55" s="146"/>
      <c r="V55" s="146"/>
      <c r="W55" s="146"/>
      <c r="X55" s="146"/>
      <c r="Y55" s="146"/>
      <c r="Z55" s="146"/>
      <c r="AA55" s="146"/>
      <c r="AB55" s="146"/>
      <c r="AC55" s="146"/>
      <c r="AD55" s="146"/>
      <c r="AE55" s="149"/>
      <c r="AF55" s="149"/>
      <c r="AG55" s="149"/>
      <c r="AH55" s="149"/>
      <c r="AI55" s="149"/>
      <c r="AJ55" s="149"/>
      <c r="AK55" s="149"/>
      <c r="AL55" s="149"/>
      <c r="AM55" s="149"/>
      <c r="AN55" s="149"/>
      <c r="AO55" s="149"/>
      <c r="AP55" s="149"/>
      <c r="AQ55" s="149"/>
    </row>
    <row r="56" spans="1:43" ht="21" customHeight="1" x14ac:dyDescent="0.2">
      <c r="A56" s="162" t="s">
        <v>587</v>
      </c>
      <c r="B56" s="244">
        <v>8</v>
      </c>
      <c r="C56" s="244">
        <v>9</v>
      </c>
      <c r="D56" s="244">
        <v>6</v>
      </c>
      <c r="E56" s="244">
        <v>22</v>
      </c>
      <c r="F56" s="244">
        <v>10</v>
      </c>
      <c r="G56" s="244">
        <v>2</v>
      </c>
      <c r="H56" s="244">
        <v>8</v>
      </c>
      <c r="I56" s="244">
        <v>12</v>
      </c>
      <c r="J56" s="244">
        <v>3</v>
      </c>
      <c r="K56" s="244">
        <v>7</v>
      </c>
      <c r="L56" s="244">
        <v>10</v>
      </c>
      <c r="M56" s="244">
        <v>0</v>
      </c>
      <c r="N56" s="236">
        <v>97</v>
      </c>
      <c r="O56" s="236"/>
      <c r="R56" s="146"/>
      <c r="S56" s="146"/>
      <c r="T56" s="146"/>
      <c r="U56" s="146"/>
      <c r="V56" s="146"/>
      <c r="W56" s="146"/>
      <c r="X56" s="146"/>
      <c r="Y56" s="146"/>
      <c r="Z56" s="146"/>
      <c r="AA56" s="146"/>
      <c r="AB56" s="146"/>
      <c r="AC56" s="146"/>
      <c r="AD56" s="146"/>
      <c r="AE56" s="149"/>
      <c r="AF56" s="149"/>
      <c r="AG56" s="149"/>
      <c r="AH56" s="149"/>
      <c r="AI56" s="149"/>
      <c r="AJ56" s="149"/>
      <c r="AK56" s="149"/>
      <c r="AL56" s="149"/>
      <c r="AM56" s="149"/>
      <c r="AN56" s="149"/>
      <c r="AO56" s="149"/>
      <c r="AP56" s="149"/>
      <c r="AQ56" s="149"/>
    </row>
    <row r="57" spans="1:43" ht="21" customHeight="1" x14ac:dyDescent="0.2">
      <c r="A57" s="251" t="s">
        <v>588</v>
      </c>
      <c r="B57" s="240">
        <v>7</v>
      </c>
      <c r="C57" s="240">
        <v>12</v>
      </c>
      <c r="D57" s="240">
        <v>8</v>
      </c>
      <c r="E57" s="240">
        <v>34</v>
      </c>
      <c r="F57" s="240">
        <v>14</v>
      </c>
      <c r="G57" s="240">
        <v>8</v>
      </c>
      <c r="H57" s="240">
        <v>15</v>
      </c>
      <c r="I57" s="240">
        <v>14</v>
      </c>
      <c r="J57" s="240">
        <v>6</v>
      </c>
      <c r="K57" s="240">
        <v>7</v>
      </c>
      <c r="L57" s="240">
        <v>7</v>
      </c>
      <c r="M57" s="240">
        <v>0</v>
      </c>
      <c r="N57" s="233">
        <v>132</v>
      </c>
      <c r="O57" s="261"/>
      <c r="R57" s="146"/>
      <c r="S57" s="146"/>
      <c r="T57" s="146"/>
      <c r="U57" s="146"/>
      <c r="V57" s="146"/>
      <c r="W57" s="146"/>
      <c r="X57" s="146"/>
      <c r="Y57" s="146"/>
      <c r="Z57" s="146"/>
      <c r="AA57" s="146"/>
      <c r="AB57" s="146"/>
      <c r="AC57" s="146"/>
      <c r="AD57" s="146"/>
      <c r="AE57" s="149"/>
      <c r="AF57" s="149"/>
      <c r="AG57" s="149"/>
      <c r="AH57" s="149"/>
      <c r="AI57" s="149"/>
      <c r="AJ57" s="149"/>
      <c r="AK57" s="149"/>
      <c r="AL57" s="149"/>
      <c r="AM57" s="149"/>
      <c r="AN57" s="149"/>
      <c r="AO57" s="149"/>
      <c r="AP57" s="149"/>
      <c r="AQ57" s="149"/>
    </row>
    <row r="58" spans="1:43" ht="21" customHeight="1" x14ac:dyDescent="0.2">
      <c r="A58" s="162" t="s">
        <v>583</v>
      </c>
      <c r="B58" s="244">
        <v>41</v>
      </c>
      <c r="C58" s="244">
        <v>32</v>
      </c>
      <c r="D58" s="244">
        <v>28</v>
      </c>
      <c r="E58" s="244">
        <v>90</v>
      </c>
      <c r="F58" s="244">
        <v>46</v>
      </c>
      <c r="G58" s="244">
        <v>11</v>
      </c>
      <c r="H58" s="244">
        <v>45</v>
      </c>
      <c r="I58" s="244">
        <v>42</v>
      </c>
      <c r="J58" s="244">
        <v>35</v>
      </c>
      <c r="K58" s="244">
        <v>27</v>
      </c>
      <c r="L58" s="244">
        <v>44</v>
      </c>
      <c r="M58" s="244">
        <v>0</v>
      </c>
      <c r="N58" s="236">
        <v>441</v>
      </c>
      <c r="O58" s="255"/>
      <c r="R58" s="146"/>
      <c r="S58" s="146"/>
      <c r="T58" s="146"/>
      <c r="U58" s="146"/>
      <c r="V58" s="146"/>
      <c r="W58" s="146"/>
      <c r="X58" s="146"/>
      <c r="Y58" s="146"/>
      <c r="Z58" s="146"/>
      <c r="AA58" s="146"/>
      <c r="AB58" s="146"/>
      <c r="AC58" s="146"/>
      <c r="AD58" s="146"/>
      <c r="AE58" s="149"/>
      <c r="AF58" s="149"/>
      <c r="AG58" s="149"/>
      <c r="AH58" s="149"/>
      <c r="AI58" s="149"/>
      <c r="AJ58" s="149"/>
      <c r="AK58" s="149"/>
      <c r="AL58" s="149"/>
      <c r="AM58" s="149"/>
      <c r="AN58" s="149"/>
      <c r="AO58" s="149"/>
      <c r="AP58" s="149"/>
      <c r="AQ58" s="149"/>
    </row>
    <row r="59" spans="1:43" ht="21" customHeight="1" x14ac:dyDescent="0.2">
      <c r="A59" s="251" t="s">
        <v>650</v>
      </c>
      <c r="B59" s="252">
        <v>-3</v>
      </c>
      <c r="C59" s="252">
        <v>5</v>
      </c>
      <c r="D59" s="252">
        <v>2</v>
      </c>
      <c r="E59" s="252">
        <v>14</v>
      </c>
      <c r="F59" s="252">
        <v>7</v>
      </c>
      <c r="G59" s="252">
        <v>0</v>
      </c>
      <c r="H59" s="252">
        <v>-19</v>
      </c>
      <c r="I59" s="252">
        <v>-1</v>
      </c>
      <c r="J59" s="252">
        <v>-21</v>
      </c>
      <c r="K59" s="252">
        <v>2</v>
      </c>
      <c r="L59" s="252">
        <v>-7</v>
      </c>
      <c r="M59" s="252">
        <v>0</v>
      </c>
      <c r="N59" s="261">
        <v>-21</v>
      </c>
      <c r="O59" s="261"/>
      <c r="R59" s="146"/>
      <c r="S59" s="146"/>
      <c r="T59" s="146"/>
      <c r="U59" s="146"/>
      <c r="V59" s="146"/>
      <c r="W59" s="146"/>
      <c r="X59" s="146"/>
      <c r="Y59" s="146"/>
      <c r="Z59" s="146"/>
      <c r="AA59" s="146"/>
      <c r="AB59" s="146"/>
      <c r="AC59" s="146"/>
      <c r="AD59" s="146"/>
      <c r="AE59" s="149"/>
      <c r="AF59" s="149"/>
      <c r="AG59" s="149"/>
      <c r="AH59" s="149"/>
      <c r="AI59" s="149"/>
      <c r="AJ59" s="149"/>
      <c r="AK59" s="149"/>
      <c r="AL59" s="149"/>
      <c r="AM59" s="149"/>
      <c r="AN59" s="149"/>
      <c r="AO59" s="149"/>
      <c r="AP59" s="149"/>
      <c r="AQ59" s="149"/>
    </row>
    <row r="60" spans="1:43" ht="21" customHeight="1" x14ac:dyDescent="0.2">
      <c r="A60" s="162" t="s">
        <v>651</v>
      </c>
      <c r="B60" s="238">
        <v>-7.3170731707317069E-2</v>
      </c>
      <c r="C60" s="238">
        <v>0.15625</v>
      </c>
      <c r="D60" s="238">
        <v>7.1428571428571425E-2</v>
      </c>
      <c r="E60" s="238">
        <v>0.15555555555555556</v>
      </c>
      <c r="F60" s="238">
        <v>0.15217391304347827</v>
      </c>
      <c r="G60" s="238">
        <v>0</v>
      </c>
      <c r="H60" s="238">
        <v>-0.42222222222222222</v>
      </c>
      <c r="I60" s="238">
        <v>-2.3809523809523808E-2</v>
      </c>
      <c r="J60" s="238">
        <v>-0.6</v>
      </c>
      <c r="K60" s="238">
        <v>7.407407407407407E-2</v>
      </c>
      <c r="L60" s="238">
        <v>-0.15909090909090909</v>
      </c>
      <c r="M60" s="238" t="s">
        <v>582</v>
      </c>
      <c r="N60" s="237">
        <v>-4.7619047619047616E-2</v>
      </c>
      <c r="O60" s="255"/>
      <c r="R60" s="146"/>
      <c r="S60" s="146"/>
      <c r="T60" s="146"/>
      <c r="U60" s="146"/>
      <c r="V60" s="146"/>
      <c r="W60" s="146"/>
      <c r="X60" s="146"/>
      <c r="Y60" s="146"/>
      <c r="Z60" s="146"/>
      <c r="AA60" s="146"/>
      <c r="AB60" s="146"/>
      <c r="AC60" s="146"/>
      <c r="AD60" s="146"/>
      <c r="AE60" s="149"/>
      <c r="AF60" s="149"/>
      <c r="AG60" s="149"/>
      <c r="AH60" s="149"/>
      <c r="AI60" s="149"/>
      <c r="AJ60" s="149"/>
      <c r="AK60" s="149"/>
      <c r="AL60" s="149"/>
      <c r="AM60" s="149"/>
      <c r="AN60" s="149"/>
      <c r="AO60" s="149"/>
      <c r="AP60" s="149"/>
      <c r="AQ60" s="149"/>
    </row>
    <row r="61" spans="1:43" ht="21" customHeight="1" x14ac:dyDescent="0.2">
      <c r="A61" s="176" t="s">
        <v>60</v>
      </c>
      <c r="B61" s="427"/>
      <c r="C61" s="427"/>
      <c r="D61" s="427"/>
      <c r="E61" s="427"/>
      <c r="F61" s="427"/>
      <c r="G61" s="427"/>
      <c r="H61" s="427"/>
      <c r="I61" s="427"/>
      <c r="J61" s="427"/>
      <c r="K61" s="427"/>
      <c r="L61" s="427"/>
      <c r="M61" s="427"/>
      <c r="N61" s="428"/>
      <c r="O61" s="428"/>
      <c r="P61" s="148"/>
      <c r="Q61" s="150"/>
      <c r="R61" s="146"/>
      <c r="S61" s="146"/>
      <c r="T61" s="146"/>
      <c r="U61" s="146"/>
      <c r="V61" s="146"/>
      <c r="W61" s="146"/>
      <c r="X61" s="146"/>
      <c r="Y61" s="146"/>
      <c r="Z61" s="146"/>
      <c r="AA61" s="146"/>
      <c r="AB61" s="146"/>
      <c r="AC61" s="146"/>
      <c r="AD61" s="146"/>
      <c r="AE61" s="149"/>
      <c r="AF61" s="149"/>
      <c r="AG61" s="149"/>
      <c r="AH61" s="149"/>
      <c r="AI61" s="149"/>
      <c r="AJ61" s="149"/>
      <c r="AK61" s="149"/>
      <c r="AL61" s="149"/>
      <c r="AM61" s="149"/>
      <c r="AN61" s="149"/>
      <c r="AO61" s="149"/>
      <c r="AP61" s="149"/>
      <c r="AQ61" s="149"/>
    </row>
    <row r="62" spans="1:43" ht="21" customHeight="1" x14ac:dyDescent="0.2">
      <c r="A62" s="251" t="s">
        <v>611</v>
      </c>
      <c r="B62" s="240">
        <v>10</v>
      </c>
      <c r="C62" s="240">
        <v>13</v>
      </c>
      <c r="D62" s="240">
        <v>8</v>
      </c>
      <c r="E62" s="240">
        <v>3</v>
      </c>
      <c r="F62" s="240">
        <v>11</v>
      </c>
      <c r="G62" s="240">
        <v>2</v>
      </c>
      <c r="H62" s="240">
        <v>5</v>
      </c>
      <c r="I62" s="240">
        <v>3</v>
      </c>
      <c r="J62" s="240">
        <v>13</v>
      </c>
      <c r="K62" s="240">
        <v>16</v>
      </c>
      <c r="L62" s="240">
        <v>3</v>
      </c>
      <c r="M62" s="240">
        <v>0</v>
      </c>
      <c r="N62" s="233">
        <v>87</v>
      </c>
      <c r="O62" s="233"/>
      <c r="AC62" s="146"/>
      <c r="AD62" s="146"/>
      <c r="AE62" s="149"/>
      <c r="AF62" s="149"/>
      <c r="AG62" s="149"/>
      <c r="AH62" s="149"/>
      <c r="AI62" s="149"/>
      <c r="AJ62" s="149"/>
      <c r="AK62" s="149"/>
      <c r="AL62" s="149"/>
      <c r="AM62" s="149"/>
      <c r="AN62" s="149"/>
      <c r="AO62" s="149"/>
      <c r="AP62" s="149"/>
      <c r="AQ62" s="149"/>
    </row>
    <row r="63" spans="1:43" ht="21" customHeight="1" x14ac:dyDescent="0.2">
      <c r="A63" s="162" t="s">
        <v>612</v>
      </c>
      <c r="B63" s="254">
        <v>12</v>
      </c>
      <c r="C63" s="254">
        <v>11</v>
      </c>
      <c r="D63" s="254">
        <v>14</v>
      </c>
      <c r="E63" s="254">
        <v>8</v>
      </c>
      <c r="F63" s="254">
        <v>11</v>
      </c>
      <c r="G63" s="254">
        <v>2</v>
      </c>
      <c r="H63" s="254">
        <v>2</v>
      </c>
      <c r="I63" s="254">
        <v>14</v>
      </c>
      <c r="J63" s="254">
        <v>5</v>
      </c>
      <c r="K63" s="254">
        <v>13</v>
      </c>
      <c r="L63" s="254">
        <v>7</v>
      </c>
      <c r="M63" s="254">
        <v>0</v>
      </c>
      <c r="N63" s="255">
        <v>99</v>
      </c>
      <c r="O63" s="244"/>
      <c r="AC63" s="146"/>
      <c r="AD63" s="146"/>
      <c r="AE63" s="149"/>
      <c r="AF63" s="149"/>
      <c r="AG63" s="149"/>
      <c r="AH63" s="149"/>
      <c r="AI63" s="149"/>
      <c r="AJ63" s="149"/>
      <c r="AK63" s="149"/>
      <c r="AL63" s="149"/>
      <c r="AM63" s="149"/>
      <c r="AN63" s="149"/>
      <c r="AO63" s="149"/>
      <c r="AP63" s="149"/>
      <c r="AQ63" s="149"/>
    </row>
    <row r="64" spans="1:43" ht="21" customHeight="1" x14ac:dyDescent="0.2">
      <c r="A64" s="251" t="s">
        <v>613</v>
      </c>
      <c r="B64" s="252">
        <v>10</v>
      </c>
      <c r="C64" s="252">
        <v>12</v>
      </c>
      <c r="D64" s="252">
        <v>10</v>
      </c>
      <c r="E64" s="252">
        <v>11</v>
      </c>
      <c r="F64" s="252">
        <v>10</v>
      </c>
      <c r="G64" s="252">
        <v>4</v>
      </c>
      <c r="H64" s="252">
        <v>7</v>
      </c>
      <c r="I64" s="252">
        <v>8</v>
      </c>
      <c r="J64" s="252">
        <v>5</v>
      </c>
      <c r="K64" s="252">
        <v>9</v>
      </c>
      <c r="L64" s="252">
        <v>7</v>
      </c>
      <c r="M64" s="252">
        <v>0</v>
      </c>
      <c r="N64" s="261">
        <v>93</v>
      </c>
      <c r="O64" s="240"/>
      <c r="AC64" s="146"/>
      <c r="AD64" s="146"/>
      <c r="AE64" s="149"/>
      <c r="AF64" s="149"/>
      <c r="AG64" s="149"/>
      <c r="AH64" s="149"/>
      <c r="AI64" s="149"/>
      <c r="AJ64" s="149"/>
      <c r="AK64" s="149"/>
      <c r="AL64" s="149"/>
      <c r="AM64" s="149"/>
      <c r="AN64" s="149"/>
      <c r="AO64" s="149"/>
      <c r="AP64" s="149"/>
      <c r="AQ64" s="149"/>
    </row>
    <row r="65" spans="1:45" ht="21" customHeight="1" x14ac:dyDescent="0.2">
      <c r="A65" s="162" t="s">
        <v>614</v>
      </c>
      <c r="B65" s="254">
        <v>10</v>
      </c>
      <c r="C65" s="254">
        <v>15</v>
      </c>
      <c r="D65" s="254">
        <v>14</v>
      </c>
      <c r="E65" s="254">
        <v>12</v>
      </c>
      <c r="F65" s="254">
        <v>4</v>
      </c>
      <c r="G65" s="254">
        <v>9</v>
      </c>
      <c r="H65" s="254">
        <v>4</v>
      </c>
      <c r="I65" s="254">
        <v>2</v>
      </c>
      <c r="J65" s="254">
        <v>9</v>
      </c>
      <c r="K65" s="254">
        <v>5</v>
      </c>
      <c r="L65" s="254">
        <v>17</v>
      </c>
      <c r="M65" s="254">
        <v>0</v>
      </c>
      <c r="N65" s="255">
        <v>101</v>
      </c>
      <c r="O65" s="244"/>
      <c r="AC65" s="146"/>
      <c r="AD65" s="146"/>
      <c r="AE65" s="149"/>
      <c r="AF65" s="149"/>
      <c r="AG65" s="149"/>
      <c r="AH65" s="149"/>
      <c r="AI65" s="149"/>
      <c r="AJ65" s="149"/>
      <c r="AK65" s="149"/>
      <c r="AL65" s="149"/>
      <c r="AM65" s="149"/>
      <c r="AN65" s="149"/>
      <c r="AO65" s="149"/>
      <c r="AP65" s="149"/>
      <c r="AQ65" s="149"/>
    </row>
    <row r="66" spans="1:45" ht="21" customHeight="1" x14ac:dyDescent="0.2">
      <c r="A66" s="251" t="s">
        <v>610</v>
      </c>
      <c r="B66" s="240">
        <v>42</v>
      </c>
      <c r="C66" s="240">
        <v>51</v>
      </c>
      <c r="D66" s="240">
        <v>46</v>
      </c>
      <c r="E66" s="240">
        <v>34</v>
      </c>
      <c r="F66" s="240">
        <v>36</v>
      </c>
      <c r="G66" s="240">
        <v>17</v>
      </c>
      <c r="H66" s="240">
        <v>18</v>
      </c>
      <c r="I66" s="240">
        <v>27</v>
      </c>
      <c r="J66" s="240">
        <v>32</v>
      </c>
      <c r="K66" s="240">
        <v>43</v>
      </c>
      <c r="L66" s="240">
        <v>34</v>
      </c>
      <c r="M66" s="240">
        <v>0</v>
      </c>
      <c r="N66" s="233">
        <v>380</v>
      </c>
      <c r="O66" s="233"/>
      <c r="AC66" s="146"/>
      <c r="AD66" s="146"/>
      <c r="AE66" s="149"/>
      <c r="AF66" s="149"/>
      <c r="AG66" s="149"/>
      <c r="AH66" s="149"/>
      <c r="AI66" s="149"/>
      <c r="AJ66" s="149"/>
      <c r="AK66" s="149"/>
      <c r="AL66" s="149"/>
      <c r="AM66" s="149"/>
      <c r="AN66" s="149"/>
      <c r="AO66" s="149"/>
      <c r="AP66" s="149"/>
      <c r="AQ66" s="149"/>
    </row>
    <row r="67" spans="1:45" ht="21" customHeight="1" x14ac:dyDescent="0.2">
      <c r="A67" s="162" t="s">
        <v>585</v>
      </c>
      <c r="B67" s="244">
        <v>7</v>
      </c>
      <c r="C67" s="244">
        <v>10</v>
      </c>
      <c r="D67" s="244">
        <v>13</v>
      </c>
      <c r="E67" s="244">
        <v>10</v>
      </c>
      <c r="F67" s="244">
        <v>24</v>
      </c>
      <c r="G67" s="244">
        <v>0</v>
      </c>
      <c r="H67" s="244">
        <v>4</v>
      </c>
      <c r="I67" s="244">
        <v>13</v>
      </c>
      <c r="J67" s="244">
        <v>12</v>
      </c>
      <c r="K67" s="244">
        <v>4</v>
      </c>
      <c r="L67" s="244">
        <v>9</v>
      </c>
      <c r="M67" s="244">
        <v>0</v>
      </c>
      <c r="N67" s="236">
        <v>106</v>
      </c>
      <c r="O67" s="255"/>
      <c r="R67" s="146"/>
      <c r="S67" s="146"/>
      <c r="T67" s="146"/>
      <c r="U67" s="146"/>
      <c r="V67" s="146"/>
      <c r="W67" s="146"/>
      <c r="X67" s="146"/>
      <c r="Y67" s="146"/>
      <c r="Z67" s="146"/>
      <c r="AA67" s="146"/>
      <c r="AB67" s="146"/>
      <c r="AC67" s="146"/>
      <c r="AD67" s="146"/>
      <c r="AE67" s="149"/>
      <c r="AF67" s="149"/>
      <c r="AG67" s="149"/>
      <c r="AH67" s="149"/>
      <c r="AI67" s="149"/>
      <c r="AJ67" s="149"/>
      <c r="AK67" s="149"/>
      <c r="AL67" s="149"/>
      <c r="AM67" s="149"/>
      <c r="AN67" s="149"/>
      <c r="AO67" s="149"/>
      <c r="AP67" s="149"/>
      <c r="AQ67" s="149"/>
    </row>
    <row r="68" spans="1:45" ht="21" customHeight="1" x14ac:dyDescent="0.2">
      <c r="A68" s="251" t="s">
        <v>586</v>
      </c>
      <c r="B68" s="240">
        <v>2</v>
      </c>
      <c r="C68" s="240">
        <v>24</v>
      </c>
      <c r="D68" s="240">
        <v>15</v>
      </c>
      <c r="E68" s="240">
        <v>9</v>
      </c>
      <c r="F68" s="240">
        <v>10</v>
      </c>
      <c r="G68" s="240">
        <v>0</v>
      </c>
      <c r="H68" s="240">
        <v>3</v>
      </c>
      <c r="I68" s="240">
        <v>10</v>
      </c>
      <c r="J68" s="240">
        <v>3</v>
      </c>
      <c r="K68" s="240">
        <v>10</v>
      </c>
      <c r="L68" s="240">
        <v>9</v>
      </c>
      <c r="M68" s="240">
        <v>0</v>
      </c>
      <c r="N68" s="233">
        <v>95</v>
      </c>
      <c r="O68" s="261"/>
      <c r="R68" s="146"/>
      <c r="S68" s="146"/>
      <c r="T68" s="146"/>
      <c r="U68" s="146"/>
      <c r="V68" s="146"/>
      <c r="W68" s="146"/>
      <c r="X68" s="146"/>
      <c r="Y68" s="146"/>
      <c r="Z68" s="146"/>
      <c r="AA68" s="146"/>
      <c r="AB68" s="146"/>
      <c r="AC68" s="146"/>
      <c r="AD68" s="146"/>
      <c r="AE68" s="149"/>
      <c r="AF68" s="149"/>
      <c r="AG68" s="149"/>
      <c r="AH68" s="149"/>
      <c r="AI68" s="149"/>
      <c r="AJ68" s="149"/>
      <c r="AK68" s="149"/>
      <c r="AL68" s="149"/>
      <c r="AM68" s="149"/>
      <c r="AN68" s="149"/>
      <c r="AO68" s="149"/>
      <c r="AP68" s="149"/>
      <c r="AQ68" s="149"/>
    </row>
    <row r="69" spans="1:45" ht="21" customHeight="1" x14ac:dyDescent="0.2">
      <c r="A69" s="162" t="s">
        <v>587</v>
      </c>
      <c r="B69" s="244">
        <v>7</v>
      </c>
      <c r="C69" s="244">
        <v>14</v>
      </c>
      <c r="D69" s="244">
        <v>16</v>
      </c>
      <c r="E69" s="244">
        <v>10</v>
      </c>
      <c r="F69" s="244">
        <v>7</v>
      </c>
      <c r="G69" s="244">
        <v>0</v>
      </c>
      <c r="H69" s="244">
        <v>4</v>
      </c>
      <c r="I69" s="244">
        <v>14</v>
      </c>
      <c r="J69" s="244">
        <v>8</v>
      </c>
      <c r="K69" s="244">
        <v>6</v>
      </c>
      <c r="L69" s="244">
        <v>10</v>
      </c>
      <c r="M69" s="244">
        <v>0</v>
      </c>
      <c r="N69" s="236">
        <v>96</v>
      </c>
      <c r="O69" s="236"/>
      <c r="R69" s="146"/>
      <c r="S69" s="146"/>
      <c r="T69" s="146"/>
      <c r="U69" s="146"/>
      <c r="V69" s="146"/>
      <c r="W69" s="146"/>
      <c r="X69" s="146"/>
      <c r="Y69" s="146"/>
      <c r="Z69" s="146"/>
      <c r="AA69" s="146"/>
      <c r="AB69" s="146"/>
      <c r="AC69" s="146"/>
      <c r="AD69" s="146"/>
      <c r="AE69" s="149"/>
      <c r="AF69" s="149"/>
      <c r="AG69" s="149"/>
      <c r="AH69" s="149"/>
      <c r="AI69" s="149"/>
      <c r="AJ69" s="149"/>
      <c r="AK69" s="149"/>
      <c r="AL69" s="149"/>
      <c r="AM69" s="149"/>
      <c r="AN69" s="149"/>
      <c r="AO69" s="149"/>
      <c r="AP69" s="149"/>
      <c r="AQ69" s="149"/>
    </row>
    <row r="70" spans="1:45" ht="21" customHeight="1" x14ac:dyDescent="0.2">
      <c r="A70" s="251" t="s">
        <v>588</v>
      </c>
      <c r="B70" s="240">
        <v>3</v>
      </c>
      <c r="C70" s="240">
        <v>17</v>
      </c>
      <c r="D70" s="240">
        <v>11</v>
      </c>
      <c r="E70" s="240">
        <v>8</v>
      </c>
      <c r="F70" s="240">
        <v>11</v>
      </c>
      <c r="G70" s="240">
        <v>1</v>
      </c>
      <c r="H70" s="240">
        <v>2</v>
      </c>
      <c r="I70" s="240">
        <v>8</v>
      </c>
      <c r="J70" s="240">
        <v>7</v>
      </c>
      <c r="K70" s="240">
        <v>7</v>
      </c>
      <c r="L70" s="240">
        <v>14</v>
      </c>
      <c r="M70" s="240">
        <v>0</v>
      </c>
      <c r="N70" s="233">
        <v>89</v>
      </c>
      <c r="O70" s="261"/>
      <c r="R70" s="146"/>
      <c r="S70" s="146"/>
      <c r="T70" s="146"/>
      <c r="U70" s="146"/>
      <c r="V70" s="146"/>
      <c r="W70" s="146"/>
      <c r="X70" s="146"/>
      <c r="Y70" s="146"/>
      <c r="Z70" s="146"/>
      <c r="AA70" s="146"/>
      <c r="AB70" s="146"/>
      <c r="AC70" s="146"/>
      <c r="AD70" s="146"/>
      <c r="AE70" s="149"/>
      <c r="AF70" s="149"/>
      <c r="AG70" s="149"/>
      <c r="AH70" s="149"/>
      <c r="AI70" s="149"/>
      <c r="AJ70" s="149"/>
      <c r="AK70" s="149"/>
      <c r="AL70" s="149"/>
      <c r="AM70" s="149"/>
      <c r="AN70" s="149"/>
      <c r="AO70" s="149"/>
      <c r="AP70" s="149"/>
      <c r="AQ70" s="149"/>
    </row>
    <row r="71" spans="1:45" ht="21" customHeight="1" x14ac:dyDescent="0.2">
      <c r="A71" s="162" t="s">
        <v>583</v>
      </c>
      <c r="B71" s="244">
        <v>19</v>
      </c>
      <c r="C71" s="244">
        <v>65</v>
      </c>
      <c r="D71" s="244">
        <v>55</v>
      </c>
      <c r="E71" s="244">
        <v>37</v>
      </c>
      <c r="F71" s="244">
        <v>52</v>
      </c>
      <c r="G71" s="244">
        <v>1</v>
      </c>
      <c r="H71" s="244">
        <v>13</v>
      </c>
      <c r="I71" s="244">
        <v>45</v>
      </c>
      <c r="J71" s="244">
        <v>30</v>
      </c>
      <c r="K71" s="244">
        <v>27</v>
      </c>
      <c r="L71" s="244">
        <v>42</v>
      </c>
      <c r="M71" s="244">
        <v>0</v>
      </c>
      <c r="N71" s="236">
        <v>386</v>
      </c>
      <c r="O71" s="255"/>
      <c r="R71" s="146"/>
      <c r="S71" s="146"/>
      <c r="T71" s="146"/>
      <c r="U71" s="146"/>
      <c r="V71" s="146"/>
      <c r="W71" s="146"/>
      <c r="X71" s="146"/>
      <c r="Y71" s="146"/>
      <c r="Z71" s="146"/>
      <c r="AA71" s="146"/>
      <c r="AB71" s="146"/>
      <c r="AC71" s="146"/>
      <c r="AD71" s="146"/>
      <c r="AE71" s="149"/>
      <c r="AF71" s="149"/>
      <c r="AG71" s="149"/>
      <c r="AH71" s="149"/>
      <c r="AI71" s="149"/>
      <c r="AJ71" s="149"/>
      <c r="AK71" s="149"/>
      <c r="AL71" s="149"/>
      <c r="AM71" s="149"/>
      <c r="AN71" s="149"/>
      <c r="AO71" s="149"/>
      <c r="AP71" s="149"/>
      <c r="AQ71" s="149"/>
    </row>
    <row r="72" spans="1:45" ht="21" customHeight="1" x14ac:dyDescent="0.2">
      <c r="A72" s="251" t="s">
        <v>650</v>
      </c>
      <c r="B72" s="252">
        <v>23</v>
      </c>
      <c r="C72" s="252">
        <v>-14</v>
      </c>
      <c r="D72" s="252">
        <v>-9</v>
      </c>
      <c r="E72" s="252">
        <v>-3</v>
      </c>
      <c r="F72" s="252">
        <v>-16</v>
      </c>
      <c r="G72" s="252">
        <v>16</v>
      </c>
      <c r="H72" s="252">
        <v>5</v>
      </c>
      <c r="I72" s="252">
        <v>-18</v>
      </c>
      <c r="J72" s="252">
        <v>2</v>
      </c>
      <c r="K72" s="252">
        <v>16</v>
      </c>
      <c r="L72" s="252">
        <v>-8</v>
      </c>
      <c r="M72" s="252">
        <v>0</v>
      </c>
      <c r="N72" s="261">
        <v>-6</v>
      </c>
      <c r="O72" s="261"/>
      <c r="R72" s="146"/>
      <c r="S72" s="146"/>
      <c r="T72" s="146"/>
      <c r="U72" s="146"/>
      <c r="V72" s="146"/>
      <c r="W72" s="146"/>
      <c r="X72" s="146"/>
      <c r="Y72" s="146"/>
      <c r="Z72" s="146"/>
      <c r="AA72" s="146"/>
      <c r="AB72" s="146"/>
      <c r="AC72" s="146"/>
      <c r="AD72" s="146"/>
      <c r="AE72" s="149"/>
      <c r="AF72" s="149"/>
      <c r="AG72" s="149"/>
      <c r="AH72" s="149"/>
      <c r="AI72" s="149"/>
      <c r="AJ72" s="149"/>
      <c r="AK72" s="149"/>
      <c r="AL72" s="149"/>
      <c r="AM72" s="149"/>
      <c r="AN72" s="149"/>
      <c r="AO72" s="149"/>
      <c r="AP72" s="149"/>
      <c r="AQ72" s="149"/>
    </row>
    <row r="73" spans="1:45" ht="21" customHeight="1" x14ac:dyDescent="0.2">
      <c r="A73" s="162" t="s">
        <v>651</v>
      </c>
      <c r="B73" s="238">
        <v>1.2105263157894737</v>
      </c>
      <c r="C73" s="238">
        <v>-0.2153846153846154</v>
      </c>
      <c r="D73" s="238">
        <v>-0.16363636363636364</v>
      </c>
      <c r="E73" s="238">
        <v>-8.1081081081081086E-2</v>
      </c>
      <c r="F73" s="238">
        <v>-0.30769230769230771</v>
      </c>
      <c r="G73" s="238" t="s">
        <v>582</v>
      </c>
      <c r="H73" s="238">
        <v>0.38461538461538464</v>
      </c>
      <c r="I73" s="238">
        <v>-0.4</v>
      </c>
      <c r="J73" s="238">
        <v>6.6666666666666666E-2</v>
      </c>
      <c r="K73" s="238">
        <v>0.59259259259259256</v>
      </c>
      <c r="L73" s="238">
        <v>-0.19047619047619047</v>
      </c>
      <c r="M73" s="238" t="s">
        <v>582</v>
      </c>
      <c r="N73" s="237">
        <v>-1.5544041450777202E-2</v>
      </c>
      <c r="O73" s="255"/>
      <c r="R73" s="146"/>
      <c r="S73" s="146"/>
      <c r="T73" s="146"/>
      <c r="U73" s="146"/>
      <c r="V73" s="146"/>
      <c r="W73" s="146"/>
      <c r="X73" s="146"/>
      <c r="Y73" s="146"/>
      <c r="Z73" s="146"/>
      <c r="AA73" s="146"/>
      <c r="AB73" s="146"/>
      <c r="AC73" s="146"/>
      <c r="AD73" s="146"/>
      <c r="AE73" s="149"/>
      <c r="AF73" s="149"/>
      <c r="AG73" s="149"/>
      <c r="AH73" s="149"/>
      <c r="AI73" s="149"/>
      <c r="AJ73" s="149"/>
      <c r="AK73" s="149"/>
      <c r="AL73" s="149"/>
      <c r="AM73" s="149"/>
      <c r="AN73" s="149"/>
      <c r="AO73" s="149"/>
      <c r="AP73" s="149"/>
      <c r="AQ73" s="149"/>
    </row>
    <row r="74" spans="1:45" ht="101.45" customHeight="1" x14ac:dyDescent="0.2">
      <c r="A74" s="88"/>
      <c r="B74" s="88" t="s">
        <v>25</v>
      </c>
      <c r="C74" s="88" t="s">
        <v>26</v>
      </c>
      <c r="D74" s="88" t="s">
        <v>27</v>
      </c>
      <c r="E74" s="88" t="s">
        <v>161</v>
      </c>
      <c r="F74" s="88" t="s">
        <v>28</v>
      </c>
      <c r="G74" s="88" t="s">
        <v>29</v>
      </c>
      <c r="H74" s="88" t="s">
        <v>30</v>
      </c>
      <c r="I74" s="88" t="s">
        <v>31</v>
      </c>
      <c r="J74" s="88" t="s">
        <v>32</v>
      </c>
      <c r="K74" s="88" t="s">
        <v>33</v>
      </c>
      <c r="L74" s="88" t="s">
        <v>34</v>
      </c>
      <c r="M74" s="88" t="s">
        <v>35</v>
      </c>
      <c r="N74" s="88" t="s">
        <v>94</v>
      </c>
      <c r="O74" s="64"/>
      <c r="AG74" s="147"/>
      <c r="AH74" s="147"/>
      <c r="AI74" s="147"/>
      <c r="AJ74" s="147"/>
      <c r="AK74" s="147"/>
      <c r="AL74" s="147"/>
      <c r="AM74" s="147"/>
      <c r="AN74" s="147"/>
      <c r="AO74" s="147"/>
      <c r="AP74" s="147"/>
      <c r="AQ74" s="147"/>
      <c r="AR74" s="147"/>
      <c r="AS74" s="147"/>
    </row>
    <row r="75" spans="1:45" ht="21" customHeight="1" x14ac:dyDescent="0.2">
      <c r="A75" s="176" t="s">
        <v>61</v>
      </c>
      <c r="B75" s="427"/>
      <c r="C75" s="427"/>
      <c r="D75" s="427"/>
      <c r="E75" s="427"/>
      <c r="F75" s="427"/>
      <c r="G75" s="427"/>
      <c r="H75" s="427"/>
      <c r="I75" s="427"/>
      <c r="J75" s="427"/>
      <c r="K75" s="427"/>
      <c r="L75" s="427"/>
      <c r="M75" s="427"/>
      <c r="N75" s="428"/>
      <c r="O75" s="236"/>
      <c r="P75" s="148"/>
      <c r="Q75" s="150"/>
      <c r="R75" s="146"/>
      <c r="S75" s="146"/>
      <c r="T75" s="146"/>
      <c r="U75" s="146"/>
      <c r="V75" s="146"/>
      <c r="W75" s="146"/>
      <c r="X75" s="146"/>
      <c r="Y75" s="146"/>
      <c r="Z75" s="146"/>
      <c r="AA75" s="146"/>
      <c r="AB75" s="146"/>
      <c r="AC75" s="146"/>
      <c r="AD75" s="146"/>
      <c r="AE75" s="149"/>
      <c r="AF75" s="149"/>
      <c r="AG75" s="149"/>
      <c r="AH75" s="149"/>
      <c r="AI75" s="149"/>
      <c r="AJ75" s="149"/>
      <c r="AK75" s="149"/>
      <c r="AL75" s="149"/>
      <c r="AM75" s="149"/>
      <c r="AN75" s="149"/>
      <c r="AO75" s="149"/>
      <c r="AP75" s="149"/>
      <c r="AQ75" s="149"/>
    </row>
    <row r="76" spans="1:45" ht="21" customHeight="1" x14ac:dyDescent="0.2">
      <c r="A76" s="251" t="s">
        <v>611</v>
      </c>
      <c r="B76" s="240">
        <v>31</v>
      </c>
      <c r="C76" s="240">
        <v>21</v>
      </c>
      <c r="D76" s="240">
        <v>39</v>
      </c>
      <c r="E76" s="240">
        <v>26</v>
      </c>
      <c r="F76" s="240">
        <v>23</v>
      </c>
      <c r="G76" s="240">
        <v>6</v>
      </c>
      <c r="H76" s="240">
        <v>19</v>
      </c>
      <c r="I76" s="240">
        <v>17</v>
      </c>
      <c r="J76" s="240">
        <v>18</v>
      </c>
      <c r="K76" s="240">
        <v>17</v>
      </c>
      <c r="L76" s="240">
        <v>9</v>
      </c>
      <c r="M76" s="240">
        <v>0</v>
      </c>
      <c r="N76" s="233">
        <v>226</v>
      </c>
      <c r="O76" s="233"/>
      <c r="AC76" s="146"/>
      <c r="AD76" s="146"/>
      <c r="AE76" s="149"/>
      <c r="AF76" s="149"/>
      <c r="AG76" s="149"/>
      <c r="AH76" s="149"/>
      <c r="AI76" s="149"/>
      <c r="AJ76" s="149"/>
      <c r="AK76" s="149"/>
      <c r="AL76" s="149"/>
      <c r="AM76" s="149"/>
      <c r="AN76" s="149"/>
      <c r="AO76" s="149"/>
      <c r="AP76" s="149"/>
      <c r="AQ76" s="149"/>
    </row>
    <row r="77" spans="1:45" ht="21" customHeight="1" x14ac:dyDescent="0.2">
      <c r="A77" s="162" t="s">
        <v>612</v>
      </c>
      <c r="B77" s="254">
        <v>33</v>
      </c>
      <c r="C77" s="254">
        <v>21</v>
      </c>
      <c r="D77" s="254">
        <v>19</v>
      </c>
      <c r="E77" s="254">
        <v>27</v>
      </c>
      <c r="F77" s="254">
        <v>13</v>
      </c>
      <c r="G77" s="254">
        <v>2</v>
      </c>
      <c r="H77" s="254">
        <v>7</v>
      </c>
      <c r="I77" s="254">
        <v>18</v>
      </c>
      <c r="J77" s="254">
        <v>17</v>
      </c>
      <c r="K77" s="254">
        <v>10</v>
      </c>
      <c r="L77" s="254">
        <v>5</v>
      </c>
      <c r="M77" s="254">
        <v>0</v>
      </c>
      <c r="N77" s="255">
        <v>172</v>
      </c>
      <c r="O77" s="236"/>
      <c r="AC77" s="146"/>
      <c r="AD77" s="146"/>
      <c r="AE77" s="149"/>
      <c r="AF77" s="149"/>
      <c r="AG77" s="149"/>
      <c r="AH77" s="149"/>
      <c r="AI77" s="149"/>
      <c r="AJ77" s="149"/>
      <c r="AK77" s="149"/>
      <c r="AL77" s="149"/>
      <c r="AM77" s="149"/>
      <c r="AN77" s="149"/>
      <c r="AO77" s="149"/>
      <c r="AP77" s="149"/>
      <c r="AQ77" s="149"/>
    </row>
    <row r="78" spans="1:45" ht="21" customHeight="1" x14ac:dyDescent="0.2">
      <c r="A78" s="251" t="s">
        <v>613</v>
      </c>
      <c r="B78" s="252">
        <v>20</v>
      </c>
      <c r="C78" s="252">
        <v>25</v>
      </c>
      <c r="D78" s="252">
        <v>17</v>
      </c>
      <c r="E78" s="252">
        <v>34</v>
      </c>
      <c r="F78" s="252">
        <v>13</v>
      </c>
      <c r="G78" s="252">
        <v>25</v>
      </c>
      <c r="H78" s="252">
        <v>19</v>
      </c>
      <c r="I78" s="252">
        <v>27</v>
      </c>
      <c r="J78" s="252">
        <v>18</v>
      </c>
      <c r="K78" s="252">
        <v>11</v>
      </c>
      <c r="L78" s="252">
        <v>11</v>
      </c>
      <c r="M78" s="252">
        <v>0</v>
      </c>
      <c r="N78" s="261">
        <v>220</v>
      </c>
      <c r="O78" s="233"/>
      <c r="AC78" s="146"/>
      <c r="AD78" s="146"/>
      <c r="AE78" s="149"/>
      <c r="AF78" s="149"/>
      <c r="AG78" s="149"/>
      <c r="AH78" s="149"/>
      <c r="AI78" s="149"/>
      <c r="AJ78" s="149"/>
      <c r="AK78" s="149"/>
      <c r="AL78" s="149"/>
      <c r="AM78" s="149"/>
      <c r="AN78" s="149"/>
      <c r="AO78" s="149"/>
      <c r="AP78" s="149"/>
      <c r="AQ78" s="149"/>
    </row>
    <row r="79" spans="1:45" ht="21" customHeight="1" x14ac:dyDescent="0.2">
      <c r="A79" s="162" t="s">
        <v>614</v>
      </c>
      <c r="B79" s="254">
        <v>30</v>
      </c>
      <c r="C79" s="254">
        <v>24</v>
      </c>
      <c r="D79" s="254">
        <v>32</v>
      </c>
      <c r="E79" s="254">
        <v>46</v>
      </c>
      <c r="F79" s="254">
        <v>21</v>
      </c>
      <c r="G79" s="254">
        <v>9</v>
      </c>
      <c r="H79" s="254">
        <v>18</v>
      </c>
      <c r="I79" s="254">
        <v>11</v>
      </c>
      <c r="J79" s="254">
        <v>12</v>
      </c>
      <c r="K79" s="254">
        <v>9</v>
      </c>
      <c r="L79" s="254">
        <v>15</v>
      </c>
      <c r="M79" s="254">
        <v>0</v>
      </c>
      <c r="N79" s="255">
        <v>227</v>
      </c>
      <c r="O79" s="236"/>
      <c r="AC79" s="146"/>
      <c r="AD79" s="146"/>
      <c r="AE79" s="149"/>
      <c r="AF79" s="149"/>
      <c r="AG79" s="149"/>
      <c r="AH79" s="149"/>
      <c r="AI79" s="149"/>
      <c r="AJ79" s="149"/>
      <c r="AK79" s="149"/>
      <c r="AL79" s="149"/>
      <c r="AM79" s="149"/>
      <c r="AN79" s="149"/>
      <c r="AO79" s="149"/>
      <c r="AP79" s="149"/>
      <c r="AQ79" s="149"/>
    </row>
    <row r="80" spans="1:45" ht="21" customHeight="1" x14ac:dyDescent="0.2">
      <c r="A80" s="251" t="s">
        <v>610</v>
      </c>
      <c r="B80" s="240">
        <v>114</v>
      </c>
      <c r="C80" s="240">
        <v>91</v>
      </c>
      <c r="D80" s="240">
        <v>107</v>
      </c>
      <c r="E80" s="240">
        <v>133</v>
      </c>
      <c r="F80" s="240">
        <v>70</v>
      </c>
      <c r="G80" s="240">
        <v>42</v>
      </c>
      <c r="H80" s="240">
        <v>63</v>
      </c>
      <c r="I80" s="240">
        <v>73</v>
      </c>
      <c r="J80" s="240">
        <v>65</v>
      </c>
      <c r="K80" s="240">
        <v>47</v>
      </c>
      <c r="L80" s="240">
        <v>40</v>
      </c>
      <c r="M80" s="240">
        <v>0</v>
      </c>
      <c r="N80" s="233">
        <v>845</v>
      </c>
      <c r="O80" s="233"/>
      <c r="AC80" s="146"/>
      <c r="AD80" s="146"/>
      <c r="AE80" s="149"/>
      <c r="AF80" s="149"/>
      <c r="AG80" s="149"/>
      <c r="AH80" s="149"/>
      <c r="AI80" s="149"/>
      <c r="AJ80" s="149"/>
      <c r="AK80" s="149"/>
      <c r="AL80" s="149"/>
      <c r="AM80" s="149"/>
      <c r="AN80" s="149"/>
      <c r="AO80" s="149"/>
      <c r="AP80" s="149"/>
      <c r="AQ80" s="149"/>
    </row>
    <row r="81" spans="1:43" ht="21" customHeight="1" x14ac:dyDescent="0.2">
      <c r="A81" s="162" t="s">
        <v>585</v>
      </c>
      <c r="B81" s="244">
        <v>34</v>
      </c>
      <c r="C81" s="244">
        <v>31</v>
      </c>
      <c r="D81" s="244">
        <v>30</v>
      </c>
      <c r="E81" s="244">
        <v>28</v>
      </c>
      <c r="F81" s="244">
        <v>17</v>
      </c>
      <c r="G81" s="244">
        <v>13</v>
      </c>
      <c r="H81" s="244">
        <v>16</v>
      </c>
      <c r="I81" s="244">
        <v>33</v>
      </c>
      <c r="J81" s="244">
        <v>23</v>
      </c>
      <c r="K81" s="244">
        <v>7</v>
      </c>
      <c r="L81" s="244">
        <v>11</v>
      </c>
      <c r="M81" s="244">
        <v>0</v>
      </c>
      <c r="N81" s="236">
        <v>243</v>
      </c>
      <c r="O81" s="255"/>
      <c r="R81" s="146"/>
      <c r="S81" s="146"/>
      <c r="T81" s="146"/>
      <c r="U81" s="146"/>
      <c r="V81" s="146"/>
      <c r="W81" s="146"/>
      <c r="X81" s="146"/>
      <c r="Y81" s="146"/>
      <c r="Z81" s="146"/>
      <c r="AA81" s="146"/>
      <c r="AB81" s="146"/>
      <c r="AC81" s="146"/>
      <c r="AD81" s="146"/>
      <c r="AE81" s="149"/>
      <c r="AF81" s="149"/>
      <c r="AG81" s="149"/>
      <c r="AH81" s="149"/>
      <c r="AI81" s="149"/>
      <c r="AJ81" s="149"/>
      <c r="AK81" s="149"/>
      <c r="AL81" s="149"/>
      <c r="AM81" s="149"/>
      <c r="AN81" s="149"/>
      <c r="AO81" s="149"/>
      <c r="AP81" s="149"/>
      <c r="AQ81" s="149"/>
    </row>
    <row r="82" spans="1:43" ht="21" customHeight="1" x14ac:dyDescent="0.2">
      <c r="A82" s="251" t="s">
        <v>586</v>
      </c>
      <c r="B82" s="240">
        <v>17</v>
      </c>
      <c r="C82" s="240">
        <v>39</v>
      </c>
      <c r="D82" s="240">
        <v>16</v>
      </c>
      <c r="E82" s="240">
        <v>30</v>
      </c>
      <c r="F82" s="240">
        <v>16</v>
      </c>
      <c r="G82" s="240">
        <v>4</v>
      </c>
      <c r="H82" s="240">
        <v>17</v>
      </c>
      <c r="I82" s="240">
        <v>21</v>
      </c>
      <c r="J82" s="240">
        <v>16</v>
      </c>
      <c r="K82" s="240">
        <v>15</v>
      </c>
      <c r="L82" s="240">
        <v>16</v>
      </c>
      <c r="M82" s="240">
        <v>0</v>
      </c>
      <c r="N82" s="233">
        <v>207</v>
      </c>
      <c r="O82" s="261"/>
      <c r="R82" s="146"/>
      <c r="S82" s="146"/>
      <c r="T82" s="146"/>
      <c r="U82" s="146"/>
      <c r="V82" s="146"/>
      <c r="W82" s="146"/>
      <c r="X82" s="146"/>
      <c r="Y82" s="146"/>
      <c r="Z82" s="146"/>
      <c r="AA82" s="146"/>
      <c r="AB82" s="146"/>
      <c r="AC82" s="146"/>
      <c r="AD82" s="146"/>
      <c r="AE82" s="149"/>
      <c r="AF82" s="149"/>
      <c r="AG82" s="149"/>
      <c r="AH82" s="149"/>
      <c r="AI82" s="149"/>
      <c r="AJ82" s="149"/>
      <c r="AK82" s="149"/>
      <c r="AL82" s="149"/>
      <c r="AM82" s="149"/>
      <c r="AN82" s="149"/>
      <c r="AO82" s="149"/>
      <c r="AP82" s="149"/>
      <c r="AQ82" s="149"/>
    </row>
    <row r="83" spans="1:43" ht="21" customHeight="1" x14ac:dyDescent="0.2">
      <c r="A83" s="162" t="s">
        <v>587</v>
      </c>
      <c r="B83" s="244">
        <v>28</v>
      </c>
      <c r="C83" s="244">
        <v>17</v>
      </c>
      <c r="D83" s="244">
        <v>27</v>
      </c>
      <c r="E83" s="244">
        <v>32</v>
      </c>
      <c r="F83" s="244">
        <v>15</v>
      </c>
      <c r="G83" s="244">
        <v>7</v>
      </c>
      <c r="H83" s="244">
        <v>14</v>
      </c>
      <c r="I83" s="244">
        <v>30</v>
      </c>
      <c r="J83" s="244">
        <v>11</v>
      </c>
      <c r="K83" s="244">
        <v>10</v>
      </c>
      <c r="L83" s="244">
        <v>16</v>
      </c>
      <c r="M83" s="244">
        <v>0</v>
      </c>
      <c r="N83" s="236">
        <v>207</v>
      </c>
      <c r="O83" s="236"/>
      <c r="R83" s="146"/>
      <c r="S83" s="146"/>
      <c r="T83" s="146"/>
      <c r="U83" s="146"/>
      <c r="V83" s="146"/>
      <c r="W83" s="146"/>
      <c r="X83" s="146"/>
      <c r="Y83" s="146"/>
      <c r="Z83" s="146"/>
      <c r="AA83" s="146"/>
      <c r="AB83" s="146"/>
      <c r="AC83" s="146"/>
      <c r="AD83" s="146"/>
      <c r="AE83" s="149"/>
      <c r="AF83" s="149"/>
      <c r="AG83" s="149"/>
      <c r="AH83" s="149"/>
      <c r="AI83" s="149"/>
      <c r="AJ83" s="149"/>
      <c r="AK83" s="149"/>
      <c r="AL83" s="149"/>
      <c r="AM83" s="149"/>
      <c r="AN83" s="149"/>
      <c r="AO83" s="149"/>
      <c r="AP83" s="149"/>
      <c r="AQ83" s="149"/>
    </row>
    <row r="84" spans="1:43" ht="21" customHeight="1" x14ac:dyDescent="0.2">
      <c r="A84" s="251" t="s">
        <v>588</v>
      </c>
      <c r="B84" s="240">
        <v>14</v>
      </c>
      <c r="C84" s="240">
        <v>29</v>
      </c>
      <c r="D84" s="240">
        <v>23</v>
      </c>
      <c r="E84" s="240">
        <v>24</v>
      </c>
      <c r="F84" s="240">
        <v>29</v>
      </c>
      <c r="G84" s="240">
        <v>8</v>
      </c>
      <c r="H84" s="240">
        <v>23</v>
      </c>
      <c r="I84" s="240">
        <v>19</v>
      </c>
      <c r="J84" s="240">
        <v>9</v>
      </c>
      <c r="K84" s="240">
        <v>22</v>
      </c>
      <c r="L84" s="240">
        <v>20</v>
      </c>
      <c r="M84" s="240">
        <v>0</v>
      </c>
      <c r="N84" s="233">
        <v>220</v>
      </c>
      <c r="O84" s="261"/>
      <c r="R84" s="146"/>
      <c r="S84" s="146"/>
      <c r="T84" s="146"/>
      <c r="U84" s="146"/>
      <c r="V84" s="146"/>
      <c r="W84" s="146"/>
      <c r="X84" s="146"/>
      <c r="Y84" s="146"/>
      <c r="Z84" s="146"/>
      <c r="AA84" s="146"/>
      <c r="AB84" s="146"/>
      <c r="AC84" s="146"/>
      <c r="AD84" s="146"/>
      <c r="AE84" s="149"/>
      <c r="AF84" s="149"/>
      <c r="AG84" s="149"/>
      <c r="AH84" s="149"/>
      <c r="AI84" s="149"/>
      <c r="AJ84" s="149"/>
      <c r="AK84" s="149"/>
      <c r="AL84" s="149"/>
      <c r="AM84" s="149"/>
      <c r="AN84" s="149"/>
      <c r="AO84" s="149"/>
      <c r="AP84" s="149"/>
      <c r="AQ84" s="149"/>
    </row>
    <row r="85" spans="1:43" ht="21" customHeight="1" x14ac:dyDescent="0.2">
      <c r="A85" s="162" t="s">
        <v>583</v>
      </c>
      <c r="B85" s="244">
        <v>93</v>
      </c>
      <c r="C85" s="244">
        <v>116</v>
      </c>
      <c r="D85" s="244">
        <v>96</v>
      </c>
      <c r="E85" s="244">
        <v>114</v>
      </c>
      <c r="F85" s="244">
        <v>77</v>
      </c>
      <c r="G85" s="244">
        <v>32</v>
      </c>
      <c r="H85" s="244">
        <v>70</v>
      </c>
      <c r="I85" s="244">
        <v>103</v>
      </c>
      <c r="J85" s="244">
        <v>59</v>
      </c>
      <c r="K85" s="244">
        <v>54</v>
      </c>
      <c r="L85" s="244">
        <v>63</v>
      </c>
      <c r="M85" s="244">
        <v>0</v>
      </c>
      <c r="N85" s="236">
        <v>877</v>
      </c>
      <c r="O85" s="255"/>
      <c r="R85" s="146"/>
      <c r="S85" s="146"/>
      <c r="T85" s="146"/>
      <c r="U85" s="146"/>
      <c r="V85" s="146"/>
      <c r="W85" s="146"/>
      <c r="X85" s="146"/>
      <c r="Y85" s="146"/>
      <c r="Z85" s="146"/>
      <c r="AA85" s="146"/>
      <c r="AB85" s="146"/>
      <c r="AC85" s="146"/>
      <c r="AD85" s="146"/>
      <c r="AE85" s="149"/>
      <c r="AF85" s="149"/>
      <c r="AG85" s="149"/>
      <c r="AH85" s="149"/>
      <c r="AI85" s="149"/>
      <c r="AJ85" s="149"/>
      <c r="AK85" s="149"/>
      <c r="AL85" s="149"/>
      <c r="AM85" s="149"/>
      <c r="AN85" s="149"/>
      <c r="AO85" s="149"/>
      <c r="AP85" s="149"/>
      <c r="AQ85" s="149"/>
    </row>
    <row r="86" spans="1:43" ht="21" customHeight="1" x14ac:dyDescent="0.2">
      <c r="A86" s="251" t="s">
        <v>650</v>
      </c>
      <c r="B86" s="252">
        <v>21</v>
      </c>
      <c r="C86" s="252">
        <v>-25</v>
      </c>
      <c r="D86" s="252">
        <v>11</v>
      </c>
      <c r="E86" s="252">
        <v>19</v>
      </c>
      <c r="F86" s="252">
        <v>-7</v>
      </c>
      <c r="G86" s="252">
        <v>10</v>
      </c>
      <c r="H86" s="252">
        <v>-7</v>
      </c>
      <c r="I86" s="252">
        <v>-30</v>
      </c>
      <c r="J86" s="252">
        <v>6</v>
      </c>
      <c r="K86" s="252">
        <v>-7</v>
      </c>
      <c r="L86" s="252">
        <v>-23</v>
      </c>
      <c r="M86" s="252">
        <v>0</v>
      </c>
      <c r="N86" s="261">
        <v>-32</v>
      </c>
      <c r="O86" s="261"/>
      <c r="R86" s="146"/>
      <c r="S86" s="146"/>
      <c r="T86" s="146"/>
      <c r="U86" s="146"/>
      <c r="V86" s="146"/>
      <c r="W86" s="146"/>
      <c r="X86" s="146"/>
      <c r="Y86" s="146"/>
      <c r="Z86" s="146"/>
      <c r="AA86" s="146"/>
      <c r="AB86" s="146"/>
      <c r="AC86" s="146"/>
      <c r="AD86" s="146"/>
      <c r="AE86" s="149"/>
      <c r="AF86" s="149"/>
      <c r="AG86" s="149"/>
      <c r="AH86" s="149"/>
      <c r="AI86" s="149"/>
      <c r="AJ86" s="149"/>
      <c r="AK86" s="149"/>
      <c r="AL86" s="149"/>
      <c r="AM86" s="149"/>
      <c r="AN86" s="149"/>
      <c r="AO86" s="149"/>
      <c r="AP86" s="149"/>
      <c r="AQ86" s="149"/>
    </row>
    <row r="87" spans="1:43" ht="21" customHeight="1" x14ac:dyDescent="0.2">
      <c r="A87" s="162" t="s">
        <v>651</v>
      </c>
      <c r="B87" s="238">
        <v>0.22580645161290322</v>
      </c>
      <c r="C87" s="238">
        <v>-0.21551724137931033</v>
      </c>
      <c r="D87" s="238">
        <v>0.11458333333333333</v>
      </c>
      <c r="E87" s="238">
        <v>0.16666666666666666</v>
      </c>
      <c r="F87" s="238">
        <v>-9.0909090909090912E-2</v>
      </c>
      <c r="G87" s="238">
        <v>0.3125</v>
      </c>
      <c r="H87" s="238">
        <v>-0.1</v>
      </c>
      <c r="I87" s="238">
        <v>-0.29126213592233008</v>
      </c>
      <c r="J87" s="238">
        <v>0.10169491525423729</v>
      </c>
      <c r="K87" s="238">
        <v>-0.12962962962962962</v>
      </c>
      <c r="L87" s="238">
        <v>-0.36507936507936506</v>
      </c>
      <c r="M87" s="238" t="s">
        <v>582</v>
      </c>
      <c r="N87" s="237">
        <v>-3.6488027366020526E-2</v>
      </c>
      <c r="O87" s="255"/>
      <c r="R87" s="146"/>
      <c r="S87" s="146"/>
      <c r="T87" s="146"/>
      <c r="U87" s="146"/>
      <c r="V87" s="146"/>
      <c r="W87" s="146"/>
      <c r="X87" s="146"/>
      <c r="Y87" s="146"/>
      <c r="Z87" s="146"/>
      <c r="AA87" s="146"/>
      <c r="AB87" s="146"/>
      <c r="AC87" s="146"/>
      <c r="AD87" s="146"/>
      <c r="AE87" s="149"/>
      <c r="AF87" s="149"/>
      <c r="AG87" s="149"/>
      <c r="AH87" s="149"/>
      <c r="AI87" s="149"/>
      <c r="AJ87" s="149"/>
      <c r="AK87" s="149"/>
      <c r="AL87" s="149"/>
      <c r="AM87" s="149"/>
      <c r="AN87" s="149"/>
      <c r="AO87" s="149"/>
      <c r="AP87" s="149"/>
      <c r="AQ87" s="149"/>
    </row>
    <row r="88" spans="1:43" ht="21" customHeight="1" x14ac:dyDescent="0.2">
      <c r="A88" s="176" t="s">
        <v>62</v>
      </c>
      <c r="B88" s="427"/>
      <c r="C88" s="427"/>
      <c r="D88" s="427"/>
      <c r="E88" s="427"/>
      <c r="F88" s="427"/>
      <c r="G88" s="427"/>
      <c r="H88" s="427"/>
      <c r="I88" s="427"/>
      <c r="J88" s="427"/>
      <c r="K88" s="427"/>
      <c r="L88" s="427"/>
      <c r="M88" s="427"/>
      <c r="N88" s="428"/>
      <c r="O88" s="428"/>
      <c r="P88" s="148"/>
      <c r="Q88" s="150"/>
      <c r="R88" s="146"/>
      <c r="S88" s="146"/>
      <c r="T88" s="146"/>
      <c r="U88" s="146"/>
      <c r="V88" s="146"/>
      <c r="W88" s="146"/>
      <c r="X88" s="146"/>
      <c r="Y88" s="146"/>
      <c r="Z88" s="146"/>
      <c r="AA88" s="146"/>
      <c r="AB88" s="146"/>
      <c r="AC88" s="146"/>
      <c r="AD88" s="146"/>
      <c r="AE88" s="149"/>
      <c r="AF88" s="149"/>
      <c r="AG88" s="149"/>
      <c r="AH88" s="149"/>
      <c r="AI88" s="149"/>
      <c r="AJ88" s="149"/>
      <c r="AK88" s="149"/>
      <c r="AL88" s="149"/>
      <c r="AM88" s="149"/>
      <c r="AN88" s="149"/>
      <c r="AO88" s="149"/>
      <c r="AP88" s="149"/>
      <c r="AQ88" s="149"/>
    </row>
    <row r="89" spans="1:43" ht="21" customHeight="1" x14ac:dyDescent="0.2">
      <c r="A89" s="251" t="s">
        <v>611</v>
      </c>
      <c r="B89" s="240">
        <v>0</v>
      </c>
      <c r="C89" s="240">
        <v>7</v>
      </c>
      <c r="D89" s="240">
        <v>2</v>
      </c>
      <c r="E89" s="240">
        <v>9</v>
      </c>
      <c r="F89" s="240">
        <v>4</v>
      </c>
      <c r="G89" s="240">
        <v>0</v>
      </c>
      <c r="H89" s="240">
        <v>3</v>
      </c>
      <c r="I89" s="240">
        <v>3</v>
      </c>
      <c r="J89" s="240">
        <v>3</v>
      </c>
      <c r="K89" s="240">
        <v>3</v>
      </c>
      <c r="L89" s="240">
        <v>3</v>
      </c>
      <c r="M89" s="240">
        <v>0</v>
      </c>
      <c r="N89" s="233">
        <v>37</v>
      </c>
      <c r="O89" s="233"/>
      <c r="AC89" s="146"/>
      <c r="AD89" s="146"/>
      <c r="AE89" s="149"/>
      <c r="AF89" s="149"/>
      <c r="AG89" s="149"/>
      <c r="AH89" s="149"/>
      <c r="AI89" s="149"/>
      <c r="AJ89" s="149"/>
      <c r="AK89" s="149"/>
      <c r="AL89" s="149"/>
      <c r="AM89" s="149"/>
      <c r="AN89" s="149"/>
      <c r="AO89" s="149"/>
      <c r="AP89" s="149"/>
      <c r="AQ89" s="149"/>
    </row>
    <row r="90" spans="1:43" ht="21" customHeight="1" x14ac:dyDescent="0.2">
      <c r="A90" s="162" t="s">
        <v>612</v>
      </c>
      <c r="B90" s="254">
        <v>2</v>
      </c>
      <c r="C90" s="254">
        <v>1</v>
      </c>
      <c r="D90" s="254">
        <v>2</v>
      </c>
      <c r="E90" s="254">
        <v>8</v>
      </c>
      <c r="F90" s="254">
        <v>5</v>
      </c>
      <c r="G90" s="254">
        <v>1</v>
      </c>
      <c r="H90" s="254">
        <v>2</v>
      </c>
      <c r="I90" s="254">
        <v>3</v>
      </c>
      <c r="J90" s="254">
        <v>2</v>
      </c>
      <c r="K90" s="254">
        <v>1</v>
      </c>
      <c r="L90" s="254">
        <v>4</v>
      </c>
      <c r="M90" s="254">
        <v>0</v>
      </c>
      <c r="N90" s="255">
        <v>31</v>
      </c>
      <c r="O90" s="236"/>
      <c r="AC90" s="146"/>
      <c r="AD90" s="146"/>
      <c r="AE90" s="149"/>
      <c r="AF90" s="149"/>
      <c r="AG90" s="149"/>
      <c r="AH90" s="149"/>
      <c r="AI90" s="149"/>
      <c r="AJ90" s="149"/>
      <c r="AK90" s="149"/>
      <c r="AL90" s="149"/>
      <c r="AM90" s="149"/>
      <c r="AN90" s="149"/>
      <c r="AO90" s="149"/>
      <c r="AP90" s="149"/>
      <c r="AQ90" s="149"/>
    </row>
    <row r="91" spans="1:43" ht="21" customHeight="1" x14ac:dyDescent="0.2">
      <c r="A91" s="251" t="s">
        <v>613</v>
      </c>
      <c r="B91" s="252">
        <v>5</v>
      </c>
      <c r="C91" s="252">
        <v>6</v>
      </c>
      <c r="D91" s="252">
        <v>2</v>
      </c>
      <c r="E91" s="252">
        <v>9</v>
      </c>
      <c r="F91" s="252">
        <v>5</v>
      </c>
      <c r="G91" s="252">
        <v>5</v>
      </c>
      <c r="H91" s="252">
        <v>7</v>
      </c>
      <c r="I91" s="252">
        <v>5</v>
      </c>
      <c r="J91" s="252">
        <v>5</v>
      </c>
      <c r="K91" s="252">
        <v>3</v>
      </c>
      <c r="L91" s="252">
        <v>8</v>
      </c>
      <c r="M91" s="252">
        <v>0</v>
      </c>
      <c r="N91" s="261">
        <v>60</v>
      </c>
      <c r="O91" s="233"/>
      <c r="AC91" s="146"/>
      <c r="AD91" s="146"/>
      <c r="AE91" s="149"/>
      <c r="AF91" s="149"/>
      <c r="AG91" s="149"/>
      <c r="AH91" s="149"/>
      <c r="AI91" s="149"/>
      <c r="AJ91" s="149"/>
      <c r="AK91" s="149"/>
      <c r="AL91" s="149"/>
      <c r="AM91" s="149"/>
      <c r="AN91" s="149"/>
      <c r="AO91" s="149"/>
      <c r="AP91" s="149"/>
      <c r="AQ91" s="149"/>
    </row>
    <row r="92" spans="1:43" ht="21" customHeight="1" x14ac:dyDescent="0.2">
      <c r="A92" s="162" t="s">
        <v>614</v>
      </c>
      <c r="B92" s="254">
        <v>3</v>
      </c>
      <c r="C92" s="254">
        <v>4</v>
      </c>
      <c r="D92" s="254">
        <v>8</v>
      </c>
      <c r="E92" s="254">
        <v>9</v>
      </c>
      <c r="F92" s="254">
        <v>3</v>
      </c>
      <c r="G92" s="254">
        <v>2</v>
      </c>
      <c r="H92" s="254">
        <v>8</v>
      </c>
      <c r="I92" s="254">
        <v>6</v>
      </c>
      <c r="J92" s="254">
        <v>0</v>
      </c>
      <c r="K92" s="254">
        <v>5</v>
      </c>
      <c r="L92" s="254">
        <v>10</v>
      </c>
      <c r="M92" s="254">
        <v>0</v>
      </c>
      <c r="N92" s="255">
        <v>58</v>
      </c>
      <c r="O92" s="236"/>
      <c r="AC92" s="146"/>
      <c r="AD92" s="146"/>
      <c r="AE92" s="149"/>
      <c r="AF92" s="149"/>
      <c r="AG92" s="149"/>
      <c r="AH92" s="149"/>
      <c r="AI92" s="149"/>
      <c r="AJ92" s="149"/>
      <c r="AK92" s="149"/>
      <c r="AL92" s="149"/>
      <c r="AM92" s="149"/>
      <c r="AN92" s="149"/>
      <c r="AO92" s="149"/>
      <c r="AP92" s="149"/>
      <c r="AQ92" s="149"/>
    </row>
    <row r="93" spans="1:43" ht="21" customHeight="1" x14ac:dyDescent="0.2">
      <c r="A93" s="251" t="s">
        <v>610</v>
      </c>
      <c r="B93" s="240">
        <v>10</v>
      </c>
      <c r="C93" s="240">
        <v>18</v>
      </c>
      <c r="D93" s="240">
        <v>14</v>
      </c>
      <c r="E93" s="240">
        <v>35</v>
      </c>
      <c r="F93" s="240">
        <v>17</v>
      </c>
      <c r="G93" s="240">
        <v>8</v>
      </c>
      <c r="H93" s="240">
        <v>20</v>
      </c>
      <c r="I93" s="240">
        <v>17</v>
      </c>
      <c r="J93" s="240">
        <v>10</v>
      </c>
      <c r="K93" s="240">
        <v>12</v>
      </c>
      <c r="L93" s="240">
        <v>25</v>
      </c>
      <c r="M93" s="240">
        <v>0</v>
      </c>
      <c r="N93" s="233">
        <v>186</v>
      </c>
      <c r="O93" s="233"/>
      <c r="AC93" s="146"/>
      <c r="AD93" s="146"/>
      <c r="AE93" s="149"/>
      <c r="AF93" s="149"/>
      <c r="AG93" s="149"/>
      <c r="AH93" s="149"/>
      <c r="AI93" s="149"/>
      <c r="AJ93" s="149"/>
      <c r="AK93" s="149"/>
      <c r="AL93" s="149"/>
      <c r="AM93" s="149"/>
      <c r="AN93" s="149"/>
      <c r="AO93" s="149"/>
      <c r="AP93" s="149"/>
      <c r="AQ93" s="149"/>
    </row>
    <row r="94" spans="1:43" ht="21" customHeight="1" x14ac:dyDescent="0.2">
      <c r="A94" s="162" t="s">
        <v>585</v>
      </c>
      <c r="B94" s="244">
        <v>4</v>
      </c>
      <c r="C94" s="244">
        <v>5</v>
      </c>
      <c r="D94" s="244">
        <v>2</v>
      </c>
      <c r="E94" s="244">
        <v>6</v>
      </c>
      <c r="F94" s="244">
        <v>0</v>
      </c>
      <c r="G94" s="244">
        <v>1</v>
      </c>
      <c r="H94" s="244">
        <v>5</v>
      </c>
      <c r="I94" s="244">
        <v>6</v>
      </c>
      <c r="J94" s="244">
        <v>2</v>
      </c>
      <c r="K94" s="244">
        <v>4</v>
      </c>
      <c r="L94" s="244">
        <v>20</v>
      </c>
      <c r="M94" s="244">
        <v>0</v>
      </c>
      <c r="N94" s="236">
        <v>55</v>
      </c>
      <c r="O94" s="255"/>
      <c r="R94" s="146"/>
      <c r="S94" s="146"/>
      <c r="T94" s="146"/>
      <c r="U94" s="146"/>
      <c r="V94" s="146"/>
      <c r="W94" s="146"/>
      <c r="X94" s="146"/>
      <c r="Y94" s="146"/>
      <c r="Z94" s="146"/>
      <c r="AA94" s="146"/>
      <c r="AB94" s="146"/>
      <c r="AC94" s="146"/>
      <c r="AD94" s="146"/>
      <c r="AE94" s="149"/>
      <c r="AF94" s="149"/>
      <c r="AG94" s="149"/>
      <c r="AH94" s="149"/>
      <c r="AI94" s="149"/>
      <c r="AJ94" s="149"/>
      <c r="AK94" s="149"/>
      <c r="AL94" s="149"/>
      <c r="AM94" s="149"/>
      <c r="AN94" s="149"/>
      <c r="AO94" s="149"/>
      <c r="AP94" s="149"/>
      <c r="AQ94" s="149"/>
    </row>
    <row r="95" spans="1:43" ht="21" customHeight="1" x14ac:dyDescent="0.2">
      <c r="A95" s="251" t="s">
        <v>586</v>
      </c>
      <c r="B95" s="240">
        <v>2</v>
      </c>
      <c r="C95" s="240">
        <v>8</v>
      </c>
      <c r="D95" s="240">
        <v>2</v>
      </c>
      <c r="E95" s="240">
        <v>7</v>
      </c>
      <c r="F95" s="240">
        <v>3</v>
      </c>
      <c r="G95" s="240">
        <v>0</v>
      </c>
      <c r="H95" s="240">
        <v>3</v>
      </c>
      <c r="I95" s="240">
        <v>3</v>
      </c>
      <c r="J95" s="240">
        <v>1</v>
      </c>
      <c r="K95" s="240">
        <v>5</v>
      </c>
      <c r="L95" s="240">
        <v>14</v>
      </c>
      <c r="M95" s="240">
        <v>0</v>
      </c>
      <c r="N95" s="233">
        <v>48</v>
      </c>
      <c r="O95" s="261"/>
      <c r="R95" s="146"/>
      <c r="S95" s="146"/>
      <c r="T95" s="146"/>
      <c r="U95" s="146"/>
      <c r="V95" s="146"/>
      <c r="W95" s="146"/>
      <c r="X95" s="146"/>
      <c r="Y95" s="146"/>
      <c r="Z95" s="146"/>
      <c r="AA95" s="146"/>
      <c r="AB95" s="146"/>
      <c r="AC95" s="146"/>
      <c r="AD95" s="146"/>
      <c r="AE95" s="149"/>
      <c r="AF95" s="149"/>
      <c r="AG95" s="149"/>
      <c r="AH95" s="149"/>
      <c r="AI95" s="149"/>
      <c r="AJ95" s="149"/>
      <c r="AK95" s="149"/>
      <c r="AL95" s="149"/>
      <c r="AM95" s="149"/>
      <c r="AN95" s="149"/>
      <c r="AO95" s="149"/>
      <c r="AP95" s="149"/>
      <c r="AQ95" s="149"/>
    </row>
    <row r="96" spans="1:43" ht="21" customHeight="1" x14ac:dyDescent="0.2">
      <c r="A96" s="162" t="s">
        <v>587</v>
      </c>
      <c r="B96" s="244">
        <v>2</v>
      </c>
      <c r="C96" s="244">
        <v>5</v>
      </c>
      <c r="D96" s="244">
        <v>2</v>
      </c>
      <c r="E96" s="244">
        <v>7</v>
      </c>
      <c r="F96" s="244">
        <v>8</v>
      </c>
      <c r="G96" s="244">
        <v>0</v>
      </c>
      <c r="H96" s="244">
        <v>1</v>
      </c>
      <c r="I96" s="244">
        <v>3</v>
      </c>
      <c r="J96" s="244">
        <v>1</v>
      </c>
      <c r="K96" s="244">
        <v>0</v>
      </c>
      <c r="L96" s="244">
        <v>11</v>
      </c>
      <c r="M96" s="244">
        <v>0</v>
      </c>
      <c r="N96" s="236">
        <v>40</v>
      </c>
      <c r="O96" s="236"/>
      <c r="R96" s="146"/>
      <c r="S96" s="146"/>
      <c r="T96" s="146"/>
      <c r="U96" s="146"/>
      <c r="V96" s="146"/>
      <c r="W96" s="146"/>
      <c r="X96" s="146"/>
      <c r="Y96" s="146"/>
      <c r="Z96" s="146"/>
      <c r="AA96" s="146"/>
      <c r="AB96" s="146"/>
      <c r="AC96" s="146"/>
      <c r="AD96" s="146"/>
      <c r="AE96" s="149"/>
      <c r="AF96" s="149"/>
      <c r="AG96" s="149"/>
      <c r="AH96" s="149"/>
      <c r="AI96" s="149"/>
      <c r="AJ96" s="149"/>
      <c r="AK96" s="149"/>
      <c r="AL96" s="149"/>
      <c r="AM96" s="149"/>
      <c r="AN96" s="149"/>
      <c r="AO96" s="149"/>
      <c r="AP96" s="149"/>
      <c r="AQ96" s="149"/>
    </row>
    <row r="97" spans="1:43" ht="21" customHeight="1" x14ac:dyDescent="0.2">
      <c r="A97" s="251" t="s">
        <v>588</v>
      </c>
      <c r="B97" s="240">
        <v>0</v>
      </c>
      <c r="C97" s="240">
        <v>9</v>
      </c>
      <c r="D97" s="240">
        <v>3</v>
      </c>
      <c r="E97" s="240">
        <v>5</v>
      </c>
      <c r="F97" s="240">
        <v>6</v>
      </c>
      <c r="G97" s="240">
        <v>2</v>
      </c>
      <c r="H97" s="240">
        <v>2</v>
      </c>
      <c r="I97" s="240">
        <v>3</v>
      </c>
      <c r="J97" s="240">
        <v>0</v>
      </c>
      <c r="K97" s="240">
        <v>1</v>
      </c>
      <c r="L97" s="240">
        <v>6</v>
      </c>
      <c r="M97" s="240">
        <v>0</v>
      </c>
      <c r="N97" s="233">
        <v>37</v>
      </c>
      <c r="O97" s="261"/>
      <c r="R97" s="146"/>
      <c r="S97" s="146"/>
      <c r="T97" s="146"/>
      <c r="U97" s="146"/>
      <c r="V97" s="146"/>
      <c r="W97" s="146"/>
      <c r="X97" s="146"/>
      <c r="Y97" s="146"/>
      <c r="Z97" s="146"/>
      <c r="AA97" s="146"/>
      <c r="AB97" s="146"/>
      <c r="AC97" s="146"/>
      <c r="AD97" s="146"/>
      <c r="AE97" s="149"/>
      <c r="AF97" s="149"/>
      <c r="AG97" s="149"/>
      <c r="AH97" s="149"/>
      <c r="AI97" s="149"/>
      <c r="AJ97" s="149"/>
      <c r="AK97" s="149"/>
      <c r="AL97" s="149"/>
      <c r="AM97" s="149"/>
      <c r="AN97" s="149"/>
      <c r="AO97" s="149"/>
      <c r="AP97" s="149"/>
      <c r="AQ97" s="149"/>
    </row>
    <row r="98" spans="1:43" ht="21" customHeight="1" x14ac:dyDescent="0.2">
      <c r="A98" s="162" t="s">
        <v>583</v>
      </c>
      <c r="B98" s="244">
        <v>8</v>
      </c>
      <c r="C98" s="244">
        <v>27</v>
      </c>
      <c r="D98" s="244">
        <v>9</v>
      </c>
      <c r="E98" s="244">
        <v>25</v>
      </c>
      <c r="F98" s="244">
        <v>17</v>
      </c>
      <c r="G98" s="244">
        <v>3</v>
      </c>
      <c r="H98" s="244">
        <v>11</v>
      </c>
      <c r="I98" s="244">
        <v>15</v>
      </c>
      <c r="J98" s="244">
        <v>4</v>
      </c>
      <c r="K98" s="244">
        <v>10</v>
      </c>
      <c r="L98" s="244">
        <v>51</v>
      </c>
      <c r="M98" s="244">
        <v>0</v>
      </c>
      <c r="N98" s="236">
        <v>180</v>
      </c>
      <c r="O98" s="255"/>
      <c r="R98" s="146"/>
      <c r="S98" s="146"/>
      <c r="T98" s="146"/>
      <c r="U98" s="146"/>
      <c r="V98" s="146"/>
      <c r="W98" s="146"/>
      <c r="X98" s="146"/>
      <c r="Y98" s="146"/>
      <c r="Z98" s="146"/>
      <c r="AA98" s="146"/>
      <c r="AB98" s="146"/>
      <c r="AC98" s="146"/>
      <c r="AD98" s="146"/>
      <c r="AE98" s="149"/>
      <c r="AF98" s="149"/>
      <c r="AG98" s="149"/>
      <c r="AH98" s="149"/>
      <c r="AI98" s="149"/>
      <c r="AJ98" s="149"/>
      <c r="AK98" s="149"/>
      <c r="AL98" s="149"/>
      <c r="AM98" s="149"/>
      <c r="AN98" s="149"/>
      <c r="AO98" s="149"/>
      <c r="AP98" s="149"/>
      <c r="AQ98" s="149"/>
    </row>
    <row r="99" spans="1:43" ht="21" customHeight="1" x14ac:dyDescent="0.2">
      <c r="A99" s="251" t="s">
        <v>650</v>
      </c>
      <c r="B99" s="252">
        <v>2</v>
      </c>
      <c r="C99" s="252">
        <v>-9</v>
      </c>
      <c r="D99" s="252">
        <v>5</v>
      </c>
      <c r="E99" s="252">
        <v>10</v>
      </c>
      <c r="F99" s="252">
        <v>0</v>
      </c>
      <c r="G99" s="252">
        <v>5</v>
      </c>
      <c r="H99" s="252">
        <v>9</v>
      </c>
      <c r="I99" s="252">
        <v>2</v>
      </c>
      <c r="J99" s="252">
        <v>6</v>
      </c>
      <c r="K99" s="252">
        <v>2</v>
      </c>
      <c r="L99" s="252">
        <v>-26</v>
      </c>
      <c r="M99" s="252">
        <v>0</v>
      </c>
      <c r="N99" s="261">
        <v>6</v>
      </c>
      <c r="O99" s="261"/>
      <c r="R99" s="146"/>
      <c r="S99" s="146"/>
      <c r="T99" s="146"/>
      <c r="U99" s="146"/>
      <c r="V99" s="146"/>
      <c r="W99" s="146"/>
      <c r="X99" s="146"/>
      <c r="Y99" s="146"/>
      <c r="Z99" s="146"/>
      <c r="AA99" s="146"/>
      <c r="AB99" s="146"/>
      <c r="AC99" s="146"/>
      <c r="AD99" s="146"/>
      <c r="AE99" s="149"/>
      <c r="AF99" s="149"/>
      <c r="AG99" s="149"/>
      <c r="AH99" s="149"/>
      <c r="AI99" s="149"/>
      <c r="AJ99" s="149"/>
      <c r="AK99" s="149"/>
      <c r="AL99" s="149"/>
      <c r="AM99" s="149"/>
      <c r="AN99" s="149"/>
      <c r="AO99" s="149"/>
      <c r="AP99" s="149"/>
      <c r="AQ99" s="149"/>
    </row>
    <row r="100" spans="1:43" ht="21" customHeight="1" x14ac:dyDescent="0.2">
      <c r="A100" s="162" t="s">
        <v>651</v>
      </c>
      <c r="B100" s="238" t="s">
        <v>582</v>
      </c>
      <c r="C100" s="238">
        <v>-0.33333333333333331</v>
      </c>
      <c r="D100" s="238" t="s">
        <v>582</v>
      </c>
      <c r="E100" s="238">
        <v>0.4</v>
      </c>
      <c r="F100" s="238">
        <v>0</v>
      </c>
      <c r="G100" s="238" t="s">
        <v>582</v>
      </c>
      <c r="H100" s="238">
        <v>0.81818181818181823</v>
      </c>
      <c r="I100" s="238">
        <v>0.13333333333333333</v>
      </c>
      <c r="J100" s="238" t="s">
        <v>582</v>
      </c>
      <c r="K100" s="238">
        <v>0.2</v>
      </c>
      <c r="L100" s="238">
        <v>-0.50980392156862742</v>
      </c>
      <c r="M100" s="238" t="s">
        <v>582</v>
      </c>
      <c r="N100" s="237">
        <v>3.3333333333333333E-2</v>
      </c>
      <c r="O100" s="255"/>
      <c r="R100" s="146"/>
      <c r="S100" s="146"/>
      <c r="T100" s="146"/>
      <c r="U100" s="146"/>
      <c r="V100" s="146"/>
      <c r="W100" s="146"/>
      <c r="X100" s="146"/>
      <c r="Y100" s="146"/>
      <c r="Z100" s="146"/>
      <c r="AA100" s="146"/>
      <c r="AB100" s="146"/>
      <c r="AC100" s="146"/>
      <c r="AD100" s="146"/>
      <c r="AE100" s="149"/>
      <c r="AF100" s="149"/>
      <c r="AG100" s="149"/>
      <c r="AH100" s="149"/>
      <c r="AI100" s="149"/>
      <c r="AJ100" s="149"/>
      <c r="AK100" s="149"/>
      <c r="AL100" s="149"/>
      <c r="AM100" s="149"/>
      <c r="AN100" s="149"/>
      <c r="AO100" s="149"/>
      <c r="AP100" s="149"/>
      <c r="AQ100" s="149"/>
    </row>
    <row r="101" spans="1:43" ht="21" customHeight="1" x14ac:dyDescent="0.2">
      <c r="A101" s="176" t="s">
        <v>99</v>
      </c>
      <c r="B101" s="427"/>
      <c r="C101" s="427"/>
      <c r="D101" s="427"/>
      <c r="E101" s="427"/>
      <c r="F101" s="427"/>
      <c r="G101" s="427"/>
      <c r="H101" s="427"/>
      <c r="I101" s="427"/>
      <c r="J101" s="427"/>
      <c r="K101" s="427"/>
      <c r="L101" s="427"/>
      <c r="M101" s="427"/>
      <c r="N101" s="428"/>
      <c r="O101" s="428"/>
      <c r="P101" s="148"/>
      <c r="Q101" s="150"/>
      <c r="R101" s="146"/>
      <c r="S101" s="146"/>
      <c r="T101" s="146"/>
      <c r="U101" s="146"/>
      <c r="V101" s="146"/>
      <c r="W101" s="146"/>
      <c r="X101" s="146"/>
      <c r="Y101" s="146"/>
      <c r="Z101" s="146"/>
      <c r="AA101" s="146"/>
      <c r="AB101" s="146"/>
      <c r="AC101" s="146"/>
      <c r="AD101" s="146"/>
      <c r="AE101" s="149"/>
      <c r="AF101" s="149"/>
      <c r="AG101" s="149"/>
      <c r="AH101" s="149"/>
      <c r="AI101" s="149"/>
      <c r="AJ101" s="149"/>
      <c r="AK101" s="149"/>
      <c r="AL101" s="149"/>
      <c r="AM101" s="149"/>
      <c r="AN101" s="149"/>
      <c r="AO101" s="149"/>
      <c r="AP101" s="149"/>
      <c r="AQ101" s="149"/>
    </row>
    <row r="102" spans="1:43" ht="21" customHeight="1" x14ac:dyDescent="0.2">
      <c r="A102" s="251" t="s">
        <v>611</v>
      </c>
      <c r="B102" s="240">
        <v>0</v>
      </c>
      <c r="C102" s="240">
        <v>0</v>
      </c>
      <c r="D102" s="240">
        <v>0</v>
      </c>
      <c r="E102" s="240">
        <v>0</v>
      </c>
      <c r="F102" s="240">
        <v>1</v>
      </c>
      <c r="G102" s="240">
        <v>0</v>
      </c>
      <c r="H102" s="240">
        <v>0</v>
      </c>
      <c r="I102" s="240">
        <v>0</v>
      </c>
      <c r="J102" s="240">
        <v>0</v>
      </c>
      <c r="K102" s="240">
        <v>0</v>
      </c>
      <c r="L102" s="240">
        <v>0</v>
      </c>
      <c r="M102" s="240">
        <v>0</v>
      </c>
      <c r="N102" s="233">
        <v>1</v>
      </c>
      <c r="O102" s="233"/>
      <c r="AC102" s="146"/>
      <c r="AD102" s="146"/>
      <c r="AE102" s="149"/>
      <c r="AF102" s="149"/>
      <c r="AG102" s="149"/>
      <c r="AH102" s="149"/>
      <c r="AI102" s="149"/>
      <c r="AJ102" s="149"/>
      <c r="AK102" s="149"/>
      <c r="AL102" s="149"/>
      <c r="AM102" s="149"/>
      <c r="AN102" s="149"/>
      <c r="AO102" s="149"/>
      <c r="AP102" s="149"/>
      <c r="AQ102" s="149"/>
    </row>
    <row r="103" spans="1:43" ht="21" customHeight="1" x14ac:dyDescent="0.2">
      <c r="A103" s="162" t="s">
        <v>612</v>
      </c>
      <c r="B103" s="254">
        <v>0</v>
      </c>
      <c r="C103" s="254">
        <v>0</v>
      </c>
      <c r="D103" s="254">
        <v>0</v>
      </c>
      <c r="E103" s="254">
        <v>3</v>
      </c>
      <c r="F103" s="254">
        <v>0</v>
      </c>
      <c r="G103" s="254">
        <v>0</v>
      </c>
      <c r="H103" s="254">
        <v>0</v>
      </c>
      <c r="I103" s="254">
        <v>0</v>
      </c>
      <c r="J103" s="254">
        <v>1</v>
      </c>
      <c r="K103" s="254">
        <v>1</v>
      </c>
      <c r="L103" s="254">
        <v>0</v>
      </c>
      <c r="M103" s="254">
        <v>0</v>
      </c>
      <c r="N103" s="255">
        <v>5</v>
      </c>
      <c r="O103" s="236"/>
      <c r="AC103" s="146"/>
      <c r="AD103" s="146"/>
      <c r="AE103" s="149"/>
      <c r="AF103" s="149"/>
      <c r="AG103" s="149"/>
      <c r="AH103" s="149"/>
      <c r="AI103" s="149"/>
      <c r="AJ103" s="149"/>
      <c r="AK103" s="149"/>
      <c r="AL103" s="149"/>
      <c r="AM103" s="149"/>
      <c r="AN103" s="149"/>
      <c r="AO103" s="149"/>
      <c r="AP103" s="149"/>
      <c r="AQ103" s="149"/>
    </row>
    <row r="104" spans="1:43" ht="21" customHeight="1" x14ac:dyDescent="0.2">
      <c r="A104" s="251" t="s">
        <v>613</v>
      </c>
      <c r="B104" s="252">
        <v>0</v>
      </c>
      <c r="C104" s="252">
        <v>0</v>
      </c>
      <c r="D104" s="252">
        <v>0</v>
      </c>
      <c r="E104" s="252">
        <v>0</v>
      </c>
      <c r="F104" s="252">
        <v>0</v>
      </c>
      <c r="G104" s="252">
        <v>1</v>
      </c>
      <c r="H104" s="252">
        <v>0</v>
      </c>
      <c r="I104" s="252">
        <v>0</v>
      </c>
      <c r="J104" s="252">
        <v>0</v>
      </c>
      <c r="K104" s="252">
        <v>0</v>
      </c>
      <c r="L104" s="252">
        <v>0</v>
      </c>
      <c r="M104" s="252">
        <v>0</v>
      </c>
      <c r="N104" s="261">
        <v>1</v>
      </c>
      <c r="O104" s="233"/>
      <c r="AC104" s="146"/>
      <c r="AD104" s="146"/>
      <c r="AE104" s="149"/>
      <c r="AF104" s="149"/>
      <c r="AG104" s="149"/>
      <c r="AH104" s="149"/>
      <c r="AI104" s="149"/>
      <c r="AJ104" s="149"/>
      <c r="AK104" s="149"/>
      <c r="AL104" s="149"/>
      <c r="AM104" s="149"/>
      <c r="AN104" s="149"/>
      <c r="AO104" s="149"/>
      <c r="AP104" s="149"/>
      <c r="AQ104" s="149"/>
    </row>
    <row r="105" spans="1:43" ht="21" customHeight="1" x14ac:dyDescent="0.2">
      <c r="A105" s="162" t="s">
        <v>614</v>
      </c>
      <c r="B105" s="254">
        <v>0</v>
      </c>
      <c r="C105" s="254">
        <v>0</v>
      </c>
      <c r="D105" s="254">
        <v>0</v>
      </c>
      <c r="E105" s="254">
        <v>0</v>
      </c>
      <c r="F105" s="254">
        <v>0</v>
      </c>
      <c r="G105" s="254">
        <v>0</v>
      </c>
      <c r="H105" s="254">
        <v>0</v>
      </c>
      <c r="I105" s="254">
        <v>1</v>
      </c>
      <c r="J105" s="254">
        <v>0</v>
      </c>
      <c r="K105" s="254">
        <v>0</v>
      </c>
      <c r="L105" s="254">
        <v>0</v>
      </c>
      <c r="M105" s="254">
        <v>0</v>
      </c>
      <c r="N105" s="255">
        <v>1</v>
      </c>
      <c r="O105" s="236"/>
      <c r="AC105" s="146"/>
      <c r="AD105" s="146"/>
      <c r="AE105" s="149"/>
      <c r="AF105" s="149"/>
      <c r="AG105" s="149"/>
      <c r="AH105" s="149"/>
      <c r="AI105" s="149"/>
      <c r="AJ105" s="149"/>
      <c r="AK105" s="149"/>
      <c r="AL105" s="149"/>
      <c r="AM105" s="149"/>
      <c r="AN105" s="149"/>
      <c r="AO105" s="149"/>
      <c r="AP105" s="149"/>
      <c r="AQ105" s="149"/>
    </row>
    <row r="106" spans="1:43" ht="21" customHeight="1" x14ac:dyDescent="0.2">
      <c r="A106" s="251" t="s">
        <v>610</v>
      </c>
      <c r="B106" s="240">
        <v>0</v>
      </c>
      <c r="C106" s="240">
        <v>0</v>
      </c>
      <c r="D106" s="240">
        <v>0</v>
      </c>
      <c r="E106" s="240">
        <v>3</v>
      </c>
      <c r="F106" s="240">
        <v>1</v>
      </c>
      <c r="G106" s="240">
        <v>1</v>
      </c>
      <c r="H106" s="240">
        <v>0</v>
      </c>
      <c r="I106" s="240">
        <v>1</v>
      </c>
      <c r="J106" s="240">
        <v>1</v>
      </c>
      <c r="K106" s="240">
        <v>1</v>
      </c>
      <c r="L106" s="240">
        <v>0</v>
      </c>
      <c r="M106" s="240">
        <v>0</v>
      </c>
      <c r="N106" s="233">
        <v>8</v>
      </c>
      <c r="O106" s="233"/>
      <c r="AE106" s="149"/>
      <c r="AF106" s="149"/>
      <c r="AG106" s="149"/>
      <c r="AH106" s="149"/>
      <c r="AI106" s="149"/>
      <c r="AJ106" s="149"/>
      <c r="AK106" s="149"/>
      <c r="AL106" s="149"/>
      <c r="AM106" s="149"/>
      <c r="AN106" s="149"/>
      <c r="AO106" s="149"/>
      <c r="AP106" s="149"/>
      <c r="AQ106" s="149"/>
    </row>
    <row r="107" spans="1:43" ht="21" customHeight="1" x14ac:dyDescent="0.2">
      <c r="A107" s="162" t="s">
        <v>585</v>
      </c>
      <c r="B107" s="244">
        <v>0</v>
      </c>
      <c r="C107" s="244">
        <v>1</v>
      </c>
      <c r="D107" s="244">
        <v>0</v>
      </c>
      <c r="E107" s="244">
        <v>1</v>
      </c>
      <c r="F107" s="244">
        <v>0</v>
      </c>
      <c r="G107" s="244">
        <v>0</v>
      </c>
      <c r="H107" s="244">
        <v>0</v>
      </c>
      <c r="I107" s="244">
        <v>0</v>
      </c>
      <c r="J107" s="244">
        <v>0</v>
      </c>
      <c r="K107" s="244">
        <v>0</v>
      </c>
      <c r="L107" s="244">
        <v>0</v>
      </c>
      <c r="M107" s="244">
        <v>0</v>
      </c>
      <c r="N107" s="236">
        <v>2</v>
      </c>
      <c r="O107" s="255"/>
      <c r="AE107" s="149"/>
      <c r="AF107" s="149"/>
      <c r="AG107" s="149"/>
      <c r="AH107" s="149"/>
      <c r="AI107" s="149"/>
      <c r="AJ107" s="149"/>
      <c r="AK107" s="149"/>
      <c r="AL107" s="149"/>
      <c r="AM107" s="149"/>
      <c r="AN107" s="149"/>
      <c r="AO107" s="149"/>
      <c r="AP107" s="149"/>
      <c r="AQ107" s="149"/>
    </row>
    <row r="108" spans="1:43" ht="21" customHeight="1" x14ac:dyDescent="0.2">
      <c r="A108" s="251" t="s">
        <v>586</v>
      </c>
      <c r="B108" s="240">
        <v>0</v>
      </c>
      <c r="C108" s="240">
        <v>0</v>
      </c>
      <c r="D108" s="240">
        <v>1</v>
      </c>
      <c r="E108" s="240">
        <v>0</v>
      </c>
      <c r="F108" s="240">
        <v>0</v>
      </c>
      <c r="G108" s="240">
        <v>0</v>
      </c>
      <c r="H108" s="240">
        <v>0</v>
      </c>
      <c r="I108" s="240">
        <v>0</v>
      </c>
      <c r="J108" s="240">
        <v>0</v>
      </c>
      <c r="K108" s="240">
        <v>0</v>
      </c>
      <c r="L108" s="240">
        <v>0</v>
      </c>
      <c r="M108" s="240">
        <v>0</v>
      </c>
      <c r="N108" s="233">
        <v>1</v>
      </c>
      <c r="O108" s="261"/>
      <c r="AE108" s="149"/>
      <c r="AF108" s="149"/>
      <c r="AG108" s="149"/>
      <c r="AH108" s="149"/>
      <c r="AI108" s="149"/>
      <c r="AJ108" s="149"/>
      <c r="AK108" s="149"/>
      <c r="AL108" s="149"/>
      <c r="AM108" s="149"/>
      <c r="AN108" s="149"/>
      <c r="AO108" s="149"/>
      <c r="AP108" s="149"/>
      <c r="AQ108" s="149"/>
    </row>
    <row r="109" spans="1:43" ht="21" customHeight="1" x14ac:dyDescent="0.2">
      <c r="A109" s="162" t="s">
        <v>587</v>
      </c>
      <c r="B109" s="244">
        <v>0</v>
      </c>
      <c r="C109" s="244">
        <v>0</v>
      </c>
      <c r="D109" s="244">
        <v>0</v>
      </c>
      <c r="E109" s="244">
        <v>0</v>
      </c>
      <c r="F109" s="244">
        <v>0</v>
      </c>
      <c r="G109" s="244">
        <v>0</v>
      </c>
      <c r="H109" s="244">
        <v>0</v>
      </c>
      <c r="I109" s="244">
        <v>0</v>
      </c>
      <c r="J109" s="244">
        <v>0</v>
      </c>
      <c r="K109" s="244">
        <v>0</v>
      </c>
      <c r="L109" s="244">
        <v>0</v>
      </c>
      <c r="M109" s="244">
        <v>0</v>
      </c>
      <c r="N109" s="236">
        <v>0</v>
      </c>
      <c r="O109" s="236"/>
      <c r="AE109" s="149"/>
      <c r="AF109" s="149"/>
      <c r="AG109" s="149"/>
      <c r="AH109" s="149"/>
      <c r="AI109" s="149"/>
      <c r="AJ109" s="149"/>
      <c r="AK109" s="149"/>
      <c r="AL109" s="149"/>
      <c r="AM109" s="149"/>
      <c r="AN109" s="149"/>
      <c r="AO109" s="149"/>
      <c r="AP109" s="149"/>
      <c r="AQ109" s="149"/>
    </row>
    <row r="110" spans="1:43" ht="21" customHeight="1" x14ac:dyDescent="0.2">
      <c r="A110" s="251" t="s">
        <v>588</v>
      </c>
      <c r="B110" s="240">
        <v>0</v>
      </c>
      <c r="C110" s="240">
        <v>0</v>
      </c>
      <c r="D110" s="240">
        <v>0</v>
      </c>
      <c r="E110" s="240">
        <v>0</v>
      </c>
      <c r="F110" s="240">
        <v>0</v>
      </c>
      <c r="G110" s="240">
        <v>0</v>
      </c>
      <c r="H110" s="240">
        <v>0</v>
      </c>
      <c r="I110" s="240">
        <v>1</v>
      </c>
      <c r="J110" s="240">
        <v>0</v>
      </c>
      <c r="K110" s="240">
        <v>0</v>
      </c>
      <c r="L110" s="240">
        <v>0</v>
      </c>
      <c r="M110" s="240">
        <v>0</v>
      </c>
      <c r="N110" s="233">
        <v>1</v>
      </c>
      <c r="O110" s="261"/>
      <c r="AE110" s="149"/>
      <c r="AF110" s="149"/>
      <c r="AG110" s="149"/>
      <c r="AH110" s="149"/>
      <c r="AI110" s="149"/>
      <c r="AJ110" s="149"/>
      <c r="AK110" s="149"/>
      <c r="AL110" s="149"/>
      <c r="AM110" s="149"/>
      <c r="AN110" s="149"/>
      <c r="AO110" s="149"/>
      <c r="AP110" s="149"/>
      <c r="AQ110" s="149"/>
    </row>
    <row r="111" spans="1:43" ht="21" customHeight="1" x14ac:dyDescent="0.2">
      <c r="A111" s="162" t="s">
        <v>583</v>
      </c>
      <c r="B111" s="244">
        <v>0</v>
      </c>
      <c r="C111" s="244">
        <v>1</v>
      </c>
      <c r="D111" s="244">
        <v>1</v>
      </c>
      <c r="E111" s="244">
        <v>1</v>
      </c>
      <c r="F111" s="244">
        <v>0</v>
      </c>
      <c r="G111" s="244">
        <v>0</v>
      </c>
      <c r="H111" s="244">
        <v>0</v>
      </c>
      <c r="I111" s="244">
        <v>1</v>
      </c>
      <c r="J111" s="244">
        <v>0</v>
      </c>
      <c r="K111" s="244">
        <v>0</v>
      </c>
      <c r="L111" s="244">
        <v>0</v>
      </c>
      <c r="M111" s="244">
        <v>0</v>
      </c>
      <c r="N111" s="236">
        <v>4</v>
      </c>
      <c r="O111" s="255"/>
      <c r="AE111" s="149"/>
      <c r="AF111" s="149"/>
      <c r="AG111" s="149"/>
      <c r="AH111" s="149"/>
      <c r="AI111" s="149"/>
      <c r="AJ111" s="149"/>
      <c r="AK111" s="149"/>
      <c r="AL111" s="149"/>
      <c r="AM111" s="149"/>
      <c r="AN111" s="149"/>
      <c r="AO111" s="149"/>
      <c r="AP111" s="149"/>
      <c r="AQ111" s="149"/>
    </row>
    <row r="112" spans="1:43" ht="21" customHeight="1" x14ac:dyDescent="0.2">
      <c r="A112" s="251" t="s">
        <v>650</v>
      </c>
      <c r="B112" s="252">
        <v>0</v>
      </c>
      <c r="C112" s="252">
        <v>-1</v>
      </c>
      <c r="D112" s="252">
        <v>-1</v>
      </c>
      <c r="E112" s="252">
        <v>2</v>
      </c>
      <c r="F112" s="252">
        <v>1</v>
      </c>
      <c r="G112" s="252">
        <v>1</v>
      </c>
      <c r="H112" s="252">
        <v>0</v>
      </c>
      <c r="I112" s="252">
        <v>0</v>
      </c>
      <c r="J112" s="252">
        <v>1</v>
      </c>
      <c r="K112" s="252">
        <v>1</v>
      </c>
      <c r="L112" s="252">
        <v>0</v>
      </c>
      <c r="M112" s="252">
        <v>0</v>
      </c>
      <c r="N112" s="261">
        <v>4</v>
      </c>
      <c r="O112" s="261"/>
      <c r="AE112" s="149"/>
      <c r="AF112" s="149"/>
      <c r="AG112" s="149"/>
      <c r="AH112" s="149"/>
      <c r="AI112" s="149"/>
      <c r="AJ112" s="149"/>
      <c r="AK112" s="149"/>
      <c r="AL112" s="149"/>
      <c r="AM112" s="149"/>
      <c r="AN112" s="149"/>
      <c r="AO112" s="149"/>
      <c r="AP112" s="149"/>
      <c r="AQ112" s="149"/>
    </row>
    <row r="113" spans="1:43" ht="21" customHeight="1" x14ac:dyDescent="0.2">
      <c r="A113" s="602" t="s">
        <v>651</v>
      </c>
      <c r="B113" s="603" t="s">
        <v>582</v>
      </c>
      <c r="C113" s="603" t="s">
        <v>582</v>
      </c>
      <c r="D113" s="603" t="s">
        <v>582</v>
      </c>
      <c r="E113" s="603" t="s">
        <v>582</v>
      </c>
      <c r="F113" s="603" t="s">
        <v>582</v>
      </c>
      <c r="G113" s="603" t="s">
        <v>582</v>
      </c>
      <c r="H113" s="603" t="s">
        <v>582</v>
      </c>
      <c r="I113" s="603" t="s">
        <v>582</v>
      </c>
      <c r="J113" s="603" t="s">
        <v>582</v>
      </c>
      <c r="K113" s="603" t="s">
        <v>582</v>
      </c>
      <c r="L113" s="603" t="s">
        <v>582</v>
      </c>
      <c r="M113" s="603" t="s">
        <v>582</v>
      </c>
      <c r="N113" s="604" t="s">
        <v>582</v>
      </c>
      <c r="O113" s="255"/>
      <c r="AE113" s="149"/>
      <c r="AF113" s="149"/>
      <c r="AG113" s="149"/>
      <c r="AH113" s="149"/>
      <c r="AI113" s="149"/>
      <c r="AJ113" s="149"/>
      <c r="AK113" s="149"/>
      <c r="AL113" s="149"/>
      <c r="AM113" s="149"/>
      <c r="AN113" s="149"/>
      <c r="AO113" s="149"/>
      <c r="AP113" s="149"/>
      <c r="AQ113" s="149"/>
    </row>
    <row r="114" spans="1:43" s="3" customFormat="1" x14ac:dyDescent="0.2">
      <c r="A114" s="42" t="s">
        <v>76</v>
      </c>
      <c r="B114" s="253"/>
      <c r="C114" s="253"/>
      <c r="D114" s="253"/>
      <c r="E114" s="253"/>
      <c r="F114" s="253"/>
      <c r="G114" s="253"/>
      <c r="H114" s="253"/>
      <c r="I114" s="253"/>
      <c r="J114" s="253"/>
      <c r="K114" s="253"/>
      <c r="L114" s="253"/>
      <c r="M114" s="253"/>
      <c r="N114" s="262"/>
      <c r="O114" s="262"/>
      <c r="Q114" s="577"/>
      <c r="R114" s="578"/>
      <c r="S114" s="578"/>
      <c r="T114" s="578"/>
      <c r="U114" s="578"/>
      <c r="V114" s="578"/>
      <c r="W114" s="578"/>
      <c r="X114" s="578"/>
      <c r="Y114" s="578"/>
      <c r="Z114" s="578"/>
      <c r="AA114" s="578"/>
      <c r="AB114" s="578"/>
      <c r="AC114" s="578"/>
      <c r="AD114" s="578"/>
      <c r="AE114" s="579"/>
      <c r="AF114" s="579"/>
      <c r="AG114" s="579"/>
      <c r="AH114" s="579"/>
      <c r="AI114" s="579"/>
      <c r="AJ114" s="579"/>
      <c r="AK114" s="579"/>
      <c r="AL114" s="579"/>
      <c r="AM114" s="579"/>
      <c r="AN114" s="579"/>
      <c r="AO114" s="579"/>
      <c r="AP114" s="579"/>
      <c r="AQ114" s="579"/>
    </row>
    <row r="115" spans="1:43" s="3" customFormat="1" ht="17.25" x14ac:dyDescent="0.25">
      <c r="A115" s="315" t="s">
        <v>746</v>
      </c>
      <c r="B115" s="253"/>
      <c r="C115" s="253"/>
      <c r="D115" s="253"/>
      <c r="E115" s="253"/>
      <c r="F115" s="253"/>
      <c r="G115" s="253"/>
      <c r="H115" s="253"/>
      <c r="I115" s="253"/>
      <c r="J115" s="253"/>
      <c r="K115" s="253"/>
      <c r="L115" s="253"/>
      <c r="M115" s="253"/>
      <c r="N115" s="262"/>
      <c r="O115" s="262"/>
      <c r="Q115" s="577"/>
      <c r="R115" s="578"/>
      <c r="S115" s="578"/>
      <c r="T115" s="578"/>
      <c r="U115" s="578"/>
      <c r="V115" s="578"/>
      <c r="W115" s="578"/>
      <c r="X115" s="578"/>
      <c r="Y115" s="578"/>
      <c r="Z115" s="578"/>
      <c r="AA115" s="578"/>
      <c r="AB115" s="578"/>
      <c r="AC115" s="578"/>
      <c r="AD115" s="578"/>
      <c r="AE115" s="579"/>
      <c r="AF115" s="579"/>
      <c r="AG115" s="579"/>
      <c r="AH115" s="579"/>
      <c r="AI115" s="579"/>
      <c r="AJ115" s="579"/>
      <c r="AK115" s="579"/>
      <c r="AL115" s="579"/>
      <c r="AM115" s="579"/>
      <c r="AN115" s="579"/>
      <c r="AO115" s="579"/>
      <c r="AP115" s="579"/>
      <c r="AQ115" s="579"/>
    </row>
    <row r="116" spans="1:43" s="3" customFormat="1" ht="100.5" customHeight="1" x14ac:dyDescent="0.2">
      <c r="A116" s="88"/>
      <c r="B116" s="88" t="s">
        <v>25</v>
      </c>
      <c r="C116" s="88" t="s">
        <v>26</v>
      </c>
      <c r="D116" s="88" t="s">
        <v>27</v>
      </c>
      <c r="E116" s="88" t="s">
        <v>161</v>
      </c>
      <c r="F116" s="88" t="s">
        <v>28</v>
      </c>
      <c r="G116" s="88" t="s">
        <v>29</v>
      </c>
      <c r="H116" s="88" t="s">
        <v>30</v>
      </c>
      <c r="I116" s="88" t="s">
        <v>31</v>
      </c>
      <c r="J116" s="88" t="s">
        <v>32</v>
      </c>
      <c r="K116" s="88" t="s">
        <v>33</v>
      </c>
      <c r="L116" s="88" t="s">
        <v>34</v>
      </c>
      <c r="M116" s="88" t="s">
        <v>35</v>
      </c>
      <c r="N116" s="88" t="s">
        <v>94</v>
      </c>
      <c r="O116" s="64"/>
      <c r="Q116" s="577"/>
      <c r="R116" s="578"/>
      <c r="S116" s="578"/>
      <c r="T116" s="578"/>
      <c r="U116" s="578"/>
      <c r="V116" s="578"/>
      <c r="W116" s="578"/>
      <c r="X116" s="578"/>
      <c r="Y116" s="578"/>
      <c r="Z116" s="578"/>
      <c r="AA116" s="578"/>
      <c r="AB116" s="578"/>
      <c r="AC116" s="578"/>
      <c r="AD116" s="578"/>
      <c r="AE116" s="579"/>
      <c r="AF116" s="579"/>
      <c r="AG116" s="579"/>
      <c r="AH116" s="579"/>
      <c r="AI116" s="579"/>
      <c r="AJ116" s="579"/>
      <c r="AK116" s="579"/>
      <c r="AL116" s="579"/>
      <c r="AM116" s="579"/>
      <c r="AN116" s="579"/>
      <c r="AO116" s="579"/>
      <c r="AP116" s="579"/>
      <c r="AQ116" s="579"/>
    </row>
    <row r="117" spans="1:43" s="3" customFormat="1" ht="21" customHeight="1" x14ac:dyDescent="0.2">
      <c r="A117" s="251" t="s">
        <v>611</v>
      </c>
      <c r="B117" s="240">
        <v>75</v>
      </c>
      <c r="C117" s="240">
        <v>70</v>
      </c>
      <c r="D117" s="240">
        <v>83</v>
      </c>
      <c r="E117" s="240">
        <v>127</v>
      </c>
      <c r="F117" s="240">
        <v>73</v>
      </c>
      <c r="G117" s="240">
        <v>14</v>
      </c>
      <c r="H117" s="240">
        <v>32</v>
      </c>
      <c r="I117" s="240">
        <v>51</v>
      </c>
      <c r="J117" s="240">
        <v>46</v>
      </c>
      <c r="K117" s="240">
        <v>49</v>
      </c>
      <c r="L117" s="240">
        <v>59</v>
      </c>
      <c r="M117" s="240">
        <v>0</v>
      </c>
      <c r="N117" s="233">
        <v>679</v>
      </c>
      <c r="O117" s="645"/>
      <c r="AC117" s="578"/>
      <c r="AD117" s="578"/>
      <c r="AE117" s="579"/>
      <c r="AF117" s="579"/>
      <c r="AG117" s="579"/>
      <c r="AH117" s="579"/>
      <c r="AI117" s="579"/>
      <c r="AJ117" s="579"/>
      <c r="AK117" s="579"/>
      <c r="AL117" s="579"/>
      <c r="AM117" s="579"/>
      <c r="AN117" s="579"/>
      <c r="AO117" s="579"/>
      <c r="AP117" s="579"/>
      <c r="AQ117" s="579"/>
    </row>
    <row r="118" spans="1:43" s="3" customFormat="1" ht="21" customHeight="1" x14ac:dyDescent="0.2">
      <c r="A118" s="162" t="s">
        <v>612</v>
      </c>
      <c r="B118" s="254">
        <v>86</v>
      </c>
      <c r="C118" s="254">
        <v>51</v>
      </c>
      <c r="D118" s="254">
        <v>66</v>
      </c>
      <c r="E118" s="254">
        <v>108</v>
      </c>
      <c r="F118" s="254">
        <v>60</v>
      </c>
      <c r="G118" s="254">
        <v>11</v>
      </c>
      <c r="H118" s="254">
        <v>29</v>
      </c>
      <c r="I118" s="254">
        <v>61</v>
      </c>
      <c r="J118" s="254">
        <v>37</v>
      </c>
      <c r="K118" s="254">
        <v>39</v>
      </c>
      <c r="L118" s="254">
        <v>54</v>
      </c>
      <c r="M118" s="254">
        <v>0</v>
      </c>
      <c r="N118" s="255">
        <v>602</v>
      </c>
      <c r="O118" s="305"/>
      <c r="AC118" s="578"/>
      <c r="AD118" s="578"/>
      <c r="AE118" s="579"/>
      <c r="AF118" s="579"/>
      <c r="AG118" s="579"/>
      <c r="AH118" s="579"/>
      <c r="AI118" s="579"/>
      <c r="AJ118" s="579"/>
      <c r="AK118" s="579"/>
      <c r="AL118" s="579"/>
      <c r="AM118" s="579"/>
      <c r="AN118" s="579"/>
      <c r="AO118" s="579"/>
      <c r="AP118" s="579"/>
      <c r="AQ118" s="579"/>
    </row>
    <row r="119" spans="1:43" s="3" customFormat="1" ht="21" customHeight="1" x14ac:dyDescent="0.2">
      <c r="A119" s="251" t="s">
        <v>613</v>
      </c>
      <c r="B119" s="252">
        <v>82</v>
      </c>
      <c r="C119" s="252">
        <v>68</v>
      </c>
      <c r="D119" s="252">
        <v>50</v>
      </c>
      <c r="E119" s="252">
        <v>121</v>
      </c>
      <c r="F119" s="252">
        <v>45</v>
      </c>
      <c r="G119" s="252">
        <v>36</v>
      </c>
      <c r="H119" s="252">
        <v>57</v>
      </c>
      <c r="I119" s="252">
        <v>69</v>
      </c>
      <c r="J119" s="252">
        <v>36</v>
      </c>
      <c r="K119" s="252">
        <v>41</v>
      </c>
      <c r="L119" s="252">
        <v>48</v>
      </c>
      <c r="M119" s="252">
        <v>0</v>
      </c>
      <c r="N119" s="261">
        <v>653</v>
      </c>
      <c r="O119" s="264"/>
      <c r="AC119" s="578"/>
      <c r="AD119" s="578"/>
      <c r="AE119" s="579"/>
      <c r="AF119" s="579"/>
      <c r="AG119" s="579"/>
      <c r="AH119" s="579"/>
      <c r="AI119" s="579"/>
      <c r="AJ119" s="579"/>
      <c r="AK119" s="579"/>
      <c r="AL119" s="579"/>
      <c r="AM119" s="579"/>
      <c r="AN119" s="579"/>
      <c r="AO119" s="579"/>
      <c r="AP119" s="579"/>
      <c r="AQ119" s="579"/>
    </row>
    <row r="120" spans="1:43" s="3" customFormat="1" ht="21" customHeight="1" x14ac:dyDescent="0.2">
      <c r="A120" s="162" t="s">
        <v>614</v>
      </c>
      <c r="B120" s="254">
        <v>75</v>
      </c>
      <c r="C120" s="254">
        <v>62</v>
      </c>
      <c r="D120" s="254">
        <v>75</v>
      </c>
      <c r="E120" s="254">
        <v>150</v>
      </c>
      <c r="F120" s="254">
        <v>49</v>
      </c>
      <c r="G120" s="254">
        <v>30</v>
      </c>
      <c r="H120" s="254">
        <v>53</v>
      </c>
      <c r="I120" s="254">
        <v>62</v>
      </c>
      <c r="J120" s="254">
        <v>27</v>
      </c>
      <c r="K120" s="254">
        <v>36</v>
      </c>
      <c r="L120" s="254">
        <v>70</v>
      </c>
      <c r="M120" s="254">
        <v>0</v>
      </c>
      <c r="N120" s="255">
        <v>689</v>
      </c>
      <c r="O120" s="305"/>
      <c r="AC120" s="578"/>
      <c r="AD120" s="578"/>
      <c r="AE120" s="579"/>
      <c r="AF120" s="579"/>
      <c r="AG120" s="579"/>
      <c r="AH120" s="579"/>
      <c r="AI120" s="579"/>
      <c r="AJ120" s="579"/>
      <c r="AK120" s="579"/>
      <c r="AL120" s="579"/>
      <c r="AM120" s="579"/>
      <c r="AN120" s="579"/>
      <c r="AO120" s="579"/>
      <c r="AP120" s="579"/>
      <c r="AQ120" s="579"/>
    </row>
    <row r="121" spans="1:43" s="3" customFormat="1" ht="21" customHeight="1" x14ac:dyDescent="0.2">
      <c r="A121" s="251" t="s">
        <v>610</v>
      </c>
      <c r="B121" s="240">
        <v>318</v>
      </c>
      <c r="C121" s="240">
        <v>251</v>
      </c>
      <c r="D121" s="240">
        <v>274</v>
      </c>
      <c r="E121" s="240">
        <v>506</v>
      </c>
      <c r="F121" s="240">
        <v>227</v>
      </c>
      <c r="G121" s="240">
        <v>91</v>
      </c>
      <c r="H121" s="240">
        <v>171</v>
      </c>
      <c r="I121" s="240">
        <v>243</v>
      </c>
      <c r="J121" s="240">
        <v>146</v>
      </c>
      <c r="K121" s="240">
        <v>165</v>
      </c>
      <c r="L121" s="240">
        <v>231</v>
      </c>
      <c r="M121" s="240">
        <v>0</v>
      </c>
      <c r="N121" s="233">
        <v>2623</v>
      </c>
      <c r="O121" s="264"/>
      <c r="AC121" s="578"/>
      <c r="AD121" s="578"/>
      <c r="AE121" s="579"/>
      <c r="AF121" s="579"/>
      <c r="AG121" s="579"/>
      <c r="AH121" s="579"/>
      <c r="AI121" s="579"/>
      <c r="AJ121" s="579"/>
      <c r="AK121" s="579"/>
      <c r="AL121" s="579"/>
      <c r="AM121" s="579"/>
      <c r="AN121" s="579"/>
      <c r="AO121" s="579"/>
      <c r="AP121" s="579"/>
      <c r="AQ121" s="579"/>
    </row>
    <row r="122" spans="1:43" s="3" customFormat="1" ht="21" customHeight="1" x14ac:dyDescent="0.2">
      <c r="A122" s="162" t="s">
        <v>585</v>
      </c>
      <c r="B122" s="244">
        <v>89</v>
      </c>
      <c r="C122" s="244">
        <v>78</v>
      </c>
      <c r="D122" s="244">
        <v>64</v>
      </c>
      <c r="E122" s="244">
        <v>126</v>
      </c>
      <c r="F122" s="244">
        <v>79</v>
      </c>
      <c r="G122" s="244">
        <v>25</v>
      </c>
      <c r="H122" s="244">
        <v>41</v>
      </c>
      <c r="I122" s="244">
        <v>88</v>
      </c>
      <c r="J122" s="244">
        <v>57</v>
      </c>
      <c r="K122" s="244">
        <v>31</v>
      </c>
      <c r="L122" s="244">
        <v>79</v>
      </c>
      <c r="M122" s="244">
        <v>0</v>
      </c>
      <c r="N122" s="236">
        <v>757</v>
      </c>
      <c r="O122" s="359"/>
      <c r="Q122" s="577"/>
      <c r="R122" s="578"/>
      <c r="S122" s="578"/>
      <c r="T122" s="578"/>
      <c r="U122" s="578"/>
      <c r="V122" s="578"/>
      <c r="W122" s="578"/>
      <c r="X122" s="578"/>
      <c r="Y122" s="578"/>
      <c r="Z122" s="578"/>
      <c r="AA122" s="578"/>
      <c r="AB122" s="578"/>
      <c r="AC122" s="578"/>
      <c r="AD122" s="578"/>
      <c r="AE122" s="579"/>
      <c r="AF122" s="579"/>
      <c r="AG122" s="579"/>
      <c r="AH122" s="579"/>
      <c r="AI122" s="579"/>
      <c r="AJ122" s="579"/>
      <c r="AK122" s="579"/>
      <c r="AL122" s="579"/>
      <c r="AM122" s="579"/>
      <c r="AN122" s="579"/>
      <c r="AO122" s="579"/>
      <c r="AP122" s="579"/>
      <c r="AQ122" s="579"/>
    </row>
    <row r="123" spans="1:43" s="3" customFormat="1" ht="21" customHeight="1" x14ac:dyDescent="0.2">
      <c r="A123" s="251" t="s">
        <v>586</v>
      </c>
      <c r="B123" s="240">
        <v>58</v>
      </c>
      <c r="C123" s="240">
        <v>127</v>
      </c>
      <c r="D123" s="240">
        <v>52</v>
      </c>
      <c r="E123" s="240">
        <v>126</v>
      </c>
      <c r="F123" s="240">
        <v>56</v>
      </c>
      <c r="G123" s="240">
        <v>9</v>
      </c>
      <c r="H123" s="240">
        <v>41</v>
      </c>
      <c r="I123" s="240">
        <v>54</v>
      </c>
      <c r="J123" s="240">
        <v>38</v>
      </c>
      <c r="K123" s="240">
        <v>52</v>
      </c>
      <c r="L123" s="240">
        <v>77</v>
      </c>
      <c r="M123" s="240">
        <v>0</v>
      </c>
      <c r="N123" s="233">
        <v>690</v>
      </c>
      <c r="O123" s="264"/>
      <c r="Q123" s="577"/>
      <c r="R123" s="578"/>
      <c r="S123" s="578"/>
      <c r="T123" s="578"/>
      <c r="U123" s="578"/>
      <c r="V123" s="578"/>
      <c r="W123" s="578"/>
      <c r="X123" s="578"/>
      <c r="Y123" s="578"/>
      <c r="Z123" s="578"/>
      <c r="AA123" s="578"/>
      <c r="AB123" s="578"/>
      <c r="AC123" s="578"/>
      <c r="AD123" s="578"/>
      <c r="AE123" s="579"/>
      <c r="AF123" s="579"/>
      <c r="AG123" s="579"/>
      <c r="AH123" s="579"/>
      <c r="AI123" s="579"/>
      <c r="AJ123" s="579"/>
      <c r="AK123" s="579"/>
      <c r="AL123" s="579"/>
      <c r="AM123" s="579"/>
      <c r="AN123" s="579"/>
      <c r="AO123" s="579"/>
      <c r="AP123" s="579"/>
      <c r="AQ123" s="579"/>
    </row>
    <row r="124" spans="1:43" s="3" customFormat="1" ht="21" customHeight="1" x14ac:dyDescent="0.2">
      <c r="A124" s="162" t="s">
        <v>587</v>
      </c>
      <c r="B124" s="244">
        <v>67</v>
      </c>
      <c r="C124" s="244">
        <v>59</v>
      </c>
      <c r="D124" s="244">
        <v>82</v>
      </c>
      <c r="E124" s="244">
        <v>135</v>
      </c>
      <c r="F124" s="244">
        <v>53</v>
      </c>
      <c r="G124" s="244">
        <v>16</v>
      </c>
      <c r="H124" s="244">
        <v>35</v>
      </c>
      <c r="I124" s="244">
        <v>80</v>
      </c>
      <c r="J124" s="244">
        <v>24</v>
      </c>
      <c r="K124" s="244">
        <v>28</v>
      </c>
      <c r="L124" s="244">
        <v>68</v>
      </c>
      <c r="M124" s="244">
        <v>0</v>
      </c>
      <c r="N124" s="236">
        <v>647</v>
      </c>
      <c r="O124" s="359"/>
      <c r="Q124" s="577"/>
      <c r="R124" s="578"/>
      <c r="S124" s="578"/>
      <c r="T124" s="578"/>
      <c r="U124" s="578"/>
      <c r="V124" s="578"/>
      <c r="W124" s="578"/>
      <c r="X124" s="578"/>
      <c r="Y124" s="578"/>
      <c r="Z124" s="578"/>
      <c r="AA124" s="578"/>
      <c r="AB124" s="578"/>
      <c r="AC124" s="578"/>
      <c r="AD124" s="578"/>
      <c r="AE124" s="579"/>
      <c r="AF124" s="579"/>
      <c r="AG124" s="579"/>
      <c r="AH124" s="579"/>
      <c r="AI124" s="579"/>
      <c r="AJ124" s="579"/>
      <c r="AK124" s="579"/>
      <c r="AL124" s="579"/>
      <c r="AM124" s="579"/>
      <c r="AN124" s="579"/>
      <c r="AO124" s="579"/>
      <c r="AP124" s="579"/>
      <c r="AQ124" s="579"/>
    </row>
    <row r="125" spans="1:43" s="3" customFormat="1" ht="21" customHeight="1" x14ac:dyDescent="0.2">
      <c r="A125" s="251" t="s">
        <v>588</v>
      </c>
      <c r="B125" s="240">
        <v>43</v>
      </c>
      <c r="C125" s="240">
        <v>84</v>
      </c>
      <c r="D125" s="240">
        <v>80</v>
      </c>
      <c r="E125" s="240">
        <v>131</v>
      </c>
      <c r="F125" s="240">
        <v>73</v>
      </c>
      <c r="G125" s="240">
        <v>22</v>
      </c>
      <c r="H125" s="240">
        <v>45</v>
      </c>
      <c r="I125" s="240">
        <v>58</v>
      </c>
      <c r="J125" s="240">
        <v>25</v>
      </c>
      <c r="K125" s="240">
        <v>47</v>
      </c>
      <c r="L125" s="240">
        <v>66</v>
      </c>
      <c r="M125" s="240">
        <v>0</v>
      </c>
      <c r="N125" s="233">
        <v>674</v>
      </c>
      <c r="O125" s="264"/>
      <c r="Q125" s="577"/>
      <c r="R125" s="578"/>
      <c r="S125" s="578"/>
      <c r="T125" s="578"/>
      <c r="U125" s="578"/>
      <c r="V125" s="578"/>
      <c r="W125" s="578"/>
      <c r="X125" s="578"/>
      <c r="Y125" s="578"/>
      <c r="Z125" s="578"/>
      <c r="AA125" s="578"/>
      <c r="AB125" s="578"/>
      <c r="AC125" s="578"/>
      <c r="AD125" s="578"/>
      <c r="AE125" s="579"/>
      <c r="AF125" s="579"/>
      <c r="AG125" s="579"/>
      <c r="AH125" s="579"/>
      <c r="AI125" s="579"/>
      <c r="AJ125" s="579"/>
      <c r="AK125" s="579"/>
      <c r="AL125" s="579"/>
      <c r="AM125" s="579"/>
      <c r="AN125" s="579"/>
      <c r="AO125" s="579"/>
      <c r="AP125" s="579"/>
      <c r="AQ125" s="579"/>
    </row>
    <row r="126" spans="1:43" s="3" customFormat="1" ht="21" customHeight="1" x14ac:dyDescent="0.2">
      <c r="A126" s="162" t="s">
        <v>583</v>
      </c>
      <c r="B126" s="244">
        <v>257</v>
      </c>
      <c r="C126" s="244">
        <v>348</v>
      </c>
      <c r="D126" s="244">
        <v>278</v>
      </c>
      <c r="E126" s="244">
        <v>518</v>
      </c>
      <c r="F126" s="244">
        <v>261</v>
      </c>
      <c r="G126" s="244">
        <v>72</v>
      </c>
      <c r="H126" s="244">
        <v>162</v>
      </c>
      <c r="I126" s="244">
        <v>280</v>
      </c>
      <c r="J126" s="244">
        <v>144</v>
      </c>
      <c r="K126" s="244">
        <v>158</v>
      </c>
      <c r="L126" s="244">
        <v>290</v>
      </c>
      <c r="M126" s="244">
        <v>0</v>
      </c>
      <c r="N126" s="236">
        <v>2768</v>
      </c>
      <c r="O126" s="359"/>
      <c r="Q126" s="577"/>
      <c r="R126" s="578"/>
      <c r="S126" s="578"/>
      <c r="T126" s="578"/>
      <c r="U126" s="578"/>
      <c r="V126" s="578"/>
      <c r="W126" s="578"/>
      <c r="X126" s="578"/>
      <c r="Y126" s="578"/>
      <c r="Z126" s="578"/>
      <c r="AA126" s="578"/>
      <c r="AB126" s="578"/>
      <c r="AC126" s="578"/>
      <c r="AD126" s="578"/>
      <c r="AE126" s="579"/>
      <c r="AF126" s="579"/>
      <c r="AG126" s="579"/>
      <c r="AH126" s="579"/>
      <c r="AI126" s="579"/>
      <c r="AJ126" s="579"/>
      <c r="AK126" s="579"/>
      <c r="AL126" s="579"/>
      <c r="AM126" s="579"/>
      <c r="AN126" s="579"/>
      <c r="AO126" s="579"/>
      <c r="AP126" s="579"/>
      <c r="AQ126" s="579"/>
    </row>
    <row r="127" spans="1:43" s="3" customFormat="1" ht="21" customHeight="1" x14ac:dyDescent="0.2">
      <c r="A127" s="251" t="s">
        <v>650</v>
      </c>
      <c r="B127" s="252">
        <v>61</v>
      </c>
      <c r="C127" s="252">
        <v>-97</v>
      </c>
      <c r="D127" s="252">
        <v>-4</v>
      </c>
      <c r="E127" s="252">
        <v>-12</v>
      </c>
      <c r="F127" s="252">
        <v>-34</v>
      </c>
      <c r="G127" s="252">
        <v>19</v>
      </c>
      <c r="H127" s="252">
        <v>9</v>
      </c>
      <c r="I127" s="252">
        <v>-37</v>
      </c>
      <c r="J127" s="252">
        <v>2</v>
      </c>
      <c r="K127" s="252">
        <v>7</v>
      </c>
      <c r="L127" s="252">
        <v>-59</v>
      </c>
      <c r="M127" s="252">
        <v>0</v>
      </c>
      <c r="N127" s="261">
        <v>-145</v>
      </c>
      <c r="O127" s="234"/>
      <c r="Q127" s="577"/>
      <c r="R127" s="578"/>
      <c r="S127" s="578"/>
      <c r="T127" s="578"/>
      <c r="U127" s="578"/>
      <c r="V127" s="578"/>
      <c r="W127" s="578"/>
      <c r="X127" s="578"/>
      <c r="Y127" s="578"/>
      <c r="Z127" s="578"/>
      <c r="AA127" s="578"/>
      <c r="AB127" s="578"/>
      <c r="AC127" s="578"/>
      <c r="AD127" s="578"/>
      <c r="AE127" s="579"/>
      <c r="AF127" s="579"/>
      <c r="AG127" s="579"/>
      <c r="AH127" s="579"/>
      <c r="AI127" s="579"/>
      <c r="AJ127" s="579"/>
      <c r="AK127" s="579"/>
      <c r="AL127" s="579"/>
      <c r="AM127" s="579"/>
      <c r="AN127" s="579"/>
      <c r="AO127" s="579"/>
      <c r="AP127" s="579"/>
      <c r="AQ127" s="579"/>
    </row>
    <row r="128" spans="1:43" ht="17.25" customHeight="1" x14ac:dyDescent="0.2">
      <c r="A128" s="908" t="s">
        <v>651</v>
      </c>
      <c r="B128" s="932">
        <v>0.23735408560311283</v>
      </c>
      <c r="C128" s="932">
        <v>-0.27873563218390807</v>
      </c>
      <c r="D128" s="932">
        <v>-1.4388489208633094E-2</v>
      </c>
      <c r="E128" s="932">
        <v>-2.3166023166023165E-2</v>
      </c>
      <c r="F128" s="932">
        <v>-0.13026819923371646</v>
      </c>
      <c r="G128" s="932">
        <v>0.2638888888888889</v>
      </c>
      <c r="H128" s="932">
        <v>5.5555555555555552E-2</v>
      </c>
      <c r="I128" s="932">
        <v>-0.13214285714285715</v>
      </c>
      <c r="J128" s="932">
        <v>1.3888888888888888E-2</v>
      </c>
      <c r="K128" s="932">
        <v>4.4303797468354431E-2</v>
      </c>
      <c r="L128" s="932">
        <v>-0.20344827586206896</v>
      </c>
      <c r="M128" s="934" t="s">
        <v>582</v>
      </c>
      <c r="N128" s="933">
        <v>-5.2384393063583813E-2</v>
      </c>
    </row>
    <row r="129" spans="1:43" s="3" customFormat="1" x14ac:dyDescent="0.2">
      <c r="A129" s="42" t="s">
        <v>76</v>
      </c>
      <c r="B129" s="253"/>
      <c r="C129" s="253"/>
      <c r="D129" s="253"/>
      <c r="E129" s="253"/>
      <c r="F129" s="253"/>
      <c r="G129" s="253"/>
      <c r="H129" s="253"/>
      <c r="I129" s="253"/>
      <c r="J129" s="253"/>
      <c r="K129" s="253"/>
      <c r="L129" s="253"/>
      <c r="M129" s="253"/>
      <c r="N129" s="262"/>
      <c r="O129" s="262"/>
      <c r="Q129" s="577"/>
      <c r="R129" s="578"/>
      <c r="S129" s="578"/>
      <c r="T129" s="578"/>
      <c r="U129" s="578"/>
      <c r="V129" s="578"/>
      <c r="W129" s="578"/>
      <c r="X129" s="578"/>
      <c r="Y129" s="578"/>
      <c r="Z129" s="578"/>
      <c r="AA129" s="578"/>
      <c r="AB129" s="578"/>
      <c r="AC129" s="578"/>
      <c r="AD129" s="578"/>
      <c r="AE129" s="579"/>
      <c r="AF129" s="579"/>
      <c r="AG129" s="579"/>
      <c r="AH129" s="579"/>
      <c r="AI129" s="579"/>
      <c r="AJ129" s="579"/>
      <c r="AK129" s="579"/>
      <c r="AL129" s="579"/>
      <c r="AM129" s="579"/>
      <c r="AN129" s="579"/>
      <c r="AO129" s="579"/>
      <c r="AP129" s="579"/>
      <c r="AQ129" s="579"/>
    </row>
    <row r="130" spans="1:43" s="3" customFormat="1" ht="17.25" x14ac:dyDescent="0.25">
      <c r="A130" s="315" t="s">
        <v>747</v>
      </c>
      <c r="B130" s="253"/>
      <c r="C130" s="253"/>
      <c r="D130" s="253"/>
      <c r="E130" s="253"/>
      <c r="F130" s="253"/>
      <c r="G130" s="253"/>
      <c r="H130" s="253"/>
      <c r="I130" s="253"/>
      <c r="J130" s="253"/>
      <c r="K130" s="253"/>
      <c r="L130" s="253"/>
      <c r="M130" s="253"/>
      <c r="N130" s="262"/>
      <c r="O130" s="262"/>
      <c r="Q130" s="577"/>
      <c r="R130" s="578"/>
      <c r="S130" s="578"/>
      <c r="T130" s="578"/>
      <c r="U130" s="578"/>
      <c r="V130" s="578"/>
      <c r="W130" s="578"/>
      <c r="X130" s="578"/>
      <c r="Y130" s="578"/>
      <c r="Z130" s="578"/>
      <c r="AA130" s="578"/>
      <c r="AB130" s="578"/>
      <c r="AC130" s="578"/>
      <c r="AD130" s="578"/>
      <c r="AE130" s="579"/>
      <c r="AF130" s="579"/>
      <c r="AG130" s="579"/>
      <c r="AH130" s="579"/>
      <c r="AI130" s="579"/>
      <c r="AJ130" s="579"/>
      <c r="AK130" s="579"/>
      <c r="AL130" s="579"/>
      <c r="AM130" s="579"/>
      <c r="AN130" s="579"/>
      <c r="AO130" s="579"/>
      <c r="AP130" s="579"/>
      <c r="AQ130" s="579"/>
    </row>
    <row r="131" spans="1:43" s="3" customFormat="1" ht="98.25" customHeight="1" x14ac:dyDescent="0.2">
      <c r="A131" s="88"/>
      <c r="B131" s="88" t="s">
        <v>25</v>
      </c>
      <c r="C131" s="88" t="s">
        <v>26</v>
      </c>
      <c r="D131" s="88" t="s">
        <v>27</v>
      </c>
      <c r="E131" s="88" t="s">
        <v>161</v>
      </c>
      <c r="F131" s="88" t="s">
        <v>28</v>
      </c>
      <c r="G131" s="88" t="s">
        <v>29</v>
      </c>
      <c r="H131" s="88" t="s">
        <v>30</v>
      </c>
      <c r="I131" s="88" t="s">
        <v>31</v>
      </c>
      <c r="J131" s="88" t="s">
        <v>32</v>
      </c>
      <c r="K131" s="88" t="s">
        <v>33</v>
      </c>
      <c r="L131" s="88" t="s">
        <v>34</v>
      </c>
      <c r="M131" s="88" t="s">
        <v>35</v>
      </c>
      <c r="N131" s="88" t="s">
        <v>94</v>
      </c>
      <c r="O131" s="64"/>
      <c r="Q131" s="577"/>
      <c r="R131" s="578"/>
      <c r="S131" s="578"/>
      <c r="T131" s="578"/>
      <c r="U131" s="578"/>
      <c r="V131" s="578"/>
      <c r="W131" s="578"/>
      <c r="X131" s="578"/>
      <c r="Y131" s="578"/>
      <c r="Z131" s="578"/>
      <c r="AA131" s="578"/>
      <c r="AB131" s="578"/>
      <c r="AC131" s="578"/>
      <c r="AD131" s="578"/>
      <c r="AE131" s="579"/>
      <c r="AF131" s="579"/>
      <c r="AG131" s="579"/>
      <c r="AH131" s="579"/>
      <c r="AI131" s="579"/>
      <c r="AJ131" s="579"/>
      <c r="AK131" s="579"/>
      <c r="AL131" s="579"/>
      <c r="AM131" s="579"/>
      <c r="AN131" s="579"/>
      <c r="AO131" s="579"/>
      <c r="AP131" s="579"/>
      <c r="AQ131" s="579"/>
    </row>
    <row r="132" spans="1:43" s="3" customFormat="1" ht="21" customHeight="1" x14ac:dyDescent="0.2">
      <c r="A132" s="641" t="s">
        <v>589</v>
      </c>
      <c r="B132" s="642"/>
      <c r="C132" s="642"/>
      <c r="D132" s="642"/>
      <c r="E132" s="642"/>
      <c r="F132" s="642"/>
      <c r="G132" s="642"/>
      <c r="H132" s="642"/>
      <c r="I132" s="642"/>
      <c r="J132" s="642"/>
      <c r="K132" s="642"/>
      <c r="L132" s="642"/>
      <c r="M132" s="643"/>
      <c r="N132" s="644"/>
      <c r="O132" s="644"/>
      <c r="Q132" s="577"/>
      <c r="R132" s="578"/>
      <c r="S132" s="578"/>
      <c r="T132" s="578"/>
      <c r="U132" s="578"/>
      <c r="V132" s="578"/>
      <c r="W132" s="578"/>
      <c r="X132" s="578"/>
      <c r="Y132" s="578"/>
      <c r="Z132" s="578"/>
      <c r="AA132" s="578"/>
      <c r="AB132" s="578"/>
      <c r="AC132" s="578"/>
      <c r="AD132" s="578"/>
      <c r="AE132" s="579"/>
      <c r="AF132" s="579"/>
      <c r="AG132" s="579"/>
      <c r="AH132" s="579"/>
      <c r="AI132" s="579"/>
      <c r="AJ132" s="579"/>
      <c r="AK132" s="579"/>
      <c r="AL132" s="579"/>
      <c r="AM132" s="579"/>
      <c r="AN132" s="579"/>
      <c r="AO132" s="579"/>
      <c r="AP132" s="579"/>
      <c r="AQ132" s="579"/>
    </row>
    <row r="133" spans="1:43" s="3" customFormat="1" ht="21" customHeight="1" x14ac:dyDescent="0.2">
      <c r="A133" s="251" t="s">
        <v>611</v>
      </c>
      <c r="B133" s="685">
        <v>9.6799999999999944</v>
      </c>
      <c r="C133" s="685">
        <v>93.219999999999985</v>
      </c>
      <c r="D133" s="685">
        <v>30.199999999999996</v>
      </c>
      <c r="E133" s="685">
        <v>19.399999999999984</v>
      </c>
      <c r="F133" s="685">
        <v>80.079999999999984</v>
      </c>
      <c r="G133" s="685">
        <v>38.700000000000003</v>
      </c>
      <c r="H133" s="685">
        <v>16.279999999999994</v>
      </c>
      <c r="I133" s="685">
        <v>62.279999999999987</v>
      </c>
      <c r="J133" s="685">
        <v>26.719999999999992</v>
      </c>
      <c r="K133" s="685">
        <v>55</v>
      </c>
      <c r="L133" s="685">
        <v>20.399999999999999</v>
      </c>
      <c r="M133" s="685" t="s">
        <v>360</v>
      </c>
      <c r="N133" s="645">
        <v>36.200000000000003</v>
      </c>
      <c r="O133" s="645"/>
      <c r="AC133" s="578"/>
      <c r="AD133" s="578"/>
      <c r="AE133" s="579"/>
      <c r="AF133" s="579"/>
      <c r="AG133" s="579"/>
      <c r="AH133" s="579"/>
      <c r="AI133" s="579"/>
      <c r="AJ133" s="579"/>
      <c r="AK133" s="579"/>
      <c r="AL133" s="579"/>
      <c r="AM133" s="579"/>
      <c r="AN133" s="579"/>
      <c r="AO133" s="579"/>
      <c r="AP133" s="579"/>
      <c r="AQ133" s="579"/>
    </row>
    <row r="134" spans="1:43" s="3" customFormat="1" ht="21" customHeight="1" x14ac:dyDescent="0.2">
      <c r="A134" s="162" t="s">
        <v>612</v>
      </c>
      <c r="B134" s="263">
        <v>12.38</v>
      </c>
      <c r="C134" s="263">
        <v>56.04</v>
      </c>
      <c r="D134" s="263">
        <v>27.219999999999995</v>
      </c>
      <c r="E134" s="263">
        <v>15.12</v>
      </c>
      <c r="F134" s="263">
        <v>29.119999999999958</v>
      </c>
      <c r="G134" s="263">
        <v>108.27999999999999</v>
      </c>
      <c r="H134" s="263">
        <v>36.4</v>
      </c>
      <c r="I134" s="263">
        <v>48.16</v>
      </c>
      <c r="J134" s="263">
        <v>29.279999999999994</v>
      </c>
      <c r="K134" s="263">
        <v>61.4</v>
      </c>
      <c r="L134" s="263">
        <v>55</v>
      </c>
      <c r="M134" s="263" t="s">
        <v>360</v>
      </c>
      <c r="N134" s="359">
        <v>27.019999999999992</v>
      </c>
      <c r="O134" s="305"/>
      <c r="Q134" s="577"/>
      <c r="R134" s="578"/>
      <c r="S134" s="578"/>
      <c r="T134" s="578"/>
      <c r="U134" s="578"/>
      <c r="V134" s="578"/>
      <c r="W134" s="578"/>
      <c r="X134" s="578"/>
      <c r="Y134" s="578"/>
      <c r="Z134" s="578"/>
      <c r="AA134" s="578"/>
      <c r="AB134" s="578"/>
      <c r="AC134" s="578"/>
      <c r="AD134" s="578"/>
      <c r="AE134" s="579"/>
      <c r="AF134" s="579"/>
      <c r="AG134" s="579"/>
      <c r="AH134" s="579"/>
      <c r="AI134" s="579"/>
      <c r="AJ134" s="579"/>
      <c r="AK134" s="579"/>
      <c r="AL134" s="579"/>
      <c r="AM134" s="579"/>
      <c r="AN134" s="579"/>
      <c r="AO134" s="579"/>
      <c r="AP134" s="579"/>
      <c r="AQ134" s="579"/>
    </row>
    <row r="135" spans="1:43" s="3" customFormat="1" ht="21" customHeight="1" x14ac:dyDescent="0.2">
      <c r="A135" s="251" t="s">
        <v>613</v>
      </c>
      <c r="B135" s="259">
        <v>18.439999999999998</v>
      </c>
      <c r="C135" s="259">
        <v>46.64</v>
      </c>
      <c r="D135" s="259">
        <v>29.819999999999965</v>
      </c>
      <c r="E135" s="259">
        <v>25.479999999999997</v>
      </c>
      <c r="F135" s="259">
        <v>31.999999999999993</v>
      </c>
      <c r="G135" s="259">
        <v>64.59999999999998</v>
      </c>
      <c r="H135" s="259">
        <v>24.759999999999991</v>
      </c>
      <c r="I135" s="259">
        <v>50.8</v>
      </c>
      <c r="J135" s="259">
        <v>36.739999999999995</v>
      </c>
      <c r="K135" s="259">
        <v>56.12</v>
      </c>
      <c r="L135" s="259">
        <v>125.51999999999984</v>
      </c>
      <c r="M135" s="259" t="s">
        <v>360</v>
      </c>
      <c r="N135" s="264">
        <v>33.559999999999995</v>
      </c>
      <c r="O135" s="264"/>
      <c r="Q135" s="577"/>
      <c r="R135" s="578"/>
      <c r="S135" s="578"/>
      <c r="T135" s="578"/>
      <c r="U135" s="578"/>
      <c r="V135" s="578"/>
      <c r="W135" s="578"/>
      <c r="X135" s="578"/>
      <c r="Y135" s="578"/>
      <c r="Z135" s="578"/>
      <c r="AA135" s="578"/>
      <c r="AB135" s="578"/>
      <c r="AC135" s="578"/>
      <c r="AD135" s="578"/>
      <c r="AE135" s="579"/>
      <c r="AF135" s="579"/>
      <c r="AG135" s="579"/>
      <c r="AH135" s="579"/>
      <c r="AI135" s="579"/>
      <c r="AJ135" s="579"/>
      <c r="AK135" s="579"/>
      <c r="AL135" s="579"/>
      <c r="AM135" s="579"/>
      <c r="AN135" s="579"/>
      <c r="AO135" s="579"/>
      <c r="AP135" s="579"/>
      <c r="AQ135" s="579"/>
    </row>
    <row r="136" spans="1:43" s="3" customFormat="1" ht="21" customHeight="1" x14ac:dyDescent="0.2">
      <c r="A136" s="162" t="s">
        <v>614</v>
      </c>
      <c r="B136" s="263">
        <v>18.319999999999997</v>
      </c>
      <c r="C136" s="263">
        <v>52.22</v>
      </c>
      <c r="D136" s="263">
        <v>33.519999999999989</v>
      </c>
      <c r="E136" s="263">
        <v>32.359999999999992</v>
      </c>
      <c r="F136" s="263">
        <v>35.4</v>
      </c>
      <c r="G136" s="263">
        <v>27.099999999999998</v>
      </c>
      <c r="H136" s="263">
        <v>34.56</v>
      </c>
      <c r="I136" s="263">
        <v>30.499999999999993</v>
      </c>
      <c r="J136" s="263">
        <v>41.88</v>
      </c>
      <c r="K136" s="263">
        <v>59.199999999999989</v>
      </c>
      <c r="L136" s="263">
        <v>183.4</v>
      </c>
      <c r="M136" s="263" t="s">
        <v>360</v>
      </c>
      <c r="N136" s="359">
        <v>35.599999999999987</v>
      </c>
      <c r="O136" s="305"/>
      <c r="Q136" s="577"/>
      <c r="R136" s="578"/>
      <c r="S136" s="578"/>
      <c r="T136" s="578"/>
      <c r="U136" s="578"/>
      <c r="V136" s="578"/>
      <c r="W136" s="578"/>
      <c r="X136" s="578"/>
      <c r="Y136" s="578"/>
      <c r="Z136" s="578"/>
      <c r="AA136" s="578"/>
      <c r="AB136" s="578"/>
      <c r="AC136" s="578"/>
      <c r="AD136" s="578"/>
      <c r="AE136" s="579"/>
      <c r="AF136" s="579"/>
      <c r="AG136" s="579"/>
      <c r="AH136" s="579"/>
      <c r="AI136" s="579"/>
      <c r="AJ136" s="579"/>
      <c r="AK136" s="579"/>
      <c r="AL136" s="579"/>
      <c r="AM136" s="579"/>
      <c r="AN136" s="579"/>
      <c r="AO136" s="579"/>
      <c r="AP136" s="579"/>
      <c r="AQ136" s="579"/>
    </row>
    <row r="137" spans="1:43" s="3" customFormat="1" ht="21" customHeight="1" x14ac:dyDescent="0.2">
      <c r="A137" s="251" t="s">
        <v>610</v>
      </c>
      <c r="B137" s="259">
        <v>15.259999999999996</v>
      </c>
      <c r="C137" s="259">
        <v>58.519999999999982</v>
      </c>
      <c r="D137" s="259">
        <v>31.1</v>
      </c>
      <c r="E137" s="259">
        <v>25.159999999999989</v>
      </c>
      <c r="F137" s="259">
        <v>37.4</v>
      </c>
      <c r="G137" s="259">
        <v>34.479999999999983</v>
      </c>
      <c r="H137" s="259">
        <v>27.2</v>
      </c>
      <c r="I137" s="259">
        <v>42.199999999999967</v>
      </c>
      <c r="J137" s="259">
        <v>36.77999999999998</v>
      </c>
      <c r="K137" s="259">
        <v>55.4</v>
      </c>
      <c r="L137" s="259">
        <v>96.679999999999907</v>
      </c>
      <c r="M137" s="259" t="s">
        <v>360</v>
      </c>
      <c r="N137" s="264">
        <v>33.6</v>
      </c>
      <c r="O137" s="264"/>
      <c r="Q137" s="577"/>
      <c r="R137" s="578"/>
      <c r="S137" s="578"/>
      <c r="T137" s="578"/>
      <c r="U137" s="578"/>
      <c r="V137" s="578"/>
      <c r="W137" s="578"/>
      <c r="X137" s="578"/>
      <c r="Y137" s="578"/>
      <c r="Z137" s="578"/>
      <c r="AA137" s="578"/>
      <c r="AB137" s="578"/>
      <c r="AC137" s="578"/>
      <c r="AD137" s="578"/>
      <c r="AE137" s="579"/>
      <c r="AF137" s="579"/>
      <c r="AG137" s="579"/>
      <c r="AH137" s="579"/>
      <c r="AI137" s="579"/>
      <c r="AJ137" s="579"/>
      <c r="AK137" s="579"/>
      <c r="AL137" s="579"/>
      <c r="AM137" s="579"/>
      <c r="AN137" s="579"/>
      <c r="AO137" s="579"/>
      <c r="AP137" s="579"/>
      <c r="AQ137" s="579"/>
    </row>
    <row r="138" spans="1:43" s="3" customFormat="1" ht="21" customHeight="1" x14ac:dyDescent="0.2">
      <c r="A138" s="162" t="s">
        <v>585</v>
      </c>
      <c r="B138" s="263">
        <v>9</v>
      </c>
      <c r="C138" s="263">
        <v>89</v>
      </c>
      <c r="D138" s="263">
        <v>19.3</v>
      </c>
      <c r="E138" s="263">
        <v>35.379999999999995</v>
      </c>
      <c r="F138" s="263">
        <v>71.2</v>
      </c>
      <c r="G138" s="263">
        <v>19.719999999999992</v>
      </c>
      <c r="H138" s="263">
        <v>30.56</v>
      </c>
      <c r="I138" s="263">
        <v>35.419999999999995</v>
      </c>
      <c r="J138" s="263">
        <v>25.27999999999999</v>
      </c>
      <c r="K138" s="263">
        <v>121.44</v>
      </c>
      <c r="L138" s="263">
        <v>244.2</v>
      </c>
      <c r="M138" s="108" t="s">
        <v>360</v>
      </c>
      <c r="N138" s="359">
        <v>39.4</v>
      </c>
      <c r="O138" s="359"/>
      <c r="Q138" s="577"/>
      <c r="R138" s="578"/>
      <c r="S138" s="578"/>
      <c r="T138" s="578"/>
      <c r="U138" s="578"/>
      <c r="V138" s="578"/>
      <c r="W138" s="578"/>
      <c r="X138" s="578"/>
      <c r="Y138" s="578"/>
      <c r="Z138" s="578"/>
      <c r="AA138" s="578"/>
      <c r="AB138" s="578"/>
      <c r="AC138" s="578"/>
      <c r="AD138" s="578"/>
      <c r="AE138" s="579"/>
      <c r="AF138" s="579"/>
      <c r="AG138" s="579"/>
      <c r="AH138" s="579"/>
      <c r="AI138" s="579"/>
      <c r="AJ138" s="579"/>
      <c r="AK138" s="579"/>
      <c r="AL138" s="579"/>
      <c r="AM138" s="579"/>
      <c r="AN138" s="579"/>
      <c r="AO138" s="579"/>
      <c r="AP138" s="579"/>
      <c r="AQ138" s="579"/>
    </row>
    <row r="139" spans="1:43" s="3" customFormat="1" ht="21" customHeight="1" x14ac:dyDescent="0.2">
      <c r="A139" s="251" t="s">
        <v>586</v>
      </c>
      <c r="B139" s="259">
        <v>12.26</v>
      </c>
      <c r="C139" s="259">
        <v>53.239999999999995</v>
      </c>
      <c r="D139" s="259">
        <v>25.22</v>
      </c>
      <c r="E139" s="259">
        <v>36.799999999999997</v>
      </c>
      <c r="F139" s="259">
        <v>46.359999999999985</v>
      </c>
      <c r="G139" s="259">
        <v>26.2</v>
      </c>
      <c r="H139" s="259">
        <v>22.319999999999997</v>
      </c>
      <c r="I139" s="259">
        <v>48.8</v>
      </c>
      <c r="J139" s="259">
        <v>34.399999999999991</v>
      </c>
      <c r="K139" s="259">
        <v>69.859999999999985</v>
      </c>
      <c r="L139" s="259">
        <v>160.28</v>
      </c>
      <c r="M139" s="259" t="s">
        <v>360</v>
      </c>
      <c r="N139" s="264">
        <v>43.14</v>
      </c>
      <c r="O139" s="264"/>
      <c r="Q139" s="577"/>
      <c r="R139" s="578"/>
      <c r="S139" s="578"/>
      <c r="T139" s="578"/>
      <c r="U139" s="578"/>
      <c r="V139" s="578"/>
      <c r="W139" s="578"/>
      <c r="X139" s="578"/>
      <c r="Y139" s="578"/>
      <c r="Z139" s="578"/>
      <c r="AA139" s="578"/>
      <c r="AB139" s="578"/>
      <c r="AC139" s="578"/>
      <c r="AD139" s="578"/>
      <c r="AE139" s="579"/>
      <c r="AF139" s="579"/>
      <c r="AG139" s="579"/>
      <c r="AH139" s="579"/>
      <c r="AI139" s="579"/>
      <c r="AJ139" s="579"/>
      <c r="AK139" s="579"/>
      <c r="AL139" s="579"/>
      <c r="AM139" s="579"/>
      <c r="AN139" s="579"/>
      <c r="AO139" s="579"/>
      <c r="AP139" s="579"/>
      <c r="AQ139" s="579"/>
    </row>
    <row r="140" spans="1:43" s="3" customFormat="1" ht="21" customHeight="1" x14ac:dyDescent="0.2">
      <c r="A140" s="162" t="s">
        <v>587</v>
      </c>
      <c r="B140" s="263">
        <v>7</v>
      </c>
      <c r="C140" s="263">
        <v>90</v>
      </c>
      <c r="D140" s="263">
        <v>38.44</v>
      </c>
      <c r="E140" s="263">
        <v>31.559999999999992</v>
      </c>
      <c r="F140" s="263">
        <v>33.32</v>
      </c>
      <c r="G140" s="263">
        <v>34.139999999999993</v>
      </c>
      <c r="H140" s="263">
        <v>28.8</v>
      </c>
      <c r="I140" s="263">
        <v>35.339999999999996</v>
      </c>
      <c r="J140" s="263">
        <v>17.3</v>
      </c>
      <c r="K140" s="263">
        <v>50.699999999999982</v>
      </c>
      <c r="L140" s="263">
        <v>82.219999999999985</v>
      </c>
      <c r="M140" s="263" t="s">
        <v>360</v>
      </c>
      <c r="N140" s="359">
        <v>34.919999999999995</v>
      </c>
      <c r="O140" s="359"/>
      <c r="Q140" s="577"/>
      <c r="R140" s="578"/>
      <c r="S140" s="578"/>
      <c r="T140" s="578"/>
      <c r="U140" s="578"/>
      <c r="V140" s="578"/>
      <c r="W140" s="578"/>
      <c r="X140" s="578"/>
      <c r="Y140" s="578"/>
      <c r="Z140" s="578"/>
      <c r="AA140" s="578"/>
      <c r="AB140" s="578"/>
      <c r="AC140" s="578"/>
      <c r="AD140" s="578"/>
      <c r="AE140" s="579"/>
      <c r="AF140" s="579"/>
      <c r="AG140" s="579"/>
      <c r="AH140" s="579"/>
      <c r="AI140" s="579"/>
      <c r="AJ140" s="579"/>
      <c r="AK140" s="579"/>
      <c r="AL140" s="579"/>
      <c r="AM140" s="579"/>
      <c r="AN140" s="579"/>
      <c r="AO140" s="579"/>
      <c r="AP140" s="579"/>
      <c r="AQ140" s="579"/>
    </row>
    <row r="141" spans="1:43" s="3" customFormat="1" ht="21" customHeight="1" x14ac:dyDescent="0.2">
      <c r="A141" s="251" t="s">
        <v>588</v>
      </c>
      <c r="B141" s="259">
        <v>20.52</v>
      </c>
      <c r="C141" s="259">
        <v>86</v>
      </c>
      <c r="D141" s="259">
        <v>24.599999999999991</v>
      </c>
      <c r="E141" s="259">
        <v>32.559999999999995</v>
      </c>
      <c r="F141" s="259">
        <v>36.279999999999994</v>
      </c>
      <c r="G141" s="259">
        <v>22.479999999999997</v>
      </c>
      <c r="H141" s="259">
        <v>26.599999999999994</v>
      </c>
      <c r="I141" s="259">
        <v>44.879999999999995</v>
      </c>
      <c r="J141" s="259">
        <v>36.119999999999997</v>
      </c>
      <c r="K141" s="259">
        <v>57.439999999999976</v>
      </c>
      <c r="L141" s="259">
        <v>48.9</v>
      </c>
      <c r="M141" s="259" t="s">
        <v>360</v>
      </c>
      <c r="N141" s="264">
        <v>37.29999999999999</v>
      </c>
      <c r="O141" s="264"/>
      <c r="P141"/>
      <c r="Q141" s="577"/>
      <c r="R141" s="578"/>
      <c r="S141" s="578"/>
      <c r="T141" s="578"/>
      <c r="U141" s="578"/>
      <c r="V141" s="578"/>
      <c r="W141" s="578"/>
      <c r="X141" s="578"/>
      <c r="Y141" s="578"/>
      <c r="Z141" s="578"/>
      <c r="AA141" s="578"/>
      <c r="AB141" s="578"/>
      <c r="AC141" s="578"/>
      <c r="AD141" s="578"/>
      <c r="AE141" s="579"/>
      <c r="AF141" s="579"/>
      <c r="AG141" s="579"/>
      <c r="AH141" s="579"/>
      <c r="AI141" s="579"/>
      <c r="AJ141" s="579"/>
      <c r="AK141" s="579"/>
      <c r="AL141" s="579"/>
      <c r="AM141" s="579"/>
      <c r="AN141" s="579"/>
      <c r="AO141" s="579"/>
      <c r="AP141" s="579"/>
      <c r="AQ141" s="579"/>
    </row>
    <row r="142" spans="1:43" s="3" customFormat="1" ht="21" customHeight="1" x14ac:dyDescent="0.2">
      <c r="A142" s="162" t="s">
        <v>583</v>
      </c>
      <c r="B142" s="263">
        <v>10.719999999999999</v>
      </c>
      <c r="C142" s="263">
        <v>67.919999999999987</v>
      </c>
      <c r="D142" s="263">
        <v>27.719999999999995</v>
      </c>
      <c r="E142" s="263">
        <v>35.200000000000003</v>
      </c>
      <c r="F142" s="263">
        <v>41.8</v>
      </c>
      <c r="G142" s="263">
        <v>24.759999999999991</v>
      </c>
      <c r="H142" s="263">
        <v>27.4</v>
      </c>
      <c r="I142" s="263">
        <v>39.54</v>
      </c>
      <c r="J142" s="263">
        <v>26.3</v>
      </c>
      <c r="K142" s="263">
        <v>68.12</v>
      </c>
      <c r="L142" s="263">
        <v>125.28</v>
      </c>
      <c r="M142" s="263" t="s">
        <v>360</v>
      </c>
      <c r="N142" s="359">
        <v>38.4</v>
      </c>
      <c r="O142" s="359"/>
      <c r="P142"/>
      <c r="Q142" s="577"/>
      <c r="R142" s="578"/>
      <c r="S142" s="578"/>
      <c r="T142" s="578"/>
      <c r="U142" s="578"/>
      <c r="V142" s="578"/>
      <c r="W142" s="578"/>
      <c r="X142" s="578"/>
      <c r="Y142" s="578"/>
      <c r="Z142" s="578"/>
      <c r="AA142" s="578"/>
      <c r="AB142" s="578"/>
      <c r="AC142" s="578"/>
      <c r="AD142" s="578"/>
      <c r="AE142" s="579"/>
      <c r="AF142" s="579"/>
      <c r="AG142" s="579"/>
      <c r="AH142" s="579"/>
      <c r="AI142" s="579"/>
      <c r="AJ142" s="579"/>
      <c r="AK142" s="579"/>
      <c r="AL142" s="579"/>
      <c r="AM142" s="579"/>
      <c r="AN142" s="579"/>
      <c r="AO142" s="579"/>
      <c r="AP142" s="579"/>
      <c r="AQ142" s="579"/>
    </row>
    <row r="143" spans="1:43" ht="21" customHeight="1" x14ac:dyDescent="0.2">
      <c r="A143" s="251" t="s">
        <v>650</v>
      </c>
      <c r="B143" s="259">
        <v>4.5399999999999974</v>
      </c>
      <c r="C143" s="259">
        <v>-9.4000000000000057</v>
      </c>
      <c r="D143" s="259">
        <v>3.3800000000000061</v>
      </c>
      <c r="E143" s="259">
        <v>-10.040000000000013</v>
      </c>
      <c r="F143" s="259">
        <v>-4.3999999999999986</v>
      </c>
      <c r="G143" s="259">
        <v>9.7199999999999918</v>
      </c>
      <c r="H143" s="259">
        <v>-0.19999999999999929</v>
      </c>
      <c r="I143" s="259">
        <v>2.6599999999999682</v>
      </c>
      <c r="J143" s="259">
        <v>10.479999999999979</v>
      </c>
      <c r="K143" s="259">
        <v>-12.720000000000006</v>
      </c>
      <c r="L143" s="259">
        <v>-28.600000000000094</v>
      </c>
      <c r="M143" s="259" t="s">
        <v>360</v>
      </c>
      <c r="N143" s="264">
        <v>-4.7999999999999972</v>
      </c>
      <c r="O143" s="263"/>
      <c r="Q143" s="150"/>
      <c r="R143" s="146"/>
      <c r="S143" s="146"/>
      <c r="T143" s="146"/>
      <c r="U143" s="146"/>
      <c r="V143" s="146"/>
      <c r="W143" s="146"/>
      <c r="X143" s="146"/>
      <c r="Y143" s="146"/>
      <c r="Z143" s="146"/>
      <c r="AA143" s="146"/>
      <c r="AB143" s="146"/>
      <c r="AC143" s="146"/>
      <c r="AD143" s="146"/>
      <c r="AE143" s="149"/>
      <c r="AF143" s="149"/>
      <c r="AG143" s="149"/>
      <c r="AH143" s="149"/>
      <c r="AI143" s="149"/>
      <c r="AJ143" s="149"/>
      <c r="AK143" s="149"/>
      <c r="AL143" s="149"/>
      <c r="AM143" s="149"/>
      <c r="AN143" s="149"/>
      <c r="AO143" s="149"/>
      <c r="AP143" s="149"/>
      <c r="AQ143" s="149"/>
    </row>
    <row r="144" spans="1:43" ht="21" customHeight="1" x14ac:dyDescent="0.2">
      <c r="A144" s="65" t="s">
        <v>651</v>
      </c>
      <c r="B144" s="99">
        <v>0.42350746268656697</v>
      </c>
      <c r="C144" s="99">
        <v>-0.13839811542991767</v>
      </c>
      <c r="D144" s="99">
        <v>0.12193362193362217</v>
      </c>
      <c r="E144" s="99">
        <v>-0.28522727272727311</v>
      </c>
      <c r="F144" s="99">
        <v>-0.10526315789473681</v>
      </c>
      <c r="G144" s="99">
        <v>0.39256865912762501</v>
      </c>
      <c r="H144" s="99">
        <v>-7.2992700729926753E-3</v>
      </c>
      <c r="I144" s="99">
        <v>6.7273646939806989E-2</v>
      </c>
      <c r="J144" s="99">
        <v>0.39847908745247068</v>
      </c>
      <c r="K144" s="99">
        <v>-0.18672930123311809</v>
      </c>
      <c r="L144" s="99">
        <v>-0.228288633461048</v>
      </c>
      <c r="M144" s="99" t="s">
        <v>582</v>
      </c>
      <c r="N144" s="303">
        <v>-0.12499999999999993</v>
      </c>
      <c r="O144" s="234" t="str">
        <f>IF(O122&lt;10,"y",O143/O142)</f>
        <v>y</v>
      </c>
      <c r="Q144" s="150"/>
      <c r="R144" s="146"/>
      <c r="S144" s="146"/>
      <c r="T144" s="146"/>
      <c r="U144" s="146"/>
      <c r="V144" s="146"/>
      <c r="W144" s="146"/>
      <c r="X144" s="146"/>
      <c r="Y144" s="146"/>
      <c r="Z144" s="146"/>
      <c r="AA144" s="146"/>
      <c r="AB144" s="146"/>
      <c r="AC144" s="146"/>
      <c r="AD144" s="146"/>
      <c r="AE144" s="149"/>
      <c r="AF144" s="149"/>
      <c r="AG144" s="149"/>
      <c r="AH144" s="149"/>
      <c r="AI144" s="149"/>
      <c r="AJ144" s="149"/>
      <c r="AK144" s="149"/>
      <c r="AL144" s="149"/>
      <c r="AM144" s="149"/>
      <c r="AN144" s="149"/>
      <c r="AO144" s="149"/>
      <c r="AP144" s="149"/>
      <c r="AQ144" s="149"/>
    </row>
    <row r="145" spans="1:43" s="3" customFormat="1" ht="21" customHeight="1" x14ac:dyDescent="0.2">
      <c r="A145" s="646" t="s">
        <v>590</v>
      </c>
      <c r="B145" s="647"/>
      <c r="C145" s="647"/>
      <c r="D145" s="647"/>
      <c r="E145" s="647"/>
      <c r="F145" s="647"/>
      <c r="G145" s="647"/>
      <c r="H145" s="647"/>
      <c r="I145" s="647"/>
      <c r="J145" s="647"/>
      <c r="K145" s="647"/>
      <c r="L145" s="647"/>
      <c r="M145" s="647"/>
      <c r="N145" s="648"/>
      <c r="O145" s="648"/>
      <c r="Q145" s="577"/>
      <c r="R145" s="578"/>
      <c r="S145" s="578"/>
      <c r="T145" s="578"/>
      <c r="U145" s="578"/>
      <c r="V145" s="578"/>
      <c r="W145" s="578"/>
      <c r="X145" s="578"/>
      <c r="Y145" s="578"/>
      <c r="Z145" s="578"/>
      <c r="AA145" s="578"/>
      <c r="AB145" s="578"/>
      <c r="AC145" s="578"/>
      <c r="AD145" s="578"/>
      <c r="AE145" s="579"/>
      <c r="AF145" s="579"/>
      <c r="AG145" s="579"/>
      <c r="AH145" s="579"/>
      <c r="AI145" s="579"/>
      <c r="AJ145" s="579"/>
      <c r="AK145" s="579"/>
      <c r="AL145" s="579"/>
      <c r="AM145" s="579"/>
      <c r="AN145" s="579"/>
      <c r="AO145" s="579"/>
      <c r="AP145" s="579"/>
      <c r="AQ145" s="579"/>
    </row>
    <row r="146" spans="1:43" s="3" customFormat="1" ht="21" customHeight="1" x14ac:dyDescent="0.2">
      <c r="A146" s="791" t="s">
        <v>611</v>
      </c>
      <c r="B146" s="690">
        <v>0.97333333333333327</v>
      </c>
      <c r="C146" s="690">
        <v>0.48571428571428571</v>
      </c>
      <c r="D146" s="690">
        <v>0.77108433734939763</v>
      </c>
      <c r="E146" s="690">
        <v>0.8110236220472441</v>
      </c>
      <c r="F146" s="690">
        <v>0.60273972602739723</v>
      </c>
      <c r="G146" s="690">
        <v>0.7142857142857143</v>
      </c>
      <c r="H146" s="690">
        <v>0.84375</v>
      </c>
      <c r="I146" s="690">
        <v>0.60784313725490191</v>
      </c>
      <c r="J146" s="690">
        <v>0.71739130434782605</v>
      </c>
      <c r="K146" s="690">
        <v>0.55102040816326525</v>
      </c>
      <c r="L146" s="690">
        <v>0.74576271186440679</v>
      </c>
      <c r="M146" s="690" t="s">
        <v>360</v>
      </c>
      <c r="N146" s="649">
        <v>0.72164948453608246</v>
      </c>
      <c r="O146" s="649"/>
      <c r="Q146" s="577"/>
      <c r="R146" s="578"/>
      <c r="S146" s="578"/>
      <c r="T146" s="578"/>
      <c r="U146" s="578"/>
      <c r="V146" s="578"/>
      <c r="W146" s="578"/>
      <c r="X146" s="578"/>
      <c r="Y146" s="578"/>
      <c r="Z146" s="578"/>
      <c r="AA146" s="578"/>
      <c r="AB146" s="578"/>
      <c r="AC146" s="578"/>
      <c r="AD146" s="578"/>
      <c r="AE146" s="579"/>
      <c r="AF146" s="579"/>
      <c r="AG146" s="579"/>
      <c r="AH146" s="579"/>
      <c r="AI146" s="579"/>
      <c r="AJ146" s="579"/>
      <c r="AK146" s="579"/>
      <c r="AL146" s="579"/>
      <c r="AM146" s="579"/>
      <c r="AN146" s="579"/>
      <c r="AO146" s="579"/>
      <c r="AP146" s="579"/>
      <c r="AQ146" s="579"/>
    </row>
    <row r="147" spans="1:43" s="3" customFormat="1" ht="21" customHeight="1" x14ac:dyDescent="0.2">
      <c r="A147" s="162" t="s">
        <v>612</v>
      </c>
      <c r="B147" s="258">
        <v>0.9767441860465117</v>
      </c>
      <c r="C147" s="258">
        <v>0.64705882352941169</v>
      </c>
      <c r="D147" s="258">
        <v>0.78787878787878785</v>
      </c>
      <c r="E147" s="258">
        <v>0.88888888888888884</v>
      </c>
      <c r="F147" s="258">
        <v>0.73333333333333328</v>
      </c>
      <c r="G147" s="258">
        <v>0.54545454545454541</v>
      </c>
      <c r="H147" s="258">
        <v>0.75862068965517238</v>
      </c>
      <c r="I147" s="258">
        <v>0.65573770491803274</v>
      </c>
      <c r="J147" s="258">
        <v>0.78378378378378377</v>
      </c>
      <c r="K147" s="258">
        <v>0.61538461538461542</v>
      </c>
      <c r="L147" s="258">
        <v>0.64814814814814814</v>
      </c>
      <c r="M147" s="258" t="s">
        <v>360</v>
      </c>
      <c r="N147" s="260">
        <v>0.77242524916943522</v>
      </c>
      <c r="O147" s="302"/>
      <c r="Q147" s="577"/>
      <c r="R147" s="578"/>
      <c r="S147" s="578"/>
      <c r="T147" s="578"/>
      <c r="U147" s="578"/>
      <c r="V147" s="578"/>
      <c r="W147" s="578"/>
      <c r="X147" s="578"/>
      <c r="Y147" s="578"/>
      <c r="Z147" s="578"/>
      <c r="AA147" s="578"/>
      <c r="AB147" s="578"/>
      <c r="AC147" s="578"/>
      <c r="AD147" s="578"/>
      <c r="AE147" s="579"/>
      <c r="AF147" s="579"/>
      <c r="AG147" s="579"/>
      <c r="AH147" s="579"/>
      <c r="AI147" s="579"/>
      <c r="AJ147" s="579"/>
      <c r="AK147" s="579"/>
      <c r="AL147" s="579"/>
      <c r="AM147" s="579"/>
      <c r="AN147" s="579"/>
      <c r="AO147" s="579"/>
      <c r="AP147" s="579"/>
      <c r="AQ147" s="579"/>
    </row>
    <row r="148" spans="1:43" s="3" customFormat="1" ht="21" customHeight="1" x14ac:dyDescent="0.2">
      <c r="A148" s="251" t="s">
        <v>613</v>
      </c>
      <c r="B148" s="256">
        <v>0.91463414634146345</v>
      </c>
      <c r="C148" s="256">
        <v>0.61764705882352944</v>
      </c>
      <c r="D148" s="256">
        <v>0.82</v>
      </c>
      <c r="E148" s="256">
        <v>0.90909090909090906</v>
      </c>
      <c r="F148" s="256">
        <v>0.8</v>
      </c>
      <c r="G148" s="256">
        <v>0.61111111111111116</v>
      </c>
      <c r="H148" s="256">
        <v>0.87719298245614041</v>
      </c>
      <c r="I148" s="256">
        <v>0.60869565217391308</v>
      </c>
      <c r="J148" s="256">
        <v>0.75</v>
      </c>
      <c r="K148" s="256">
        <v>0.63414634146341464</v>
      </c>
      <c r="L148" s="256">
        <v>0.52083333333333337</v>
      </c>
      <c r="M148" s="256" t="s">
        <v>360</v>
      </c>
      <c r="N148" s="257">
        <v>0.75957120980091886</v>
      </c>
      <c r="O148" s="257"/>
      <c r="Q148" s="577"/>
      <c r="R148" s="578"/>
      <c r="S148" s="578"/>
      <c r="T148" s="578"/>
      <c r="U148" s="578"/>
      <c r="V148" s="578"/>
      <c r="W148" s="578"/>
      <c r="X148" s="578"/>
      <c r="Y148" s="578"/>
      <c r="Z148" s="578"/>
      <c r="AA148" s="578"/>
      <c r="AB148" s="578"/>
      <c r="AC148" s="578"/>
      <c r="AD148" s="578"/>
      <c r="AE148" s="579"/>
      <c r="AF148" s="579"/>
      <c r="AG148" s="579"/>
      <c r="AH148" s="579"/>
      <c r="AI148" s="579"/>
      <c r="AJ148" s="579"/>
      <c r="AK148" s="579"/>
      <c r="AL148" s="579"/>
      <c r="AM148" s="579"/>
      <c r="AN148" s="579"/>
      <c r="AO148" s="579"/>
      <c r="AP148" s="579"/>
      <c r="AQ148" s="579"/>
    </row>
    <row r="149" spans="1:43" s="3" customFormat="1" ht="21" customHeight="1" x14ac:dyDescent="0.2">
      <c r="A149" s="162" t="s">
        <v>614</v>
      </c>
      <c r="B149" s="301">
        <v>0.88</v>
      </c>
      <c r="C149" s="301">
        <v>0.58064516129032251</v>
      </c>
      <c r="D149" s="301">
        <v>0.81333333333333324</v>
      </c>
      <c r="E149" s="301">
        <v>0.84</v>
      </c>
      <c r="F149" s="301">
        <v>0.77551020408163263</v>
      </c>
      <c r="G149" s="301">
        <v>0.93333333333333324</v>
      </c>
      <c r="H149" s="301">
        <v>0.79245283018867918</v>
      </c>
      <c r="I149" s="301">
        <v>0.85483870967741937</v>
      </c>
      <c r="J149" s="301">
        <v>0.66666666666666674</v>
      </c>
      <c r="K149" s="301">
        <v>0.58333333333333337</v>
      </c>
      <c r="L149" s="301">
        <v>0.42857142857142855</v>
      </c>
      <c r="M149" s="301" t="s">
        <v>360</v>
      </c>
      <c r="N149" s="302">
        <v>0.75326560232220618</v>
      </c>
      <c r="O149" s="302"/>
      <c r="Q149" s="577"/>
      <c r="R149" s="578"/>
      <c r="S149" s="578"/>
      <c r="T149" s="578"/>
      <c r="U149" s="578"/>
      <c r="V149" s="578"/>
      <c r="W149" s="578"/>
      <c r="X149" s="578"/>
      <c r="Y149" s="578"/>
      <c r="Z149" s="578"/>
      <c r="AA149" s="578"/>
      <c r="AB149" s="578"/>
      <c r="AC149" s="578"/>
      <c r="AD149" s="578"/>
      <c r="AE149" s="579"/>
      <c r="AF149" s="579"/>
      <c r="AG149" s="579"/>
      <c r="AH149" s="579"/>
      <c r="AI149" s="579"/>
      <c r="AJ149" s="579"/>
      <c r="AK149" s="579"/>
      <c r="AL149" s="579"/>
      <c r="AM149" s="579"/>
      <c r="AN149" s="579"/>
      <c r="AO149" s="579"/>
      <c r="AP149" s="579"/>
      <c r="AQ149" s="579"/>
    </row>
    <row r="150" spans="1:43" s="3" customFormat="1" ht="21" customHeight="1" x14ac:dyDescent="0.2">
      <c r="A150" s="251" t="s">
        <v>610</v>
      </c>
      <c r="B150" s="256">
        <v>0.93710691823899395</v>
      </c>
      <c r="C150" s="256">
        <v>0.57768924302788849</v>
      </c>
      <c r="D150" s="256">
        <v>0.79562043795620441</v>
      </c>
      <c r="E150" s="256">
        <v>0.85968379446640308</v>
      </c>
      <c r="F150" s="256">
        <v>0.71365638766519823</v>
      </c>
      <c r="G150" s="256">
        <v>0.72527472527472525</v>
      </c>
      <c r="H150" s="256">
        <v>0.82456140350877194</v>
      </c>
      <c r="I150" s="256">
        <v>0.6831275720164609</v>
      </c>
      <c r="J150" s="256">
        <v>0.73287671232876717</v>
      </c>
      <c r="K150" s="256">
        <v>0.59393939393939388</v>
      </c>
      <c r="L150" s="256">
        <v>0.58008658008658009</v>
      </c>
      <c r="M150" s="256" t="s">
        <v>360</v>
      </c>
      <c r="N150" s="257">
        <v>0.75104841784216503</v>
      </c>
      <c r="O150" s="257"/>
      <c r="Q150" s="577"/>
      <c r="R150" s="578"/>
      <c r="S150" s="578"/>
      <c r="T150" s="578"/>
      <c r="U150" s="578"/>
      <c r="V150" s="578"/>
      <c r="W150" s="578"/>
      <c r="X150" s="578"/>
      <c r="Y150" s="578"/>
      <c r="Z150" s="578"/>
      <c r="AA150" s="578"/>
      <c r="AB150" s="578"/>
      <c r="AC150" s="578"/>
      <c r="AD150" s="578"/>
      <c r="AE150" s="579"/>
      <c r="AF150" s="579"/>
      <c r="AG150" s="579"/>
      <c r="AH150" s="579"/>
      <c r="AI150" s="579"/>
      <c r="AJ150" s="579"/>
      <c r="AK150" s="579"/>
      <c r="AL150" s="579"/>
      <c r="AM150" s="579"/>
      <c r="AN150" s="579"/>
      <c r="AO150" s="579"/>
      <c r="AP150" s="579"/>
      <c r="AQ150" s="579"/>
    </row>
    <row r="151" spans="1:43" s="3" customFormat="1" ht="21" customHeight="1" x14ac:dyDescent="0.2">
      <c r="A151" s="162" t="s">
        <v>585</v>
      </c>
      <c r="B151" s="258">
        <v>0.97752808988764039</v>
      </c>
      <c r="C151" s="258">
        <v>0.4358974358974359</v>
      </c>
      <c r="D151" s="258">
        <v>0.84375</v>
      </c>
      <c r="E151" s="258">
        <v>0.76190476190476186</v>
      </c>
      <c r="F151" s="258">
        <v>0.55696202531645567</v>
      </c>
      <c r="G151" s="258">
        <v>0.84</v>
      </c>
      <c r="H151" s="258">
        <v>0.80487804878048774</v>
      </c>
      <c r="I151" s="258">
        <v>0.73863636363636365</v>
      </c>
      <c r="J151" s="258">
        <v>0.80701754385964919</v>
      </c>
      <c r="K151" s="258">
        <v>0.38709677419354838</v>
      </c>
      <c r="L151" s="258">
        <v>0.46835443037974683</v>
      </c>
      <c r="M151" s="258" t="s">
        <v>360</v>
      </c>
      <c r="N151" s="260">
        <v>0.69881109643328898</v>
      </c>
      <c r="O151" s="359"/>
      <c r="Q151" s="577"/>
      <c r="R151" s="578"/>
      <c r="S151" s="578"/>
      <c r="T151" s="578"/>
      <c r="U151" s="578"/>
      <c r="V151" s="578"/>
      <c r="W151" s="578"/>
      <c r="X151" s="578"/>
      <c r="Y151" s="578"/>
      <c r="Z151" s="578"/>
      <c r="AA151" s="578"/>
      <c r="AB151" s="578"/>
      <c r="AC151" s="578"/>
      <c r="AD151" s="578"/>
      <c r="AE151" s="579"/>
      <c r="AF151" s="579"/>
      <c r="AG151" s="579"/>
      <c r="AH151" s="579"/>
      <c r="AI151" s="579"/>
      <c r="AJ151" s="579"/>
      <c r="AK151" s="579"/>
      <c r="AL151" s="579"/>
      <c r="AM151" s="579"/>
      <c r="AN151" s="579"/>
      <c r="AO151" s="579"/>
      <c r="AP151" s="579"/>
      <c r="AQ151" s="579"/>
    </row>
    <row r="152" spans="1:43" s="3" customFormat="1" ht="21" customHeight="1" x14ac:dyDescent="0.2">
      <c r="A152" s="251" t="s">
        <v>586</v>
      </c>
      <c r="B152" s="256">
        <v>1</v>
      </c>
      <c r="C152" s="256">
        <v>0.60629921259842523</v>
      </c>
      <c r="D152" s="256">
        <v>0.80769230769230771</v>
      </c>
      <c r="E152" s="256">
        <v>0.72222222222222232</v>
      </c>
      <c r="F152" s="256">
        <v>0.6964285714285714</v>
      </c>
      <c r="G152" s="256">
        <v>0.88888888888888884</v>
      </c>
      <c r="H152" s="256">
        <v>0.82926829268292679</v>
      </c>
      <c r="I152" s="256">
        <v>0.62962962962962965</v>
      </c>
      <c r="J152" s="256">
        <v>0.76315789473684204</v>
      </c>
      <c r="K152" s="256">
        <v>0.42307692307692307</v>
      </c>
      <c r="L152" s="256">
        <v>0.35064935064935066</v>
      </c>
      <c r="M152" s="259" t="s">
        <v>360</v>
      </c>
      <c r="N152" s="257">
        <v>0.6681159420289855</v>
      </c>
      <c r="O152" s="264"/>
      <c r="Q152" s="577"/>
      <c r="R152" s="578"/>
      <c r="S152" s="578"/>
      <c r="T152" s="578"/>
      <c r="U152" s="578"/>
      <c r="V152" s="578"/>
      <c r="W152" s="578"/>
      <c r="X152" s="578"/>
      <c r="Y152" s="578"/>
      <c r="Z152" s="578"/>
      <c r="AA152" s="578"/>
      <c r="AB152" s="578"/>
      <c r="AC152" s="578"/>
      <c r="AD152" s="578"/>
      <c r="AE152" s="579"/>
      <c r="AF152" s="579"/>
      <c r="AG152" s="579"/>
      <c r="AH152" s="579"/>
      <c r="AI152" s="579"/>
      <c r="AJ152" s="579"/>
      <c r="AK152" s="579"/>
      <c r="AL152" s="579"/>
      <c r="AM152" s="579"/>
      <c r="AN152" s="579"/>
      <c r="AO152" s="579"/>
      <c r="AP152" s="579"/>
      <c r="AQ152" s="579"/>
    </row>
    <row r="153" spans="1:43" s="3" customFormat="1" ht="21" customHeight="1" x14ac:dyDescent="0.2">
      <c r="A153" s="162" t="s">
        <v>587</v>
      </c>
      <c r="B153" s="258">
        <v>0.97014925373134331</v>
      </c>
      <c r="C153" s="258">
        <v>0.5423728813559322</v>
      </c>
      <c r="D153" s="258">
        <v>0.71951219512195119</v>
      </c>
      <c r="E153" s="258">
        <v>0.77777777777777768</v>
      </c>
      <c r="F153" s="258">
        <v>0.7735849056603773</v>
      </c>
      <c r="G153" s="258">
        <v>0.75</v>
      </c>
      <c r="H153" s="258">
        <v>0.82857142857142863</v>
      </c>
      <c r="I153" s="258">
        <v>0.71250000000000002</v>
      </c>
      <c r="J153" s="258">
        <v>0.95833333333333326</v>
      </c>
      <c r="K153" s="258">
        <v>0.6428571428571429</v>
      </c>
      <c r="L153" s="258">
        <v>0.52941176470588236</v>
      </c>
      <c r="M153" s="263" t="s">
        <v>360</v>
      </c>
      <c r="N153" s="260">
        <v>0.73724884080370945</v>
      </c>
      <c r="O153" s="359"/>
      <c r="Q153" s="577"/>
      <c r="R153" s="578"/>
      <c r="S153" s="578"/>
      <c r="T153" s="578"/>
      <c r="U153" s="578"/>
      <c r="V153" s="578"/>
      <c r="W153" s="578"/>
      <c r="X153" s="578"/>
      <c r="Y153" s="578"/>
      <c r="Z153" s="578"/>
      <c r="AA153" s="578"/>
      <c r="AB153" s="578"/>
      <c r="AC153" s="578"/>
      <c r="AD153" s="578"/>
      <c r="AE153" s="579"/>
      <c r="AF153" s="579"/>
      <c r="AG153" s="579"/>
      <c r="AH153" s="579"/>
      <c r="AI153" s="579"/>
      <c r="AJ153" s="579"/>
      <c r="AK153" s="579"/>
      <c r="AL153" s="579"/>
      <c r="AM153" s="579"/>
      <c r="AN153" s="579"/>
      <c r="AO153" s="579"/>
      <c r="AP153" s="579"/>
      <c r="AQ153" s="579"/>
    </row>
    <row r="154" spans="1:43" s="3" customFormat="1" ht="21" customHeight="1" x14ac:dyDescent="0.2">
      <c r="A154" s="251" t="s">
        <v>588</v>
      </c>
      <c r="B154" s="256">
        <v>0.93023255813953487</v>
      </c>
      <c r="C154" s="256">
        <v>0.42857142857142855</v>
      </c>
      <c r="D154" s="256">
        <v>0.85</v>
      </c>
      <c r="E154" s="256">
        <v>0.80916030534351147</v>
      </c>
      <c r="F154" s="256">
        <v>0.76712328767123283</v>
      </c>
      <c r="G154" s="256">
        <v>0.86363636363636365</v>
      </c>
      <c r="H154" s="256">
        <v>0.8666666666666667</v>
      </c>
      <c r="I154" s="256">
        <v>0.67241379310344829</v>
      </c>
      <c r="J154" s="256">
        <v>0.76</v>
      </c>
      <c r="K154" s="256">
        <v>0.61702127659574468</v>
      </c>
      <c r="L154" s="256">
        <v>0.5757575757575758</v>
      </c>
      <c r="M154" s="259" t="s">
        <v>360</v>
      </c>
      <c r="N154" s="257">
        <v>0.72551928783382791</v>
      </c>
      <c r="O154" s="264"/>
      <c r="P154"/>
      <c r="Q154" s="577"/>
      <c r="R154" s="578"/>
      <c r="S154" s="578"/>
      <c r="T154" s="578"/>
      <c r="U154" s="578"/>
      <c r="V154" s="578"/>
      <c r="W154" s="578"/>
      <c r="X154" s="578"/>
      <c r="Y154" s="578"/>
      <c r="Z154" s="578"/>
      <c r="AA154" s="578"/>
      <c r="AB154" s="578"/>
      <c r="AC154" s="578"/>
      <c r="AD154" s="578"/>
      <c r="AE154" s="579"/>
      <c r="AF154" s="579"/>
      <c r="AG154" s="579"/>
      <c r="AH154" s="579"/>
      <c r="AI154" s="579"/>
      <c r="AJ154" s="579"/>
      <c r="AK154" s="579"/>
      <c r="AL154" s="579"/>
      <c r="AM154" s="579"/>
      <c r="AN154" s="579"/>
      <c r="AO154" s="579"/>
      <c r="AP154" s="579"/>
      <c r="AQ154" s="579"/>
    </row>
    <row r="155" spans="1:43" ht="21" customHeight="1" x14ac:dyDescent="0.2">
      <c r="A155" s="162" t="s">
        <v>583</v>
      </c>
      <c r="B155" s="258">
        <v>0.97276264591439687</v>
      </c>
      <c r="C155" s="258">
        <v>0.51436781609195403</v>
      </c>
      <c r="D155" s="258">
        <v>0.80215827338129497</v>
      </c>
      <c r="E155" s="258">
        <v>0.76833976833976836</v>
      </c>
      <c r="F155" s="258">
        <v>0.68965517241379315</v>
      </c>
      <c r="G155" s="258">
        <v>0.83333333333333326</v>
      </c>
      <c r="H155" s="258">
        <v>0.83333333333333326</v>
      </c>
      <c r="I155" s="258">
        <v>0.6964285714285714</v>
      </c>
      <c r="J155" s="258">
        <v>0.8125</v>
      </c>
      <c r="K155" s="258">
        <v>0.51265822784810122</v>
      </c>
      <c r="L155" s="258">
        <v>0.47586206896551703</v>
      </c>
      <c r="M155" s="263" t="s">
        <v>360</v>
      </c>
      <c r="N155" s="260">
        <v>0.70664739884393057</v>
      </c>
      <c r="O155" s="359"/>
      <c r="Q155" s="150"/>
      <c r="R155" s="146"/>
      <c r="S155" s="146"/>
      <c r="T155" s="146"/>
      <c r="U155" s="146"/>
      <c r="V155" s="146"/>
      <c r="W155" s="146"/>
      <c r="X155" s="146"/>
      <c r="Y155" s="146"/>
      <c r="Z155" s="146"/>
      <c r="AA155" s="146"/>
      <c r="AB155" s="146"/>
      <c r="AC155" s="146"/>
      <c r="AD155" s="146"/>
      <c r="AE155" s="149"/>
      <c r="AF155" s="149"/>
      <c r="AG155" s="149"/>
      <c r="AH155" s="149"/>
      <c r="AI155" s="149"/>
      <c r="AJ155" s="149"/>
      <c r="AK155" s="149"/>
      <c r="AL155" s="149"/>
      <c r="AM155" s="149"/>
      <c r="AN155" s="149"/>
      <c r="AO155" s="149"/>
      <c r="AP155" s="149"/>
      <c r="AQ155" s="149"/>
    </row>
    <row r="156" spans="1:43" s="3" customFormat="1" ht="21" customHeight="1" x14ac:dyDescent="0.2">
      <c r="A156" s="251" t="s">
        <v>616</v>
      </c>
      <c r="B156" s="703">
        <v>-3.5655727675402926</v>
      </c>
      <c r="C156" s="703">
        <v>6.3321426935934451</v>
      </c>
      <c r="D156" s="703">
        <v>-0.65378354250905657</v>
      </c>
      <c r="E156" s="703">
        <v>9.1344026126634716</v>
      </c>
      <c r="F156" s="703">
        <v>2.4001215251405084</v>
      </c>
      <c r="G156" s="703">
        <v>-10.805860805860801</v>
      </c>
      <c r="H156" s="703">
        <v>-0.87719298245613198</v>
      </c>
      <c r="I156" s="703">
        <v>-1.3300999412110492</v>
      </c>
      <c r="J156" s="703">
        <v>-7.9623287671232834</v>
      </c>
      <c r="K156" s="703">
        <v>8.1281166091292647</v>
      </c>
      <c r="L156" s="703">
        <v>10.422451112106307</v>
      </c>
      <c r="M156" s="703" t="s">
        <v>360</v>
      </c>
      <c r="N156" s="907">
        <v>4.4401018998234454</v>
      </c>
      <c r="O156" s="703" t="str">
        <f>IF(OR(O150="x",O151="x"),"x",IF(OR(O122&lt;10),"y",((O150-O151)*100)))</f>
        <v>y</v>
      </c>
      <c r="Q156" s="577"/>
      <c r="R156" s="578"/>
      <c r="S156" s="578"/>
      <c r="T156" s="578"/>
      <c r="U156" s="578"/>
      <c r="V156" s="578"/>
      <c r="W156" s="578"/>
      <c r="X156" s="578"/>
      <c r="Y156" s="578"/>
      <c r="Z156" s="578"/>
      <c r="AA156" s="578"/>
      <c r="AB156" s="578"/>
      <c r="AC156" s="578"/>
      <c r="AD156" s="578"/>
      <c r="AE156" s="579"/>
      <c r="AF156" s="579"/>
      <c r="AG156" s="579"/>
      <c r="AH156" s="579"/>
      <c r="AI156" s="579"/>
      <c r="AJ156" s="579"/>
      <c r="AK156" s="579"/>
      <c r="AL156" s="579"/>
      <c r="AM156" s="579"/>
      <c r="AN156" s="579"/>
      <c r="AO156" s="579"/>
      <c r="AP156" s="579"/>
      <c r="AQ156" s="579"/>
    </row>
    <row r="157" spans="1:43" x14ac:dyDescent="0.2">
      <c r="A157" s="57" t="s">
        <v>76</v>
      </c>
      <c r="B157" s="425"/>
      <c r="C157" s="426"/>
      <c r="D157" s="426"/>
      <c r="E157" s="426"/>
      <c r="F157" s="426"/>
      <c r="G157" s="426"/>
      <c r="H157" s="426"/>
      <c r="I157" s="426"/>
      <c r="J157" s="426"/>
      <c r="K157" s="426"/>
      <c r="L157" s="426"/>
      <c r="M157" s="426"/>
      <c r="N157" s="184"/>
      <c r="O157" s="293"/>
    </row>
    <row r="158" spans="1:43" ht="14.25" customHeight="1" x14ac:dyDescent="0.2">
      <c r="A158" s="25" t="s">
        <v>56</v>
      </c>
      <c r="B158" s="175"/>
      <c r="C158" s="71"/>
      <c r="D158" s="71"/>
      <c r="E158" s="71"/>
      <c r="F158" s="71"/>
      <c r="G158" s="71"/>
      <c r="H158" s="68"/>
      <c r="I158" s="68"/>
      <c r="J158" s="68"/>
      <c r="K158" s="68"/>
      <c r="L158" s="69"/>
      <c r="M158" s="69"/>
      <c r="N158" s="69"/>
      <c r="O158" s="173"/>
    </row>
    <row r="159" spans="1:43" x14ac:dyDescent="0.2">
      <c r="A159" s="580" t="s">
        <v>661</v>
      </c>
      <c r="B159" s="175"/>
      <c r="C159" s="71"/>
      <c r="D159" s="71"/>
      <c r="E159" s="71"/>
      <c r="F159" s="71"/>
      <c r="G159" s="71"/>
      <c r="H159" s="68"/>
      <c r="I159" s="68"/>
      <c r="J159" s="68"/>
      <c r="K159" s="68"/>
      <c r="L159" s="69"/>
      <c r="M159" s="69"/>
      <c r="N159" s="69"/>
      <c r="O159" s="173"/>
    </row>
    <row r="160" spans="1:43" x14ac:dyDescent="0.2">
      <c r="A160" s="37" t="s">
        <v>450</v>
      </c>
      <c r="B160" s="37"/>
      <c r="C160" s="37"/>
      <c r="D160" s="37"/>
      <c r="E160" s="37"/>
      <c r="F160" s="37"/>
      <c r="G160" s="37"/>
      <c r="H160" s="37"/>
      <c r="I160" s="37"/>
      <c r="J160" s="37"/>
      <c r="K160" s="37"/>
      <c r="L160" s="37"/>
      <c r="M160" s="37"/>
      <c r="N160" s="37"/>
      <c r="O160" s="37"/>
    </row>
    <row r="161" spans="1:16" x14ac:dyDescent="0.2">
      <c r="A161" s="37" t="s">
        <v>451</v>
      </c>
    </row>
    <row r="162" spans="1:16" s="270" customFormat="1" x14ac:dyDescent="0.2">
      <c r="A162" s="37" t="s">
        <v>298</v>
      </c>
      <c r="B162" s="505"/>
      <c r="C162" s="506"/>
      <c r="D162" s="506"/>
      <c r="E162" s="506"/>
      <c r="F162" s="506"/>
      <c r="G162" s="506"/>
      <c r="H162" s="506"/>
      <c r="I162" s="506"/>
      <c r="J162" s="506"/>
      <c r="K162" s="506"/>
      <c r="L162" s="506"/>
      <c r="M162" s="506"/>
      <c r="N162" s="506"/>
      <c r="O162" s="506"/>
    </row>
    <row r="163" spans="1:16" s="90" customFormat="1" x14ac:dyDescent="0.2">
      <c r="A163" s="37" t="s">
        <v>299</v>
      </c>
      <c r="B163" s="505"/>
      <c r="C163" s="343"/>
      <c r="D163" s="343"/>
      <c r="E163" s="343"/>
      <c r="F163" s="343"/>
      <c r="G163" s="343"/>
      <c r="H163" s="343"/>
      <c r="I163" s="343"/>
      <c r="J163" s="343"/>
      <c r="K163" s="343"/>
      <c r="L163" s="343"/>
      <c r="M163" s="343"/>
      <c r="N163" s="343"/>
      <c r="O163" s="506"/>
    </row>
    <row r="164" spans="1:16" s="90" customFormat="1" x14ac:dyDescent="0.2">
      <c r="A164" s="37" t="s">
        <v>452</v>
      </c>
      <c r="B164" s="174"/>
      <c r="C164" s="299"/>
      <c r="D164" s="299"/>
      <c r="E164" s="299"/>
      <c r="F164" s="299"/>
      <c r="G164" s="299"/>
      <c r="H164" s="299"/>
      <c r="I164" s="299"/>
      <c r="J164" s="299"/>
      <c r="K164" s="299"/>
      <c r="L164" s="299"/>
      <c r="M164" s="299"/>
      <c r="N164" s="299"/>
      <c r="O164" s="172"/>
    </row>
    <row r="165" spans="1:16" s="90" customFormat="1" x14ac:dyDescent="0.2">
      <c r="A165" s="37" t="s">
        <v>300</v>
      </c>
      <c r="B165" s="174"/>
      <c r="C165" s="299"/>
      <c r="D165" s="299"/>
      <c r="E165" s="299"/>
      <c r="F165" s="299"/>
      <c r="G165" s="299"/>
      <c r="H165" s="299"/>
      <c r="I165" s="299"/>
      <c r="J165" s="299"/>
      <c r="K165" s="299"/>
      <c r="L165" s="299"/>
      <c r="M165" s="299"/>
      <c r="N165" s="299"/>
      <c r="O165" s="172"/>
    </row>
    <row r="166" spans="1:16" s="90" customFormat="1" x14ac:dyDescent="0.2">
      <c r="A166" s="37" t="s">
        <v>453</v>
      </c>
      <c r="B166" s="174"/>
      <c r="C166" s="299"/>
      <c r="D166" s="299"/>
      <c r="E166" s="299"/>
      <c r="F166" s="299"/>
      <c r="G166" s="299"/>
      <c r="H166" s="299"/>
      <c r="I166" s="299"/>
      <c r="J166" s="299"/>
      <c r="K166" s="299"/>
      <c r="L166" s="299"/>
      <c r="M166" s="299"/>
      <c r="N166" s="299"/>
      <c r="O166" s="172"/>
    </row>
    <row r="167" spans="1:16" s="90" customFormat="1" x14ac:dyDescent="0.2">
      <c r="A167" s="37" t="s">
        <v>454</v>
      </c>
      <c r="B167" s="174"/>
      <c r="C167" s="299"/>
      <c r="D167" s="299"/>
      <c r="E167" s="299"/>
      <c r="F167" s="299"/>
      <c r="G167" s="299"/>
      <c r="H167" s="299"/>
      <c r="I167" s="299"/>
      <c r="J167" s="299"/>
      <c r="K167" s="299"/>
      <c r="L167" s="299"/>
      <c r="M167" s="299"/>
      <c r="N167" s="299"/>
      <c r="O167" s="172"/>
    </row>
    <row r="168" spans="1:16" s="90" customFormat="1" x14ac:dyDescent="0.2">
      <c r="A168" s="159"/>
      <c r="B168" s="174"/>
      <c r="C168" s="299"/>
      <c r="D168" s="299"/>
      <c r="E168" s="299"/>
      <c r="F168" s="299"/>
      <c r="G168" s="299"/>
      <c r="H168" s="299"/>
      <c r="I168" s="299"/>
      <c r="J168" s="299"/>
      <c r="K168" s="299"/>
      <c r="L168" s="299"/>
      <c r="M168" s="299"/>
      <c r="N168" s="299"/>
      <c r="O168" s="172"/>
    </row>
    <row r="169" spans="1:16" s="90" customFormat="1" x14ac:dyDescent="0.2">
      <c r="A169" s="37"/>
      <c r="B169" s="174"/>
      <c r="C169" s="299"/>
      <c r="D169" s="299"/>
      <c r="E169" s="299"/>
      <c r="F169" s="299"/>
      <c r="G169" s="299"/>
      <c r="H169" s="299"/>
      <c r="I169" s="299"/>
      <c r="J169" s="299"/>
      <c r="K169" s="299"/>
      <c r="L169" s="299"/>
      <c r="M169" s="299"/>
      <c r="N169" s="299"/>
      <c r="O169" s="172"/>
    </row>
    <row r="170" spans="1:16" s="90" customFormat="1" ht="15" x14ac:dyDescent="0.25">
      <c r="A170" s="315" t="s">
        <v>748</v>
      </c>
      <c r="B170" s="174"/>
      <c r="C170" s="299"/>
      <c r="D170" s="299"/>
      <c r="E170" s="299"/>
      <c r="F170" s="299"/>
      <c r="G170" s="299"/>
      <c r="H170" s="299"/>
      <c r="I170" s="299"/>
      <c r="J170" s="299"/>
      <c r="K170" s="299"/>
      <c r="L170" s="299"/>
      <c r="M170" s="299"/>
      <c r="N170" s="299"/>
      <c r="O170" s="172"/>
    </row>
    <row r="171" spans="1:16" x14ac:dyDescent="0.2">
      <c r="C171" s="299"/>
      <c r="D171" s="299"/>
      <c r="E171" s="299"/>
      <c r="F171" s="299"/>
      <c r="G171" s="299"/>
      <c r="H171" s="299"/>
      <c r="I171" s="299"/>
      <c r="J171" s="299"/>
      <c r="K171" s="299"/>
      <c r="L171" s="299"/>
      <c r="M171" s="299"/>
      <c r="N171" s="299"/>
      <c r="P171" s="90"/>
    </row>
    <row r="172" spans="1:16" x14ac:dyDescent="0.2">
      <c r="C172" s="299"/>
      <c r="D172" s="299"/>
      <c r="E172" s="299"/>
      <c r="F172" s="299"/>
      <c r="G172" s="299"/>
      <c r="H172" s="299"/>
      <c r="I172" s="299"/>
      <c r="J172" s="299"/>
      <c r="K172" s="299"/>
      <c r="L172" s="299"/>
      <c r="M172" s="299"/>
      <c r="N172" s="299"/>
      <c r="P172" s="90"/>
    </row>
    <row r="173" spans="1:16" x14ac:dyDescent="0.2">
      <c r="C173" s="299"/>
      <c r="D173" s="299"/>
      <c r="E173" s="299"/>
      <c r="F173" s="299"/>
      <c r="G173" s="299"/>
      <c r="H173" s="299"/>
      <c r="I173" s="299"/>
      <c r="J173" s="299"/>
      <c r="K173" s="299"/>
      <c r="L173" s="299"/>
      <c r="M173" s="299"/>
      <c r="N173" s="299"/>
      <c r="P173" s="90"/>
    </row>
    <row r="174" spans="1:16" x14ac:dyDescent="0.2">
      <c r="C174" s="299"/>
      <c r="D174" s="299"/>
      <c r="E174" s="299"/>
      <c r="F174" s="299"/>
      <c r="G174" s="299"/>
      <c r="H174" s="299"/>
      <c r="I174" s="299"/>
      <c r="J174" s="299"/>
      <c r="K174" s="299"/>
      <c r="L174" s="299"/>
      <c r="M174" s="299"/>
      <c r="N174" s="299"/>
      <c r="P174" s="90"/>
    </row>
    <row r="175" spans="1:16" x14ac:dyDescent="0.2">
      <c r="C175" s="299"/>
      <c r="D175" s="299"/>
      <c r="E175" s="299"/>
      <c r="F175" s="299"/>
      <c r="G175" s="299"/>
      <c r="H175" s="299"/>
      <c r="I175" s="299"/>
      <c r="J175" s="299"/>
      <c r="K175" s="299"/>
      <c r="L175" s="299"/>
      <c r="M175" s="299"/>
      <c r="N175" s="299"/>
      <c r="P175" s="90"/>
    </row>
    <row r="176" spans="1:16" x14ac:dyDescent="0.2">
      <c r="C176" s="299"/>
      <c r="D176" s="299"/>
      <c r="E176" s="299"/>
      <c r="F176" s="299"/>
      <c r="G176" s="299"/>
      <c r="H176" s="299"/>
      <c r="I176" s="299"/>
      <c r="J176" s="299"/>
      <c r="K176" s="299"/>
      <c r="L176" s="299"/>
      <c r="M176" s="299"/>
      <c r="N176" s="299"/>
      <c r="P176" s="90"/>
    </row>
    <row r="177" spans="3:16" x14ac:dyDescent="0.2">
      <c r="C177" s="299"/>
      <c r="D177" s="299"/>
      <c r="E177" s="299"/>
      <c r="F177" s="299"/>
      <c r="G177" s="299"/>
      <c r="H177" s="299"/>
      <c r="I177" s="299"/>
      <c r="J177" s="299"/>
      <c r="K177" s="299"/>
      <c r="L177" s="299"/>
      <c r="M177" s="299"/>
      <c r="N177" s="299"/>
      <c r="P177" s="90"/>
    </row>
    <row r="178" spans="3:16" x14ac:dyDescent="0.2">
      <c r="C178" s="299"/>
      <c r="D178" s="299"/>
      <c r="E178" s="299"/>
      <c r="F178" s="299"/>
      <c r="G178" s="299"/>
      <c r="H178" s="299"/>
      <c r="I178" s="299"/>
      <c r="J178" s="299"/>
      <c r="K178" s="299"/>
      <c r="L178" s="299"/>
      <c r="M178" s="299"/>
      <c r="N178" s="299"/>
      <c r="P178" s="90"/>
    </row>
    <row r="179" spans="3:16" x14ac:dyDescent="0.2">
      <c r="C179" s="299"/>
      <c r="D179" s="299"/>
      <c r="E179" s="299"/>
      <c r="F179" s="299"/>
      <c r="G179" s="299"/>
      <c r="H179" s="299"/>
      <c r="I179" s="299"/>
      <c r="J179" s="299"/>
      <c r="K179" s="299"/>
      <c r="L179" s="299"/>
      <c r="M179" s="299"/>
      <c r="N179" s="299"/>
      <c r="P179" s="90"/>
    </row>
    <row r="180" spans="3:16" x14ac:dyDescent="0.2">
      <c r="C180" s="299"/>
      <c r="D180" s="299"/>
      <c r="E180" s="299"/>
      <c r="F180" s="299"/>
      <c r="G180" s="299"/>
      <c r="H180" s="299"/>
      <c r="I180" s="299"/>
      <c r="J180" s="299"/>
      <c r="K180" s="299"/>
      <c r="L180" s="299"/>
      <c r="M180" s="299"/>
      <c r="N180" s="299"/>
      <c r="P180" s="90"/>
    </row>
    <row r="181" spans="3:16" x14ac:dyDescent="0.2">
      <c r="C181" s="299"/>
      <c r="D181" s="299"/>
      <c r="E181" s="299"/>
      <c r="F181" s="299"/>
      <c r="G181" s="299"/>
      <c r="H181" s="299"/>
      <c r="I181" s="299"/>
      <c r="J181" s="299"/>
      <c r="K181" s="299"/>
      <c r="L181" s="299"/>
      <c r="M181" s="299"/>
      <c r="N181" s="299"/>
      <c r="P181" s="90"/>
    </row>
    <row r="182" spans="3:16" x14ac:dyDescent="0.2">
      <c r="C182" s="299"/>
      <c r="D182" s="299"/>
      <c r="E182" s="299"/>
      <c r="F182" s="299"/>
      <c r="G182" s="299"/>
      <c r="H182" s="299"/>
      <c r="I182" s="299"/>
      <c r="J182" s="299"/>
      <c r="K182" s="299"/>
      <c r="L182" s="299"/>
      <c r="M182" s="299"/>
      <c r="N182" s="299"/>
      <c r="P182" s="90"/>
    </row>
    <row r="183" spans="3:16" x14ac:dyDescent="0.2">
      <c r="C183" s="299"/>
      <c r="D183" s="299"/>
      <c r="E183" s="299"/>
      <c r="F183" s="299"/>
      <c r="G183" s="299"/>
      <c r="H183" s="299"/>
      <c r="I183" s="299"/>
      <c r="J183" s="299"/>
      <c r="K183" s="299"/>
      <c r="L183" s="299"/>
      <c r="M183" s="299"/>
      <c r="N183" s="299"/>
      <c r="P183" s="90"/>
    </row>
    <row r="184" spans="3:16" x14ac:dyDescent="0.2">
      <c r="C184" s="299"/>
      <c r="D184" s="299"/>
      <c r="E184" s="299"/>
      <c r="F184" s="299"/>
      <c r="G184" s="299"/>
      <c r="H184" s="299"/>
      <c r="I184" s="299"/>
      <c r="J184" s="299"/>
      <c r="K184" s="299"/>
      <c r="L184" s="299"/>
      <c r="M184" s="299"/>
      <c r="N184" s="299"/>
      <c r="P184" s="90"/>
    </row>
    <row r="185" spans="3:16" x14ac:dyDescent="0.2">
      <c r="C185" s="299"/>
      <c r="D185" s="299"/>
      <c r="E185" s="299"/>
      <c r="F185" s="299"/>
      <c r="G185" s="299"/>
      <c r="H185" s="299"/>
      <c r="I185" s="299"/>
      <c r="J185" s="299"/>
      <c r="K185" s="299"/>
      <c r="L185" s="299"/>
      <c r="M185" s="299"/>
      <c r="N185" s="299"/>
      <c r="P185" s="90"/>
    </row>
    <row r="186" spans="3:16" x14ac:dyDescent="0.2">
      <c r="C186" s="299"/>
      <c r="D186" s="299"/>
      <c r="E186" s="299"/>
      <c r="F186" s="299"/>
      <c r="G186" s="299"/>
      <c r="H186" s="299"/>
      <c r="I186" s="299"/>
      <c r="J186" s="299"/>
      <c r="K186" s="299"/>
      <c r="L186" s="299"/>
      <c r="M186" s="299"/>
      <c r="N186" s="299"/>
      <c r="P186" s="90"/>
    </row>
    <row r="187" spans="3:16" x14ac:dyDescent="0.2">
      <c r="C187" s="299"/>
      <c r="D187" s="299"/>
      <c r="E187" s="299"/>
      <c r="F187" s="299"/>
      <c r="G187" s="299"/>
      <c r="H187" s="299"/>
      <c r="I187" s="299"/>
      <c r="J187" s="299"/>
      <c r="K187" s="299"/>
      <c r="L187" s="299"/>
      <c r="M187" s="299"/>
      <c r="N187" s="299"/>
      <c r="P187" s="90"/>
    </row>
    <row r="188" spans="3:16" x14ac:dyDescent="0.2">
      <c r="C188" s="299"/>
      <c r="D188" s="299"/>
      <c r="E188" s="299"/>
      <c r="F188" s="299"/>
      <c r="G188" s="299"/>
      <c r="H188" s="299"/>
      <c r="I188" s="299"/>
      <c r="J188" s="299"/>
      <c r="K188" s="299"/>
      <c r="L188" s="299"/>
      <c r="M188" s="299"/>
      <c r="N188" s="299"/>
      <c r="P188" s="90"/>
    </row>
    <row r="189" spans="3:16" x14ac:dyDescent="0.2">
      <c r="C189" s="299"/>
      <c r="D189" s="299"/>
      <c r="E189" s="299"/>
      <c r="F189" s="299"/>
      <c r="G189" s="299"/>
      <c r="H189" s="299"/>
      <c r="I189" s="299"/>
      <c r="J189" s="299"/>
      <c r="K189" s="299"/>
      <c r="L189" s="299"/>
      <c r="M189" s="299"/>
      <c r="N189" s="299"/>
      <c r="P189" s="90"/>
    </row>
    <row r="190" spans="3:16" x14ac:dyDescent="0.2">
      <c r="C190" s="299"/>
      <c r="D190" s="299"/>
      <c r="E190" s="299"/>
      <c r="F190" s="299"/>
      <c r="G190" s="299"/>
      <c r="H190" s="299"/>
      <c r="I190" s="299"/>
      <c r="J190" s="299"/>
      <c r="K190" s="299"/>
      <c r="L190" s="299"/>
      <c r="M190" s="299"/>
      <c r="N190" s="299"/>
      <c r="P190" s="90"/>
    </row>
    <row r="191" spans="3:16" x14ac:dyDescent="0.2">
      <c r="C191" s="299"/>
      <c r="D191" s="299"/>
      <c r="E191" s="299"/>
      <c r="F191" s="299"/>
      <c r="G191" s="299"/>
      <c r="H191" s="299"/>
      <c r="I191" s="299"/>
      <c r="J191" s="299"/>
      <c r="K191" s="299"/>
      <c r="L191" s="299"/>
      <c r="M191" s="299"/>
      <c r="N191" s="299"/>
      <c r="P191" s="90"/>
    </row>
    <row r="192" spans="3:16" x14ac:dyDescent="0.2">
      <c r="C192" s="299"/>
      <c r="D192" s="299"/>
      <c r="E192" s="299"/>
      <c r="F192" s="299"/>
      <c r="G192" s="299"/>
      <c r="H192" s="299"/>
      <c r="I192" s="299"/>
      <c r="J192" s="299"/>
      <c r="K192" s="299"/>
      <c r="L192" s="299"/>
      <c r="M192" s="299"/>
      <c r="N192" s="299"/>
      <c r="P192" s="90"/>
    </row>
    <row r="193" spans="1:20" x14ac:dyDescent="0.2">
      <c r="C193" s="299"/>
      <c r="D193" s="299"/>
      <c r="E193" s="299"/>
      <c r="F193" s="299"/>
      <c r="G193" s="299"/>
      <c r="H193" s="299"/>
      <c r="I193" s="299"/>
      <c r="J193" s="299"/>
      <c r="K193" s="299"/>
      <c r="L193" s="299"/>
      <c r="M193" s="299"/>
      <c r="N193" s="299"/>
      <c r="P193" s="90"/>
    </row>
    <row r="194" spans="1:20" x14ac:dyDescent="0.2">
      <c r="C194" s="299"/>
      <c r="D194" s="299"/>
      <c r="E194" s="299"/>
      <c r="F194" s="299"/>
      <c r="G194" s="299"/>
      <c r="H194" s="299"/>
      <c r="I194" s="299"/>
      <c r="J194" s="299"/>
      <c r="K194" s="299"/>
      <c r="L194" s="299"/>
      <c r="M194" s="299"/>
      <c r="N194" s="299"/>
      <c r="P194" s="90"/>
    </row>
    <row r="195" spans="1:20" x14ac:dyDescent="0.2">
      <c r="C195" s="299"/>
      <c r="D195" s="299"/>
      <c r="E195" s="299"/>
      <c r="F195" s="299"/>
      <c r="G195" s="299"/>
      <c r="H195" s="299"/>
      <c r="I195" s="299"/>
      <c r="J195" s="299"/>
      <c r="K195" s="299"/>
      <c r="L195" s="299"/>
      <c r="M195" s="299"/>
      <c r="N195" s="299"/>
      <c r="P195" s="90"/>
    </row>
    <row r="196" spans="1:20" x14ac:dyDescent="0.2">
      <c r="A196" s="143"/>
      <c r="B196" s="505"/>
      <c r="C196" s="343"/>
      <c r="D196" s="343"/>
      <c r="E196" s="343"/>
      <c r="F196" s="343"/>
      <c r="G196" s="343"/>
      <c r="H196" s="343"/>
      <c r="I196" s="343"/>
      <c r="J196" s="343"/>
      <c r="K196" s="343"/>
      <c r="L196" s="343"/>
      <c r="M196" s="343"/>
      <c r="N196" s="343"/>
      <c r="O196" s="506"/>
      <c r="P196" s="143"/>
      <c r="Q196" s="143"/>
      <c r="R196" s="143"/>
      <c r="S196" s="90"/>
      <c r="T196" s="90"/>
    </row>
    <row r="197" spans="1:20" s="143" customFormat="1" x14ac:dyDescent="0.2">
      <c r="B197" s="505"/>
      <c r="C197" s="506" t="s">
        <v>25</v>
      </c>
      <c r="D197" s="506" t="s">
        <v>26</v>
      </c>
      <c r="E197" s="506" t="s">
        <v>27</v>
      </c>
      <c r="F197" s="506" t="s">
        <v>161</v>
      </c>
      <c r="G197" s="506" t="s">
        <v>28</v>
      </c>
      <c r="H197" s="506" t="s">
        <v>29</v>
      </c>
      <c r="I197" s="506" t="s">
        <v>30</v>
      </c>
      <c r="J197" s="506" t="s">
        <v>31</v>
      </c>
      <c r="K197" s="506" t="s">
        <v>32</v>
      </c>
      <c r="L197" s="506" t="s">
        <v>33</v>
      </c>
      <c r="M197" s="506" t="s">
        <v>34</v>
      </c>
      <c r="N197" s="506" t="s">
        <v>71</v>
      </c>
      <c r="O197" s="506"/>
      <c r="S197" s="90"/>
      <c r="T197" s="90"/>
    </row>
    <row r="198" spans="1:20" s="143" customFormat="1" x14ac:dyDescent="0.2">
      <c r="B198" s="505"/>
      <c r="C198" s="506"/>
      <c r="D198" s="506"/>
      <c r="E198" s="506"/>
      <c r="F198" s="506"/>
      <c r="G198" s="506"/>
      <c r="H198" s="506"/>
      <c r="I198" s="506"/>
      <c r="J198" s="506"/>
      <c r="K198" s="506"/>
      <c r="L198" s="506"/>
      <c r="M198" s="506"/>
      <c r="N198" s="506"/>
      <c r="O198" s="506"/>
      <c r="S198" s="90"/>
      <c r="T198" s="90"/>
    </row>
    <row r="199" spans="1:20" s="143" customFormat="1" x14ac:dyDescent="0.2">
      <c r="B199" s="505"/>
      <c r="C199" s="506"/>
      <c r="D199" s="506"/>
      <c r="E199" s="506"/>
      <c r="F199" s="506"/>
      <c r="G199" s="506"/>
      <c r="H199" s="506"/>
      <c r="I199" s="506"/>
      <c r="J199" s="506"/>
      <c r="K199" s="506"/>
      <c r="L199" s="506"/>
      <c r="M199" s="506"/>
      <c r="N199" s="506"/>
      <c r="O199" s="506"/>
      <c r="S199" s="90"/>
      <c r="T199" s="90"/>
    </row>
    <row r="200" spans="1:20" s="143" customFormat="1" x14ac:dyDescent="0.2">
      <c r="B200" s="505"/>
      <c r="C200" s="506" t="s">
        <v>169</v>
      </c>
      <c r="D200" s="506" t="s">
        <v>170</v>
      </c>
      <c r="E200" s="506"/>
      <c r="F200" s="506"/>
      <c r="G200" s="506"/>
      <c r="H200" s="506"/>
      <c r="I200" s="506"/>
      <c r="J200" s="506"/>
      <c r="K200" s="506"/>
      <c r="L200" s="506"/>
      <c r="M200" s="506"/>
      <c r="N200" s="506"/>
      <c r="O200" s="506"/>
      <c r="S200" s="90"/>
      <c r="T200" s="90"/>
    </row>
    <row r="201" spans="1:20" s="143" customFormat="1" x14ac:dyDescent="0.2">
      <c r="B201" s="505"/>
      <c r="C201" s="669">
        <v>0.7</v>
      </c>
      <c r="D201" s="506">
        <v>0</v>
      </c>
      <c r="E201" s="506"/>
      <c r="F201" s="506"/>
      <c r="G201" s="506"/>
      <c r="H201" s="506"/>
      <c r="I201" s="506"/>
      <c r="J201" s="506"/>
      <c r="K201" s="506"/>
      <c r="L201" s="506"/>
      <c r="M201" s="506"/>
      <c r="N201" s="506"/>
      <c r="O201" s="506"/>
      <c r="S201" s="90"/>
      <c r="T201" s="90"/>
    </row>
    <row r="202" spans="1:20" s="143" customFormat="1" x14ac:dyDescent="0.2">
      <c r="B202" s="505"/>
      <c r="C202" s="669">
        <v>0.7</v>
      </c>
      <c r="D202" s="506">
        <v>1</v>
      </c>
      <c r="E202" s="506"/>
      <c r="F202" s="506"/>
      <c r="G202" s="506"/>
      <c r="H202" s="506"/>
      <c r="I202" s="506"/>
      <c r="J202" s="506"/>
      <c r="K202" s="506"/>
      <c r="L202" s="506"/>
      <c r="M202" s="506"/>
      <c r="N202" s="506"/>
      <c r="O202" s="506"/>
      <c r="S202" s="90"/>
      <c r="T202" s="90"/>
    </row>
    <row r="203" spans="1:20" s="145" customFormat="1" x14ac:dyDescent="0.2">
      <c r="A203" s="143"/>
      <c r="B203" s="505"/>
      <c r="C203" s="343"/>
      <c r="D203" s="343"/>
      <c r="E203" s="343"/>
      <c r="F203" s="343"/>
      <c r="G203" s="343"/>
      <c r="H203" s="343"/>
      <c r="I203" s="343"/>
      <c r="J203" s="343"/>
      <c r="K203" s="343"/>
      <c r="L203" s="343"/>
      <c r="M203" s="343"/>
      <c r="N203" s="343"/>
      <c r="O203" s="506"/>
      <c r="P203" s="143"/>
      <c r="Q203" s="143"/>
      <c r="R203" s="143"/>
    </row>
    <row r="204" spans="1:20" s="145" customFormat="1" x14ac:dyDescent="0.2">
      <c r="A204" s="143"/>
      <c r="B204" s="505"/>
      <c r="C204" s="343"/>
      <c r="D204" s="343"/>
      <c r="E204" s="343"/>
      <c r="F204" s="343"/>
      <c r="G204" s="343"/>
      <c r="H204" s="343"/>
      <c r="I204" s="343"/>
      <c r="J204" s="343"/>
      <c r="K204" s="343"/>
      <c r="L204" s="343"/>
      <c r="M204" s="343"/>
      <c r="N204" s="343"/>
      <c r="O204" s="506"/>
      <c r="P204" s="143"/>
      <c r="Q204" s="143"/>
      <c r="R204" s="143"/>
    </row>
    <row r="205" spans="1:20" x14ac:dyDescent="0.2">
      <c r="C205" s="299"/>
      <c r="D205" s="299"/>
      <c r="E205" s="299"/>
      <c r="F205" s="299"/>
      <c r="G205" s="299"/>
      <c r="H205" s="299"/>
      <c r="I205" s="299"/>
      <c r="J205" s="299"/>
      <c r="K205" s="299"/>
      <c r="L205" s="299"/>
      <c r="M205" s="299"/>
      <c r="N205" s="299"/>
      <c r="P205" s="90"/>
    </row>
    <row r="206" spans="1:20" x14ac:dyDescent="0.2">
      <c r="C206" s="299"/>
      <c r="D206" s="299"/>
      <c r="E206" s="299"/>
      <c r="F206" s="299"/>
      <c r="G206" s="299"/>
      <c r="H206" s="299"/>
      <c r="I206" s="299"/>
      <c r="J206" s="299"/>
      <c r="K206" s="299"/>
      <c r="L206" s="299"/>
      <c r="M206" s="299"/>
      <c r="N206" s="299"/>
      <c r="P206" s="90"/>
    </row>
    <row r="207" spans="1:20" x14ac:dyDescent="0.2">
      <c r="C207" s="299"/>
      <c r="D207" s="299"/>
      <c r="E207" s="299"/>
      <c r="F207" s="299"/>
      <c r="G207" s="299"/>
      <c r="H207" s="299"/>
      <c r="I207" s="299"/>
      <c r="J207" s="299"/>
      <c r="K207" s="299"/>
      <c r="L207" s="299"/>
      <c r="M207" s="299"/>
      <c r="N207" s="299"/>
      <c r="P207" s="90"/>
    </row>
    <row r="208" spans="1:20" x14ac:dyDescent="0.2">
      <c r="C208" s="299"/>
      <c r="D208" s="299"/>
      <c r="E208" s="299"/>
      <c r="F208" s="299"/>
      <c r="G208" s="299"/>
      <c r="H208" s="299"/>
      <c r="I208" s="299"/>
      <c r="J208" s="299"/>
      <c r="K208" s="299"/>
      <c r="L208" s="299"/>
      <c r="M208" s="299"/>
      <c r="N208" s="299"/>
      <c r="P208" s="90"/>
    </row>
  </sheetData>
  <hyperlinks>
    <hyperlink ref="A1" location="Contents!A1" tooltip="Contents Page" display="Return to Contents Page" xr:uid="{00000000-0004-0000-1500-000000000000}"/>
  </hyperlinks>
  <pageMargins left="0.70866141732283472" right="0.70866141732283472" top="0.74803149606299213" bottom="0.74803149606299213" header="0.31496062992125984" footer="0.31496062992125984"/>
  <pageSetup paperSize="9" scale="20" orientation="portrait" r:id="rId1"/>
  <rowBreaks count="3" manualBreakCount="3">
    <brk id="32" max="14" man="1"/>
    <brk id="73" max="14" man="1"/>
    <brk id="114" max="14"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AR35"/>
  <sheetViews>
    <sheetView showGridLines="0" zoomScaleNormal="100" workbookViewId="0">
      <pane ySplit="3" topLeftCell="A4" activePane="bottomLeft" state="frozen"/>
      <selection sqref="A1:XFD1"/>
      <selection pane="bottomLeft" sqref="A1:XFD1"/>
    </sheetView>
  </sheetViews>
  <sheetFormatPr defaultRowHeight="12.75" x14ac:dyDescent="0.2"/>
  <cols>
    <col min="1" max="1" width="50.85546875" style="9" customWidth="1"/>
    <col min="2" max="14" width="7.42578125" style="9" customWidth="1"/>
    <col min="15" max="15" width="0.42578125" style="9" customWidth="1"/>
    <col min="16" max="16" width="6" style="9" customWidth="1"/>
    <col min="17" max="220" width="9.140625" style="9"/>
    <col min="221" max="221" width="10.140625" style="9" customWidth="1"/>
    <col min="222" max="222" width="12.85546875" style="9" customWidth="1"/>
    <col min="223" max="223" width="9" style="9" customWidth="1"/>
    <col min="224" max="224" width="10.140625" style="9" customWidth="1"/>
    <col min="225" max="225" width="7" style="9" customWidth="1"/>
    <col min="226" max="226" width="4.5703125" style="9" customWidth="1"/>
    <col min="227" max="228" width="6.85546875" style="9" customWidth="1"/>
    <col min="229" max="229" width="7.5703125" style="9" customWidth="1"/>
    <col min="230" max="230" width="6.42578125" style="9" customWidth="1"/>
    <col min="231" max="231" width="7" style="9" customWidth="1"/>
    <col min="232" max="232" width="7.140625" style="9" customWidth="1"/>
    <col min="233" max="233" width="9.140625" style="9"/>
    <col min="234" max="234" width="10.85546875" style="9" bestFit="1" customWidth="1"/>
    <col min="235" max="235" width="9.140625" style="9"/>
    <col min="236" max="236" width="7.5703125" style="9" customWidth="1"/>
    <col min="237" max="239" width="9.140625" style="9"/>
    <col min="240" max="240" width="13" style="9" customWidth="1"/>
    <col min="241" max="241" width="13.42578125" style="9" customWidth="1"/>
    <col min="242" max="245" width="9.140625" style="9"/>
    <col min="246" max="246" width="10" style="9" customWidth="1"/>
    <col min="247" max="476" width="9.140625" style="9"/>
    <col min="477" max="477" width="10.140625" style="9" customWidth="1"/>
    <col min="478" max="478" width="12.85546875" style="9" customWidth="1"/>
    <col min="479" max="479" width="9" style="9" customWidth="1"/>
    <col min="480" max="480" width="10.140625" style="9" customWidth="1"/>
    <col min="481" max="481" width="7" style="9" customWidth="1"/>
    <col min="482" max="482" width="4.5703125" style="9" customWidth="1"/>
    <col min="483" max="484" width="6.85546875" style="9" customWidth="1"/>
    <col min="485" max="485" width="7.5703125" style="9" customWidth="1"/>
    <col min="486" max="486" width="6.42578125" style="9" customWidth="1"/>
    <col min="487" max="487" width="7" style="9" customWidth="1"/>
    <col min="488" max="488" width="7.140625" style="9" customWidth="1"/>
    <col min="489" max="489" width="9.140625" style="9"/>
    <col min="490" max="490" width="10.85546875" style="9" bestFit="1" customWidth="1"/>
    <col min="491" max="491" width="9.140625" style="9"/>
    <col min="492" max="492" width="7.5703125" style="9" customWidth="1"/>
    <col min="493" max="495" width="9.140625" style="9"/>
    <col min="496" max="496" width="13" style="9" customWidth="1"/>
    <col min="497" max="497" width="13.42578125" style="9" customWidth="1"/>
    <col min="498" max="501" width="9.140625" style="9"/>
    <col min="502" max="502" width="10" style="9" customWidth="1"/>
    <col min="503" max="732" width="9.140625" style="9"/>
    <col min="733" max="733" width="10.140625" style="9" customWidth="1"/>
    <col min="734" max="734" width="12.85546875" style="9" customWidth="1"/>
    <col min="735" max="735" width="9" style="9" customWidth="1"/>
    <col min="736" max="736" width="10.140625" style="9" customWidth="1"/>
    <col min="737" max="737" width="7" style="9" customWidth="1"/>
    <col min="738" max="738" width="4.5703125" style="9" customWidth="1"/>
    <col min="739" max="740" width="6.85546875" style="9" customWidth="1"/>
    <col min="741" max="741" width="7.5703125" style="9" customWidth="1"/>
    <col min="742" max="742" width="6.42578125" style="9" customWidth="1"/>
    <col min="743" max="743" width="7" style="9" customWidth="1"/>
    <col min="744" max="744" width="7.140625" style="9" customWidth="1"/>
    <col min="745" max="745" width="9.140625" style="9"/>
    <col min="746" max="746" width="10.85546875" style="9" bestFit="1" customWidth="1"/>
    <col min="747" max="747" width="9.140625" style="9"/>
    <col min="748" max="748" width="7.5703125" style="9" customWidth="1"/>
    <col min="749" max="751" width="9.140625" style="9"/>
    <col min="752" max="752" width="13" style="9" customWidth="1"/>
    <col min="753" max="753" width="13.42578125" style="9" customWidth="1"/>
    <col min="754" max="757" width="9.140625" style="9"/>
    <col min="758" max="758" width="10" style="9" customWidth="1"/>
    <col min="759" max="988" width="9.140625" style="9"/>
    <col min="989" max="989" width="10.140625" style="9" customWidth="1"/>
    <col min="990" max="990" width="12.85546875" style="9" customWidth="1"/>
    <col min="991" max="991" width="9" style="9" customWidth="1"/>
    <col min="992" max="992" width="10.140625" style="9" customWidth="1"/>
    <col min="993" max="993" width="7" style="9" customWidth="1"/>
    <col min="994" max="994" width="4.5703125" style="9" customWidth="1"/>
    <col min="995" max="996" width="6.85546875" style="9" customWidth="1"/>
    <col min="997" max="997" width="7.5703125" style="9" customWidth="1"/>
    <col min="998" max="998" width="6.42578125" style="9" customWidth="1"/>
    <col min="999" max="999" width="7" style="9" customWidth="1"/>
    <col min="1000" max="1000" width="7.140625" style="9" customWidth="1"/>
    <col min="1001" max="1001" width="9.140625" style="9"/>
    <col min="1002" max="1002" width="10.85546875" style="9" bestFit="1" customWidth="1"/>
    <col min="1003" max="1003" width="9.140625" style="9"/>
    <col min="1004" max="1004" width="7.5703125" style="9" customWidth="1"/>
    <col min="1005" max="1007" width="9.140625" style="9"/>
    <col min="1008" max="1008" width="13" style="9" customWidth="1"/>
    <col min="1009" max="1009" width="13.42578125" style="9" customWidth="1"/>
    <col min="1010" max="1013" width="9.140625" style="9"/>
    <col min="1014" max="1014" width="10" style="9" customWidth="1"/>
    <col min="1015" max="1244" width="9.140625" style="9"/>
    <col min="1245" max="1245" width="10.140625" style="9" customWidth="1"/>
    <col min="1246" max="1246" width="12.85546875" style="9" customWidth="1"/>
    <col min="1247" max="1247" width="9" style="9" customWidth="1"/>
    <col min="1248" max="1248" width="10.140625" style="9" customWidth="1"/>
    <col min="1249" max="1249" width="7" style="9" customWidth="1"/>
    <col min="1250" max="1250" width="4.5703125" style="9" customWidth="1"/>
    <col min="1251" max="1252" width="6.85546875" style="9" customWidth="1"/>
    <col min="1253" max="1253" width="7.5703125" style="9" customWidth="1"/>
    <col min="1254" max="1254" width="6.42578125" style="9" customWidth="1"/>
    <col min="1255" max="1255" width="7" style="9" customWidth="1"/>
    <col min="1256" max="1256" width="7.140625" style="9" customWidth="1"/>
    <col min="1257" max="1257" width="9.140625" style="9"/>
    <col min="1258" max="1258" width="10.85546875" style="9" bestFit="1" customWidth="1"/>
    <col min="1259" max="1259" width="9.140625" style="9"/>
    <col min="1260" max="1260" width="7.5703125" style="9" customWidth="1"/>
    <col min="1261" max="1263" width="9.140625" style="9"/>
    <col min="1264" max="1264" width="13" style="9" customWidth="1"/>
    <col min="1265" max="1265" width="13.42578125" style="9" customWidth="1"/>
    <col min="1266" max="1269" width="9.140625" style="9"/>
    <col min="1270" max="1270" width="10" style="9" customWidth="1"/>
    <col min="1271" max="1500" width="9.140625" style="9"/>
    <col min="1501" max="1501" width="10.140625" style="9" customWidth="1"/>
    <col min="1502" max="1502" width="12.85546875" style="9" customWidth="1"/>
    <col min="1503" max="1503" width="9" style="9" customWidth="1"/>
    <col min="1504" max="1504" width="10.140625" style="9" customWidth="1"/>
    <col min="1505" max="1505" width="7" style="9" customWidth="1"/>
    <col min="1506" max="1506" width="4.5703125" style="9" customWidth="1"/>
    <col min="1507" max="1508" width="6.85546875" style="9" customWidth="1"/>
    <col min="1509" max="1509" width="7.5703125" style="9" customWidth="1"/>
    <col min="1510" max="1510" width="6.42578125" style="9" customWidth="1"/>
    <col min="1511" max="1511" width="7" style="9" customWidth="1"/>
    <col min="1512" max="1512" width="7.140625" style="9" customWidth="1"/>
    <col min="1513" max="1513" width="9.140625" style="9"/>
    <col min="1514" max="1514" width="10.85546875" style="9" bestFit="1" customWidth="1"/>
    <col min="1515" max="1515" width="9.140625" style="9"/>
    <col min="1516" max="1516" width="7.5703125" style="9" customWidth="1"/>
    <col min="1517" max="1519" width="9.140625" style="9"/>
    <col min="1520" max="1520" width="13" style="9" customWidth="1"/>
    <col min="1521" max="1521" width="13.42578125" style="9" customWidth="1"/>
    <col min="1522" max="1525" width="9.140625" style="9"/>
    <col min="1526" max="1526" width="10" style="9" customWidth="1"/>
    <col min="1527" max="1756" width="9.140625" style="9"/>
    <col min="1757" max="1757" width="10.140625" style="9" customWidth="1"/>
    <col min="1758" max="1758" width="12.85546875" style="9" customWidth="1"/>
    <col min="1759" max="1759" width="9" style="9" customWidth="1"/>
    <col min="1760" max="1760" width="10.140625" style="9" customWidth="1"/>
    <col min="1761" max="1761" width="7" style="9" customWidth="1"/>
    <col min="1762" max="1762" width="4.5703125" style="9" customWidth="1"/>
    <col min="1763" max="1764" width="6.85546875" style="9" customWidth="1"/>
    <col min="1765" max="1765" width="7.5703125" style="9" customWidth="1"/>
    <col min="1766" max="1766" width="6.42578125" style="9" customWidth="1"/>
    <col min="1767" max="1767" width="7" style="9" customWidth="1"/>
    <col min="1768" max="1768" width="7.140625" style="9" customWidth="1"/>
    <col min="1769" max="1769" width="9.140625" style="9"/>
    <col min="1770" max="1770" width="10.85546875" style="9" bestFit="1" customWidth="1"/>
    <col min="1771" max="1771" width="9.140625" style="9"/>
    <col min="1772" max="1772" width="7.5703125" style="9" customWidth="1"/>
    <col min="1773" max="1775" width="9.140625" style="9"/>
    <col min="1776" max="1776" width="13" style="9" customWidth="1"/>
    <col min="1777" max="1777" width="13.42578125" style="9" customWidth="1"/>
    <col min="1778" max="1781" width="9.140625" style="9"/>
    <col min="1782" max="1782" width="10" style="9" customWidth="1"/>
    <col min="1783" max="2012" width="9.140625" style="9"/>
    <col min="2013" max="2013" width="10.140625" style="9" customWidth="1"/>
    <col min="2014" max="2014" width="12.85546875" style="9" customWidth="1"/>
    <col min="2015" max="2015" width="9" style="9" customWidth="1"/>
    <col min="2016" max="2016" width="10.140625" style="9" customWidth="1"/>
    <col min="2017" max="2017" width="7" style="9" customWidth="1"/>
    <col min="2018" max="2018" width="4.5703125" style="9" customWidth="1"/>
    <col min="2019" max="2020" width="6.85546875" style="9" customWidth="1"/>
    <col min="2021" max="2021" width="7.5703125" style="9" customWidth="1"/>
    <col min="2022" max="2022" width="6.42578125" style="9" customWidth="1"/>
    <col min="2023" max="2023" width="7" style="9" customWidth="1"/>
    <col min="2024" max="2024" width="7.140625" style="9" customWidth="1"/>
    <col min="2025" max="2025" width="9.140625" style="9"/>
    <col min="2026" max="2026" width="10.85546875" style="9" bestFit="1" customWidth="1"/>
    <col min="2027" max="2027" width="9.140625" style="9"/>
    <col min="2028" max="2028" width="7.5703125" style="9" customWidth="1"/>
    <col min="2029" max="2031" width="9.140625" style="9"/>
    <col min="2032" max="2032" width="13" style="9" customWidth="1"/>
    <col min="2033" max="2033" width="13.42578125" style="9" customWidth="1"/>
    <col min="2034" max="2037" width="9.140625" style="9"/>
    <col min="2038" max="2038" width="10" style="9" customWidth="1"/>
    <col min="2039" max="2268" width="9.140625" style="9"/>
    <col min="2269" max="2269" width="10.140625" style="9" customWidth="1"/>
    <col min="2270" max="2270" width="12.85546875" style="9" customWidth="1"/>
    <col min="2271" max="2271" width="9" style="9" customWidth="1"/>
    <col min="2272" max="2272" width="10.140625" style="9" customWidth="1"/>
    <col min="2273" max="2273" width="7" style="9" customWidth="1"/>
    <col min="2274" max="2274" width="4.5703125" style="9" customWidth="1"/>
    <col min="2275" max="2276" width="6.85546875" style="9" customWidth="1"/>
    <col min="2277" max="2277" width="7.5703125" style="9" customWidth="1"/>
    <col min="2278" max="2278" width="6.42578125" style="9" customWidth="1"/>
    <col min="2279" max="2279" width="7" style="9" customWidth="1"/>
    <col min="2280" max="2280" width="7.140625" style="9" customWidth="1"/>
    <col min="2281" max="2281" width="9.140625" style="9"/>
    <col min="2282" max="2282" width="10.85546875" style="9" bestFit="1" customWidth="1"/>
    <col min="2283" max="2283" width="9.140625" style="9"/>
    <col min="2284" max="2284" width="7.5703125" style="9" customWidth="1"/>
    <col min="2285" max="2287" width="9.140625" style="9"/>
    <col min="2288" max="2288" width="13" style="9" customWidth="1"/>
    <col min="2289" max="2289" width="13.42578125" style="9" customWidth="1"/>
    <col min="2290" max="2293" width="9.140625" style="9"/>
    <col min="2294" max="2294" width="10" style="9" customWidth="1"/>
    <col min="2295" max="2524" width="9.140625" style="9"/>
    <col min="2525" max="2525" width="10.140625" style="9" customWidth="1"/>
    <col min="2526" max="2526" width="12.85546875" style="9" customWidth="1"/>
    <col min="2527" max="2527" width="9" style="9" customWidth="1"/>
    <col min="2528" max="2528" width="10.140625" style="9" customWidth="1"/>
    <col min="2529" max="2529" width="7" style="9" customWidth="1"/>
    <col min="2530" max="2530" width="4.5703125" style="9" customWidth="1"/>
    <col min="2531" max="2532" width="6.85546875" style="9" customWidth="1"/>
    <col min="2533" max="2533" width="7.5703125" style="9" customWidth="1"/>
    <col min="2534" max="2534" width="6.42578125" style="9" customWidth="1"/>
    <col min="2535" max="2535" width="7" style="9" customWidth="1"/>
    <col min="2536" max="2536" width="7.140625" style="9" customWidth="1"/>
    <col min="2537" max="2537" width="9.140625" style="9"/>
    <col min="2538" max="2538" width="10.85546875" style="9" bestFit="1" customWidth="1"/>
    <col min="2539" max="2539" width="9.140625" style="9"/>
    <col min="2540" max="2540" width="7.5703125" style="9" customWidth="1"/>
    <col min="2541" max="2543" width="9.140625" style="9"/>
    <col min="2544" max="2544" width="13" style="9" customWidth="1"/>
    <col min="2545" max="2545" width="13.42578125" style="9" customWidth="1"/>
    <col min="2546" max="2549" width="9.140625" style="9"/>
    <col min="2550" max="2550" width="10" style="9" customWidth="1"/>
    <col min="2551" max="2780" width="9.140625" style="9"/>
    <col min="2781" max="2781" width="10.140625" style="9" customWidth="1"/>
    <col min="2782" max="2782" width="12.85546875" style="9" customWidth="1"/>
    <col min="2783" max="2783" width="9" style="9" customWidth="1"/>
    <col min="2784" max="2784" width="10.140625" style="9" customWidth="1"/>
    <col min="2785" max="2785" width="7" style="9" customWidth="1"/>
    <col min="2786" max="2786" width="4.5703125" style="9" customWidth="1"/>
    <col min="2787" max="2788" width="6.85546875" style="9" customWidth="1"/>
    <col min="2789" max="2789" width="7.5703125" style="9" customWidth="1"/>
    <col min="2790" max="2790" width="6.42578125" style="9" customWidth="1"/>
    <col min="2791" max="2791" width="7" style="9" customWidth="1"/>
    <col min="2792" max="2792" width="7.140625" style="9" customWidth="1"/>
    <col min="2793" max="2793" width="9.140625" style="9"/>
    <col min="2794" max="2794" width="10.85546875" style="9" bestFit="1" customWidth="1"/>
    <col min="2795" max="2795" width="9.140625" style="9"/>
    <col min="2796" max="2796" width="7.5703125" style="9" customWidth="1"/>
    <col min="2797" max="2799" width="9.140625" style="9"/>
    <col min="2800" max="2800" width="13" style="9" customWidth="1"/>
    <col min="2801" max="2801" width="13.42578125" style="9" customWidth="1"/>
    <col min="2802" max="2805" width="9.140625" style="9"/>
    <col min="2806" max="2806" width="10" style="9" customWidth="1"/>
    <col min="2807" max="3036" width="9.140625" style="9"/>
    <col min="3037" max="3037" width="10.140625" style="9" customWidth="1"/>
    <col min="3038" max="3038" width="12.85546875" style="9" customWidth="1"/>
    <col min="3039" max="3039" width="9" style="9" customWidth="1"/>
    <col min="3040" max="3040" width="10.140625" style="9" customWidth="1"/>
    <col min="3041" max="3041" width="7" style="9" customWidth="1"/>
    <col min="3042" max="3042" width="4.5703125" style="9" customWidth="1"/>
    <col min="3043" max="3044" width="6.85546875" style="9" customWidth="1"/>
    <col min="3045" max="3045" width="7.5703125" style="9" customWidth="1"/>
    <col min="3046" max="3046" width="6.42578125" style="9" customWidth="1"/>
    <col min="3047" max="3047" width="7" style="9" customWidth="1"/>
    <col min="3048" max="3048" width="7.140625" style="9" customWidth="1"/>
    <col min="3049" max="3049" width="9.140625" style="9"/>
    <col min="3050" max="3050" width="10.85546875" style="9" bestFit="1" customWidth="1"/>
    <col min="3051" max="3051" width="9.140625" style="9"/>
    <col min="3052" max="3052" width="7.5703125" style="9" customWidth="1"/>
    <col min="3053" max="3055" width="9.140625" style="9"/>
    <col min="3056" max="3056" width="13" style="9" customWidth="1"/>
    <col min="3057" max="3057" width="13.42578125" style="9" customWidth="1"/>
    <col min="3058" max="3061" width="9.140625" style="9"/>
    <col min="3062" max="3062" width="10" style="9" customWidth="1"/>
    <col min="3063" max="3292" width="9.140625" style="9"/>
    <col min="3293" max="3293" width="10.140625" style="9" customWidth="1"/>
    <col min="3294" max="3294" width="12.85546875" style="9" customWidth="1"/>
    <col min="3295" max="3295" width="9" style="9" customWidth="1"/>
    <col min="3296" max="3296" width="10.140625" style="9" customWidth="1"/>
    <col min="3297" max="3297" width="7" style="9" customWidth="1"/>
    <col min="3298" max="3298" width="4.5703125" style="9" customWidth="1"/>
    <col min="3299" max="3300" width="6.85546875" style="9" customWidth="1"/>
    <col min="3301" max="3301" width="7.5703125" style="9" customWidth="1"/>
    <col min="3302" max="3302" width="6.42578125" style="9" customWidth="1"/>
    <col min="3303" max="3303" width="7" style="9" customWidth="1"/>
    <col min="3304" max="3304" width="7.140625" style="9" customWidth="1"/>
    <col min="3305" max="3305" width="9.140625" style="9"/>
    <col min="3306" max="3306" width="10.85546875" style="9" bestFit="1" customWidth="1"/>
    <col min="3307" max="3307" width="9.140625" style="9"/>
    <col min="3308" max="3308" width="7.5703125" style="9" customWidth="1"/>
    <col min="3309" max="3311" width="9.140625" style="9"/>
    <col min="3312" max="3312" width="13" style="9" customWidth="1"/>
    <col min="3313" max="3313" width="13.42578125" style="9" customWidth="1"/>
    <col min="3314" max="3317" width="9.140625" style="9"/>
    <col min="3318" max="3318" width="10" style="9" customWidth="1"/>
    <col min="3319" max="3548" width="9.140625" style="9"/>
    <col min="3549" max="3549" width="10.140625" style="9" customWidth="1"/>
    <col min="3550" max="3550" width="12.85546875" style="9" customWidth="1"/>
    <col min="3551" max="3551" width="9" style="9" customWidth="1"/>
    <col min="3552" max="3552" width="10.140625" style="9" customWidth="1"/>
    <col min="3553" max="3553" width="7" style="9" customWidth="1"/>
    <col min="3554" max="3554" width="4.5703125" style="9" customWidth="1"/>
    <col min="3555" max="3556" width="6.85546875" style="9" customWidth="1"/>
    <col min="3557" max="3557" width="7.5703125" style="9" customWidth="1"/>
    <col min="3558" max="3558" width="6.42578125" style="9" customWidth="1"/>
    <col min="3559" max="3559" width="7" style="9" customWidth="1"/>
    <col min="3560" max="3560" width="7.140625" style="9" customWidth="1"/>
    <col min="3561" max="3561" width="9.140625" style="9"/>
    <col min="3562" max="3562" width="10.85546875" style="9" bestFit="1" customWidth="1"/>
    <col min="3563" max="3563" width="9.140625" style="9"/>
    <col min="3564" max="3564" width="7.5703125" style="9" customWidth="1"/>
    <col min="3565" max="3567" width="9.140625" style="9"/>
    <col min="3568" max="3568" width="13" style="9" customWidth="1"/>
    <col min="3569" max="3569" width="13.42578125" style="9" customWidth="1"/>
    <col min="3570" max="3573" width="9.140625" style="9"/>
    <col min="3574" max="3574" width="10" style="9" customWidth="1"/>
    <col min="3575" max="3804" width="9.140625" style="9"/>
    <col min="3805" max="3805" width="10.140625" style="9" customWidth="1"/>
    <col min="3806" max="3806" width="12.85546875" style="9" customWidth="1"/>
    <col min="3807" max="3807" width="9" style="9" customWidth="1"/>
    <col min="3808" max="3808" width="10.140625" style="9" customWidth="1"/>
    <col min="3809" max="3809" width="7" style="9" customWidth="1"/>
    <col min="3810" max="3810" width="4.5703125" style="9" customWidth="1"/>
    <col min="3811" max="3812" width="6.85546875" style="9" customWidth="1"/>
    <col min="3813" max="3813" width="7.5703125" style="9" customWidth="1"/>
    <col min="3814" max="3814" width="6.42578125" style="9" customWidth="1"/>
    <col min="3815" max="3815" width="7" style="9" customWidth="1"/>
    <col min="3816" max="3816" width="7.140625" style="9" customWidth="1"/>
    <col min="3817" max="3817" width="9.140625" style="9"/>
    <col min="3818" max="3818" width="10.85546875" style="9" bestFit="1" customWidth="1"/>
    <col min="3819" max="3819" width="9.140625" style="9"/>
    <col min="3820" max="3820" width="7.5703125" style="9" customWidth="1"/>
    <col min="3821" max="3823" width="9.140625" style="9"/>
    <col min="3824" max="3824" width="13" style="9" customWidth="1"/>
    <col min="3825" max="3825" width="13.42578125" style="9" customWidth="1"/>
    <col min="3826" max="3829" width="9.140625" style="9"/>
    <col min="3830" max="3830" width="10" style="9" customWidth="1"/>
    <col min="3831" max="4060" width="9.140625" style="9"/>
    <col min="4061" max="4061" width="10.140625" style="9" customWidth="1"/>
    <col min="4062" max="4062" width="12.85546875" style="9" customWidth="1"/>
    <col min="4063" max="4063" width="9" style="9" customWidth="1"/>
    <col min="4064" max="4064" width="10.140625" style="9" customWidth="1"/>
    <col min="4065" max="4065" width="7" style="9" customWidth="1"/>
    <col min="4066" max="4066" width="4.5703125" style="9" customWidth="1"/>
    <col min="4067" max="4068" width="6.85546875" style="9" customWidth="1"/>
    <col min="4069" max="4069" width="7.5703125" style="9" customWidth="1"/>
    <col min="4070" max="4070" width="6.42578125" style="9" customWidth="1"/>
    <col min="4071" max="4071" width="7" style="9" customWidth="1"/>
    <col min="4072" max="4072" width="7.140625" style="9" customWidth="1"/>
    <col min="4073" max="4073" width="9.140625" style="9"/>
    <col min="4074" max="4074" width="10.85546875" style="9" bestFit="1" customWidth="1"/>
    <col min="4075" max="4075" width="9.140625" style="9"/>
    <col min="4076" max="4076" width="7.5703125" style="9" customWidth="1"/>
    <col min="4077" max="4079" width="9.140625" style="9"/>
    <col min="4080" max="4080" width="13" style="9" customWidth="1"/>
    <col min="4081" max="4081" width="13.42578125" style="9" customWidth="1"/>
    <col min="4082" max="4085" width="9.140625" style="9"/>
    <col min="4086" max="4086" width="10" style="9" customWidth="1"/>
    <col min="4087" max="4316" width="9.140625" style="9"/>
    <col min="4317" max="4317" width="10.140625" style="9" customWidth="1"/>
    <col min="4318" max="4318" width="12.85546875" style="9" customWidth="1"/>
    <col min="4319" max="4319" width="9" style="9" customWidth="1"/>
    <col min="4320" max="4320" width="10.140625" style="9" customWidth="1"/>
    <col min="4321" max="4321" width="7" style="9" customWidth="1"/>
    <col min="4322" max="4322" width="4.5703125" style="9" customWidth="1"/>
    <col min="4323" max="4324" width="6.85546875" style="9" customWidth="1"/>
    <col min="4325" max="4325" width="7.5703125" style="9" customWidth="1"/>
    <col min="4326" max="4326" width="6.42578125" style="9" customWidth="1"/>
    <col min="4327" max="4327" width="7" style="9" customWidth="1"/>
    <col min="4328" max="4328" width="7.140625" style="9" customWidth="1"/>
    <col min="4329" max="4329" width="9.140625" style="9"/>
    <col min="4330" max="4330" width="10.85546875" style="9" bestFit="1" customWidth="1"/>
    <col min="4331" max="4331" width="9.140625" style="9"/>
    <col min="4332" max="4332" width="7.5703125" style="9" customWidth="1"/>
    <col min="4333" max="4335" width="9.140625" style="9"/>
    <col min="4336" max="4336" width="13" style="9" customWidth="1"/>
    <col min="4337" max="4337" width="13.42578125" style="9" customWidth="1"/>
    <col min="4338" max="4341" width="9.140625" style="9"/>
    <col min="4342" max="4342" width="10" style="9" customWidth="1"/>
    <col min="4343" max="4572" width="9.140625" style="9"/>
    <col min="4573" max="4573" width="10.140625" style="9" customWidth="1"/>
    <col min="4574" max="4574" width="12.85546875" style="9" customWidth="1"/>
    <col min="4575" max="4575" width="9" style="9" customWidth="1"/>
    <col min="4576" max="4576" width="10.140625" style="9" customWidth="1"/>
    <col min="4577" max="4577" width="7" style="9" customWidth="1"/>
    <col min="4578" max="4578" width="4.5703125" style="9" customWidth="1"/>
    <col min="4579" max="4580" width="6.85546875" style="9" customWidth="1"/>
    <col min="4581" max="4581" width="7.5703125" style="9" customWidth="1"/>
    <col min="4582" max="4582" width="6.42578125" style="9" customWidth="1"/>
    <col min="4583" max="4583" width="7" style="9" customWidth="1"/>
    <col min="4584" max="4584" width="7.140625" style="9" customWidth="1"/>
    <col min="4585" max="4585" width="9.140625" style="9"/>
    <col min="4586" max="4586" width="10.85546875" style="9" bestFit="1" customWidth="1"/>
    <col min="4587" max="4587" width="9.140625" style="9"/>
    <col min="4588" max="4588" width="7.5703125" style="9" customWidth="1"/>
    <col min="4589" max="4591" width="9.140625" style="9"/>
    <col min="4592" max="4592" width="13" style="9" customWidth="1"/>
    <col min="4593" max="4593" width="13.42578125" style="9" customWidth="1"/>
    <col min="4594" max="4597" width="9.140625" style="9"/>
    <col min="4598" max="4598" width="10" style="9" customWidth="1"/>
    <col min="4599" max="4828" width="9.140625" style="9"/>
    <col min="4829" max="4829" width="10.140625" style="9" customWidth="1"/>
    <col min="4830" max="4830" width="12.85546875" style="9" customWidth="1"/>
    <col min="4831" max="4831" width="9" style="9" customWidth="1"/>
    <col min="4832" max="4832" width="10.140625" style="9" customWidth="1"/>
    <col min="4833" max="4833" width="7" style="9" customWidth="1"/>
    <col min="4834" max="4834" width="4.5703125" style="9" customWidth="1"/>
    <col min="4835" max="4836" width="6.85546875" style="9" customWidth="1"/>
    <col min="4837" max="4837" width="7.5703125" style="9" customWidth="1"/>
    <col min="4838" max="4838" width="6.42578125" style="9" customWidth="1"/>
    <col min="4839" max="4839" width="7" style="9" customWidth="1"/>
    <col min="4840" max="4840" width="7.140625" style="9" customWidth="1"/>
    <col min="4841" max="4841" width="9.140625" style="9"/>
    <col min="4842" max="4842" width="10.85546875" style="9" bestFit="1" customWidth="1"/>
    <col min="4843" max="4843" width="9.140625" style="9"/>
    <col min="4844" max="4844" width="7.5703125" style="9" customWidth="1"/>
    <col min="4845" max="4847" width="9.140625" style="9"/>
    <col min="4848" max="4848" width="13" style="9" customWidth="1"/>
    <col min="4849" max="4849" width="13.42578125" style="9" customWidth="1"/>
    <col min="4850" max="4853" width="9.140625" style="9"/>
    <col min="4854" max="4854" width="10" style="9" customWidth="1"/>
    <col min="4855" max="5084" width="9.140625" style="9"/>
    <col min="5085" max="5085" width="10.140625" style="9" customWidth="1"/>
    <col min="5086" max="5086" width="12.85546875" style="9" customWidth="1"/>
    <col min="5087" max="5087" width="9" style="9" customWidth="1"/>
    <col min="5088" max="5088" width="10.140625" style="9" customWidth="1"/>
    <col min="5089" max="5089" width="7" style="9" customWidth="1"/>
    <col min="5090" max="5090" width="4.5703125" style="9" customWidth="1"/>
    <col min="5091" max="5092" width="6.85546875" style="9" customWidth="1"/>
    <col min="5093" max="5093" width="7.5703125" style="9" customWidth="1"/>
    <col min="5094" max="5094" width="6.42578125" style="9" customWidth="1"/>
    <col min="5095" max="5095" width="7" style="9" customWidth="1"/>
    <col min="5096" max="5096" width="7.140625" style="9" customWidth="1"/>
    <col min="5097" max="5097" width="9.140625" style="9"/>
    <col min="5098" max="5098" width="10.85546875" style="9" bestFit="1" customWidth="1"/>
    <col min="5099" max="5099" width="9.140625" style="9"/>
    <col min="5100" max="5100" width="7.5703125" style="9" customWidth="1"/>
    <col min="5101" max="5103" width="9.140625" style="9"/>
    <col min="5104" max="5104" width="13" style="9" customWidth="1"/>
    <col min="5105" max="5105" width="13.42578125" style="9" customWidth="1"/>
    <col min="5106" max="5109" width="9.140625" style="9"/>
    <col min="5110" max="5110" width="10" style="9" customWidth="1"/>
    <col min="5111" max="5340" width="9.140625" style="9"/>
    <col min="5341" max="5341" width="10.140625" style="9" customWidth="1"/>
    <col min="5342" max="5342" width="12.85546875" style="9" customWidth="1"/>
    <col min="5343" max="5343" width="9" style="9" customWidth="1"/>
    <col min="5344" max="5344" width="10.140625" style="9" customWidth="1"/>
    <col min="5345" max="5345" width="7" style="9" customWidth="1"/>
    <col min="5346" max="5346" width="4.5703125" style="9" customWidth="1"/>
    <col min="5347" max="5348" width="6.85546875" style="9" customWidth="1"/>
    <col min="5349" max="5349" width="7.5703125" style="9" customWidth="1"/>
    <col min="5350" max="5350" width="6.42578125" style="9" customWidth="1"/>
    <col min="5351" max="5351" width="7" style="9" customWidth="1"/>
    <col min="5352" max="5352" width="7.140625" style="9" customWidth="1"/>
    <col min="5353" max="5353" width="9.140625" style="9"/>
    <col min="5354" max="5354" width="10.85546875" style="9" bestFit="1" customWidth="1"/>
    <col min="5355" max="5355" width="9.140625" style="9"/>
    <col min="5356" max="5356" width="7.5703125" style="9" customWidth="1"/>
    <col min="5357" max="5359" width="9.140625" style="9"/>
    <col min="5360" max="5360" width="13" style="9" customWidth="1"/>
    <col min="5361" max="5361" width="13.42578125" style="9" customWidth="1"/>
    <col min="5362" max="5365" width="9.140625" style="9"/>
    <col min="5366" max="5366" width="10" style="9" customWidth="1"/>
    <col min="5367" max="5596" width="9.140625" style="9"/>
    <col min="5597" max="5597" width="10.140625" style="9" customWidth="1"/>
    <col min="5598" max="5598" width="12.85546875" style="9" customWidth="1"/>
    <col min="5599" max="5599" width="9" style="9" customWidth="1"/>
    <col min="5600" max="5600" width="10.140625" style="9" customWidth="1"/>
    <col min="5601" max="5601" width="7" style="9" customWidth="1"/>
    <col min="5602" max="5602" width="4.5703125" style="9" customWidth="1"/>
    <col min="5603" max="5604" width="6.85546875" style="9" customWidth="1"/>
    <col min="5605" max="5605" width="7.5703125" style="9" customWidth="1"/>
    <col min="5606" max="5606" width="6.42578125" style="9" customWidth="1"/>
    <col min="5607" max="5607" width="7" style="9" customWidth="1"/>
    <col min="5608" max="5608" width="7.140625" style="9" customWidth="1"/>
    <col min="5609" max="5609" width="9.140625" style="9"/>
    <col min="5610" max="5610" width="10.85546875" style="9" bestFit="1" customWidth="1"/>
    <col min="5611" max="5611" width="9.140625" style="9"/>
    <col min="5612" max="5612" width="7.5703125" style="9" customWidth="1"/>
    <col min="5613" max="5615" width="9.140625" style="9"/>
    <col min="5616" max="5616" width="13" style="9" customWidth="1"/>
    <col min="5617" max="5617" width="13.42578125" style="9" customWidth="1"/>
    <col min="5618" max="5621" width="9.140625" style="9"/>
    <col min="5622" max="5622" width="10" style="9" customWidth="1"/>
    <col min="5623" max="5852" width="9.140625" style="9"/>
    <col min="5853" max="5853" width="10.140625" style="9" customWidth="1"/>
    <col min="5854" max="5854" width="12.85546875" style="9" customWidth="1"/>
    <col min="5855" max="5855" width="9" style="9" customWidth="1"/>
    <col min="5856" max="5856" width="10.140625" style="9" customWidth="1"/>
    <col min="5857" max="5857" width="7" style="9" customWidth="1"/>
    <col min="5858" max="5858" width="4.5703125" style="9" customWidth="1"/>
    <col min="5859" max="5860" width="6.85546875" style="9" customWidth="1"/>
    <col min="5861" max="5861" width="7.5703125" style="9" customWidth="1"/>
    <col min="5862" max="5862" width="6.42578125" style="9" customWidth="1"/>
    <col min="5863" max="5863" width="7" style="9" customWidth="1"/>
    <col min="5864" max="5864" width="7.140625" style="9" customWidth="1"/>
    <col min="5865" max="5865" width="9.140625" style="9"/>
    <col min="5866" max="5866" width="10.85546875" style="9" bestFit="1" customWidth="1"/>
    <col min="5867" max="5867" width="9.140625" style="9"/>
    <col min="5868" max="5868" width="7.5703125" style="9" customWidth="1"/>
    <col min="5869" max="5871" width="9.140625" style="9"/>
    <col min="5872" max="5872" width="13" style="9" customWidth="1"/>
    <col min="5873" max="5873" width="13.42578125" style="9" customWidth="1"/>
    <col min="5874" max="5877" width="9.140625" style="9"/>
    <col min="5878" max="5878" width="10" style="9" customWidth="1"/>
    <col min="5879" max="6108" width="9.140625" style="9"/>
    <col min="6109" max="6109" width="10.140625" style="9" customWidth="1"/>
    <col min="6110" max="6110" width="12.85546875" style="9" customWidth="1"/>
    <col min="6111" max="6111" width="9" style="9" customWidth="1"/>
    <col min="6112" max="6112" width="10.140625" style="9" customWidth="1"/>
    <col min="6113" max="6113" width="7" style="9" customWidth="1"/>
    <col min="6114" max="6114" width="4.5703125" style="9" customWidth="1"/>
    <col min="6115" max="6116" width="6.85546875" style="9" customWidth="1"/>
    <col min="6117" max="6117" width="7.5703125" style="9" customWidth="1"/>
    <col min="6118" max="6118" width="6.42578125" style="9" customWidth="1"/>
    <col min="6119" max="6119" width="7" style="9" customWidth="1"/>
    <col min="6120" max="6120" width="7.140625" style="9" customWidth="1"/>
    <col min="6121" max="6121" width="9.140625" style="9"/>
    <col min="6122" max="6122" width="10.85546875" style="9" bestFit="1" customWidth="1"/>
    <col min="6123" max="6123" width="9.140625" style="9"/>
    <col min="6124" max="6124" width="7.5703125" style="9" customWidth="1"/>
    <col min="6125" max="6127" width="9.140625" style="9"/>
    <col min="6128" max="6128" width="13" style="9" customWidth="1"/>
    <col min="6129" max="6129" width="13.42578125" style="9" customWidth="1"/>
    <col min="6130" max="6133" width="9.140625" style="9"/>
    <col min="6134" max="6134" width="10" style="9" customWidth="1"/>
    <col min="6135" max="6364" width="9.140625" style="9"/>
    <col min="6365" max="6365" width="10.140625" style="9" customWidth="1"/>
    <col min="6366" max="6366" width="12.85546875" style="9" customWidth="1"/>
    <col min="6367" max="6367" width="9" style="9" customWidth="1"/>
    <col min="6368" max="6368" width="10.140625" style="9" customWidth="1"/>
    <col min="6369" max="6369" width="7" style="9" customWidth="1"/>
    <col min="6370" max="6370" width="4.5703125" style="9" customWidth="1"/>
    <col min="6371" max="6372" width="6.85546875" style="9" customWidth="1"/>
    <col min="6373" max="6373" width="7.5703125" style="9" customWidth="1"/>
    <col min="6374" max="6374" width="6.42578125" style="9" customWidth="1"/>
    <col min="6375" max="6375" width="7" style="9" customWidth="1"/>
    <col min="6376" max="6376" width="7.140625" style="9" customWidth="1"/>
    <col min="6377" max="6377" width="9.140625" style="9"/>
    <col min="6378" max="6378" width="10.85546875" style="9" bestFit="1" customWidth="1"/>
    <col min="6379" max="6379" width="9.140625" style="9"/>
    <col min="6380" max="6380" width="7.5703125" style="9" customWidth="1"/>
    <col min="6381" max="6383" width="9.140625" style="9"/>
    <col min="6384" max="6384" width="13" style="9" customWidth="1"/>
    <col min="6385" max="6385" width="13.42578125" style="9" customWidth="1"/>
    <col min="6386" max="6389" width="9.140625" style="9"/>
    <col min="6390" max="6390" width="10" style="9" customWidth="1"/>
    <col min="6391" max="6620" width="9.140625" style="9"/>
    <col min="6621" max="6621" width="10.140625" style="9" customWidth="1"/>
    <col min="6622" max="6622" width="12.85546875" style="9" customWidth="1"/>
    <col min="6623" max="6623" width="9" style="9" customWidth="1"/>
    <col min="6624" max="6624" width="10.140625" style="9" customWidth="1"/>
    <col min="6625" max="6625" width="7" style="9" customWidth="1"/>
    <col min="6626" max="6626" width="4.5703125" style="9" customWidth="1"/>
    <col min="6627" max="6628" width="6.85546875" style="9" customWidth="1"/>
    <col min="6629" max="6629" width="7.5703125" style="9" customWidth="1"/>
    <col min="6630" max="6630" width="6.42578125" style="9" customWidth="1"/>
    <col min="6631" max="6631" width="7" style="9" customWidth="1"/>
    <col min="6632" max="6632" width="7.140625" style="9" customWidth="1"/>
    <col min="6633" max="6633" width="9.140625" style="9"/>
    <col min="6634" max="6634" width="10.85546875" style="9" bestFit="1" customWidth="1"/>
    <col min="6635" max="6635" width="9.140625" style="9"/>
    <col min="6636" max="6636" width="7.5703125" style="9" customWidth="1"/>
    <col min="6637" max="6639" width="9.140625" style="9"/>
    <col min="6640" max="6640" width="13" style="9" customWidth="1"/>
    <col min="6641" max="6641" width="13.42578125" style="9" customWidth="1"/>
    <col min="6642" max="6645" width="9.140625" style="9"/>
    <col min="6646" max="6646" width="10" style="9" customWidth="1"/>
    <col min="6647" max="6876" width="9.140625" style="9"/>
    <col min="6877" max="6877" width="10.140625" style="9" customWidth="1"/>
    <col min="6878" max="6878" width="12.85546875" style="9" customWidth="1"/>
    <col min="6879" max="6879" width="9" style="9" customWidth="1"/>
    <col min="6880" max="6880" width="10.140625" style="9" customWidth="1"/>
    <col min="6881" max="6881" width="7" style="9" customWidth="1"/>
    <col min="6882" max="6882" width="4.5703125" style="9" customWidth="1"/>
    <col min="6883" max="6884" width="6.85546875" style="9" customWidth="1"/>
    <col min="6885" max="6885" width="7.5703125" style="9" customWidth="1"/>
    <col min="6886" max="6886" width="6.42578125" style="9" customWidth="1"/>
    <col min="6887" max="6887" width="7" style="9" customWidth="1"/>
    <col min="6888" max="6888" width="7.140625" style="9" customWidth="1"/>
    <col min="6889" max="6889" width="9.140625" style="9"/>
    <col min="6890" max="6890" width="10.85546875" style="9" bestFit="1" customWidth="1"/>
    <col min="6891" max="6891" width="9.140625" style="9"/>
    <col min="6892" max="6892" width="7.5703125" style="9" customWidth="1"/>
    <col min="6893" max="6895" width="9.140625" style="9"/>
    <col min="6896" max="6896" width="13" style="9" customWidth="1"/>
    <col min="6897" max="6897" width="13.42578125" style="9" customWidth="1"/>
    <col min="6898" max="6901" width="9.140625" style="9"/>
    <col min="6902" max="6902" width="10" style="9" customWidth="1"/>
    <col min="6903" max="7132" width="9.140625" style="9"/>
    <col min="7133" max="7133" width="10.140625" style="9" customWidth="1"/>
    <col min="7134" max="7134" width="12.85546875" style="9" customWidth="1"/>
    <col min="7135" max="7135" width="9" style="9" customWidth="1"/>
    <col min="7136" max="7136" width="10.140625" style="9" customWidth="1"/>
    <col min="7137" max="7137" width="7" style="9" customWidth="1"/>
    <col min="7138" max="7138" width="4.5703125" style="9" customWidth="1"/>
    <col min="7139" max="7140" width="6.85546875" style="9" customWidth="1"/>
    <col min="7141" max="7141" width="7.5703125" style="9" customWidth="1"/>
    <col min="7142" max="7142" width="6.42578125" style="9" customWidth="1"/>
    <col min="7143" max="7143" width="7" style="9" customWidth="1"/>
    <col min="7144" max="7144" width="7.140625" style="9" customWidth="1"/>
    <col min="7145" max="7145" width="9.140625" style="9"/>
    <col min="7146" max="7146" width="10.85546875" style="9" bestFit="1" customWidth="1"/>
    <col min="7147" max="7147" width="9.140625" style="9"/>
    <col min="7148" max="7148" width="7.5703125" style="9" customWidth="1"/>
    <col min="7149" max="7151" width="9.140625" style="9"/>
    <col min="7152" max="7152" width="13" style="9" customWidth="1"/>
    <col min="7153" max="7153" width="13.42578125" style="9" customWidth="1"/>
    <col min="7154" max="7157" width="9.140625" style="9"/>
    <col min="7158" max="7158" width="10" style="9" customWidth="1"/>
    <col min="7159" max="7388" width="9.140625" style="9"/>
    <col min="7389" max="7389" width="10.140625" style="9" customWidth="1"/>
    <col min="7390" max="7390" width="12.85546875" style="9" customWidth="1"/>
    <col min="7391" max="7391" width="9" style="9" customWidth="1"/>
    <col min="7392" max="7392" width="10.140625" style="9" customWidth="1"/>
    <col min="7393" max="7393" width="7" style="9" customWidth="1"/>
    <col min="7394" max="7394" width="4.5703125" style="9" customWidth="1"/>
    <col min="7395" max="7396" width="6.85546875" style="9" customWidth="1"/>
    <col min="7397" max="7397" width="7.5703125" style="9" customWidth="1"/>
    <col min="7398" max="7398" width="6.42578125" style="9" customWidth="1"/>
    <col min="7399" max="7399" width="7" style="9" customWidth="1"/>
    <col min="7400" max="7400" width="7.140625" style="9" customWidth="1"/>
    <col min="7401" max="7401" width="9.140625" style="9"/>
    <col min="7402" max="7402" width="10.85546875" style="9" bestFit="1" customWidth="1"/>
    <col min="7403" max="7403" width="9.140625" style="9"/>
    <col min="7404" max="7404" width="7.5703125" style="9" customWidth="1"/>
    <col min="7405" max="7407" width="9.140625" style="9"/>
    <col min="7408" max="7408" width="13" style="9" customWidth="1"/>
    <col min="7409" max="7409" width="13.42578125" style="9" customWidth="1"/>
    <col min="7410" max="7413" width="9.140625" style="9"/>
    <col min="7414" max="7414" width="10" style="9" customWidth="1"/>
    <col min="7415" max="7644" width="9.140625" style="9"/>
    <col min="7645" max="7645" width="10.140625" style="9" customWidth="1"/>
    <col min="7646" max="7646" width="12.85546875" style="9" customWidth="1"/>
    <col min="7647" max="7647" width="9" style="9" customWidth="1"/>
    <col min="7648" max="7648" width="10.140625" style="9" customWidth="1"/>
    <col min="7649" max="7649" width="7" style="9" customWidth="1"/>
    <col min="7650" max="7650" width="4.5703125" style="9" customWidth="1"/>
    <col min="7651" max="7652" width="6.85546875" style="9" customWidth="1"/>
    <col min="7653" max="7653" width="7.5703125" style="9" customWidth="1"/>
    <col min="7654" max="7654" width="6.42578125" style="9" customWidth="1"/>
    <col min="7655" max="7655" width="7" style="9" customWidth="1"/>
    <col min="7656" max="7656" width="7.140625" style="9" customWidth="1"/>
    <col min="7657" max="7657" width="9.140625" style="9"/>
    <col min="7658" max="7658" width="10.85546875" style="9" bestFit="1" customWidth="1"/>
    <col min="7659" max="7659" width="9.140625" style="9"/>
    <col min="7660" max="7660" width="7.5703125" style="9" customWidth="1"/>
    <col min="7661" max="7663" width="9.140625" style="9"/>
    <col min="7664" max="7664" width="13" style="9" customWidth="1"/>
    <col min="7665" max="7665" width="13.42578125" style="9" customWidth="1"/>
    <col min="7666" max="7669" width="9.140625" style="9"/>
    <col min="7670" max="7670" width="10" style="9" customWidth="1"/>
    <col min="7671" max="7900" width="9.140625" style="9"/>
    <col min="7901" max="7901" width="10.140625" style="9" customWidth="1"/>
    <col min="7902" max="7902" width="12.85546875" style="9" customWidth="1"/>
    <col min="7903" max="7903" width="9" style="9" customWidth="1"/>
    <col min="7904" max="7904" width="10.140625" style="9" customWidth="1"/>
    <col min="7905" max="7905" width="7" style="9" customWidth="1"/>
    <col min="7906" max="7906" width="4.5703125" style="9" customWidth="1"/>
    <col min="7907" max="7908" width="6.85546875" style="9" customWidth="1"/>
    <col min="7909" max="7909" width="7.5703125" style="9" customWidth="1"/>
    <col min="7910" max="7910" width="6.42578125" style="9" customWidth="1"/>
    <col min="7911" max="7911" width="7" style="9" customWidth="1"/>
    <col min="7912" max="7912" width="7.140625" style="9" customWidth="1"/>
    <col min="7913" max="7913" width="9.140625" style="9"/>
    <col min="7914" max="7914" width="10.85546875" style="9" bestFit="1" customWidth="1"/>
    <col min="7915" max="7915" width="9.140625" style="9"/>
    <col min="7916" max="7916" width="7.5703125" style="9" customWidth="1"/>
    <col min="7917" max="7919" width="9.140625" style="9"/>
    <col min="7920" max="7920" width="13" style="9" customWidth="1"/>
    <col min="7921" max="7921" width="13.42578125" style="9" customWidth="1"/>
    <col min="7922" max="7925" width="9.140625" style="9"/>
    <col min="7926" max="7926" width="10" style="9" customWidth="1"/>
    <col min="7927" max="8156" width="9.140625" style="9"/>
    <col min="8157" max="8157" width="10.140625" style="9" customWidth="1"/>
    <col min="8158" max="8158" width="12.85546875" style="9" customWidth="1"/>
    <col min="8159" max="8159" width="9" style="9" customWidth="1"/>
    <col min="8160" max="8160" width="10.140625" style="9" customWidth="1"/>
    <col min="8161" max="8161" width="7" style="9" customWidth="1"/>
    <col min="8162" max="8162" width="4.5703125" style="9" customWidth="1"/>
    <col min="8163" max="8164" width="6.85546875" style="9" customWidth="1"/>
    <col min="8165" max="8165" width="7.5703125" style="9" customWidth="1"/>
    <col min="8166" max="8166" width="6.42578125" style="9" customWidth="1"/>
    <col min="8167" max="8167" width="7" style="9" customWidth="1"/>
    <col min="8168" max="8168" width="7.140625" style="9" customWidth="1"/>
    <col min="8169" max="8169" width="9.140625" style="9"/>
    <col min="8170" max="8170" width="10.85546875" style="9" bestFit="1" customWidth="1"/>
    <col min="8171" max="8171" width="9.140625" style="9"/>
    <col min="8172" max="8172" width="7.5703125" style="9" customWidth="1"/>
    <col min="8173" max="8175" width="9.140625" style="9"/>
    <col min="8176" max="8176" width="13" style="9" customWidth="1"/>
    <col min="8177" max="8177" width="13.42578125" style="9" customWidth="1"/>
    <col min="8178" max="8181" width="9.140625" style="9"/>
    <col min="8182" max="8182" width="10" style="9" customWidth="1"/>
    <col min="8183" max="8412" width="9.140625" style="9"/>
    <col min="8413" max="8413" width="10.140625" style="9" customWidth="1"/>
    <col min="8414" max="8414" width="12.85546875" style="9" customWidth="1"/>
    <col min="8415" max="8415" width="9" style="9" customWidth="1"/>
    <col min="8416" max="8416" width="10.140625" style="9" customWidth="1"/>
    <col min="8417" max="8417" width="7" style="9" customWidth="1"/>
    <col min="8418" max="8418" width="4.5703125" style="9" customWidth="1"/>
    <col min="8419" max="8420" width="6.85546875" style="9" customWidth="1"/>
    <col min="8421" max="8421" width="7.5703125" style="9" customWidth="1"/>
    <col min="8422" max="8422" width="6.42578125" style="9" customWidth="1"/>
    <col min="8423" max="8423" width="7" style="9" customWidth="1"/>
    <col min="8424" max="8424" width="7.140625" style="9" customWidth="1"/>
    <col min="8425" max="8425" width="9.140625" style="9"/>
    <col min="8426" max="8426" width="10.85546875" style="9" bestFit="1" customWidth="1"/>
    <col min="8427" max="8427" width="9.140625" style="9"/>
    <col min="8428" max="8428" width="7.5703125" style="9" customWidth="1"/>
    <col min="8429" max="8431" width="9.140625" style="9"/>
    <col min="8432" max="8432" width="13" style="9" customWidth="1"/>
    <col min="8433" max="8433" width="13.42578125" style="9" customWidth="1"/>
    <col min="8434" max="8437" width="9.140625" style="9"/>
    <col min="8438" max="8438" width="10" style="9" customWidth="1"/>
    <col min="8439" max="8668" width="9.140625" style="9"/>
    <col min="8669" max="8669" width="10.140625" style="9" customWidth="1"/>
    <col min="8670" max="8670" width="12.85546875" style="9" customWidth="1"/>
    <col min="8671" max="8671" width="9" style="9" customWidth="1"/>
    <col min="8672" max="8672" width="10.140625" style="9" customWidth="1"/>
    <col min="8673" max="8673" width="7" style="9" customWidth="1"/>
    <col min="8674" max="8674" width="4.5703125" style="9" customWidth="1"/>
    <col min="8675" max="8676" width="6.85546875" style="9" customWidth="1"/>
    <col min="8677" max="8677" width="7.5703125" style="9" customWidth="1"/>
    <col min="8678" max="8678" width="6.42578125" style="9" customWidth="1"/>
    <col min="8679" max="8679" width="7" style="9" customWidth="1"/>
    <col min="8680" max="8680" width="7.140625" style="9" customWidth="1"/>
    <col min="8681" max="8681" width="9.140625" style="9"/>
    <col min="8682" max="8682" width="10.85546875" style="9" bestFit="1" customWidth="1"/>
    <col min="8683" max="8683" width="9.140625" style="9"/>
    <col min="8684" max="8684" width="7.5703125" style="9" customWidth="1"/>
    <col min="8685" max="8687" width="9.140625" style="9"/>
    <col min="8688" max="8688" width="13" style="9" customWidth="1"/>
    <col min="8689" max="8689" width="13.42578125" style="9" customWidth="1"/>
    <col min="8690" max="8693" width="9.140625" style="9"/>
    <col min="8694" max="8694" width="10" style="9" customWidth="1"/>
    <col min="8695" max="8924" width="9.140625" style="9"/>
    <col min="8925" max="8925" width="10.140625" style="9" customWidth="1"/>
    <col min="8926" max="8926" width="12.85546875" style="9" customWidth="1"/>
    <col min="8927" max="8927" width="9" style="9" customWidth="1"/>
    <col min="8928" max="8928" width="10.140625" style="9" customWidth="1"/>
    <col min="8929" max="8929" width="7" style="9" customWidth="1"/>
    <col min="8930" max="8930" width="4.5703125" style="9" customWidth="1"/>
    <col min="8931" max="8932" width="6.85546875" style="9" customWidth="1"/>
    <col min="8933" max="8933" width="7.5703125" style="9" customWidth="1"/>
    <col min="8934" max="8934" width="6.42578125" style="9" customWidth="1"/>
    <col min="8935" max="8935" width="7" style="9" customWidth="1"/>
    <col min="8936" max="8936" width="7.140625" style="9" customWidth="1"/>
    <col min="8937" max="8937" width="9.140625" style="9"/>
    <col min="8938" max="8938" width="10.85546875" style="9" bestFit="1" customWidth="1"/>
    <col min="8939" max="8939" width="9.140625" style="9"/>
    <col min="8940" max="8940" width="7.5703125" style="9" customWidth="1"/>
    <col min="8941" max="8943" width="9.140625" style="9"/>
    <col min="8944" max="8944" width="13" style="9" customWidth="1"/>
    <col min="8945" max="8945" width="13.42578125" style="9" customWidth="1"/>
    <col min="8946" max="8949" width="9.140625" style="9"/>
    <col min="8950" max="8950" width="10" style="9" customWidth="1"/>
    <col min="8951" max="9180" width="9.140625" style="9"/>
    <col min="9181" max="9181" width="10.140625" style="9" customWidth="1"/>
    <col min="9182" max="9182" width="12.85546875" style="9" customWidth="1"/>
    <col min="9183" max="9183" width="9" style="9" customWidth="1"/>
    <col min="9184" max="9184" width="10.140625" style="9" customWidth="1"/>
    <col min="9185" max="9185" width="7" style="9" customWidth="1"/>
    <col min="9186" max="9186" width="4.5703125" style="9" customWidth="1"/>
    <col min="9187" max="9188" width="6.85546875" style="9" customWidth="1"/>
    <col min="9189" max="9189" width="7.5703125" style="9" customWidth="1"/>
    <col min="9190" max="9190" width="6.42578125" style="9" customWidth="1"/>
    <col min="9191" max="9191" width="7" style="9" customWidth="1"/>
    <col min="9192" max="9192" width="7.140625" style="9" customWidth="1"/>
    <col min="9193" max="9193" width="9.140625" style="9"/>
    <col min="9194" max="9194" width="10.85546875" style="9" bestFit="1" customWidth="1"/>
    <col min="9195" max="9195" width="9.140625" style="9"/>
    <col min="9196" max="9196" width="7.5703125" style="9" customWidth="1"/>
    <col min="9197" max="9199" width="9.140625" style="9"/>
    <col min="9200" max="9200" width="13" style="9" customWidth="1"/>
    <col min="9201" max="9201" width="13.42578125" style="9" customWidth="1"/>
    <col min="9202" max="9205" width="9.140625" style="9"/>
    <col min="9206" max="9206" width="10" style="9" customWidth="1"/>
    <col min="9207" max="9436" width="9.140625" style="9"/>
    <col min="9437" max="9437" width="10.140625" style="9" customWidth="1"/>
    <col min="9438" max="9438" width="12.85546875" style="9" customWidth="1"/>
    <col min="9439" max="9439" width="9" style="9" customWidth="1"/>
    <col min="9440" max="9440" width="10.140625" style="9" customWidth="1"/>
    <col min="9441" max="9441" width="7" style="9" customWidth="1"/>
    <col min="9442" max="9442" width="4.5703125" style="9" customWidth="1"/>
    <col min="9443" max="9444" width="6.85546875" style="9" customWidth="1"/>
    <col min="9445" max="9445" width="7.5703125" style="9" customWidth="1"/>
    <col min="9446" max="9446" width="6.42578125" style="9" customWidth="1"/>
    <col min="9447" max="9447" width="7" style="9" customWidth="1"/>
    <col min="9448" max="9448" width="7.140625" style="9" customWidth="1"/>
    <col min="9449" max="9449" width="9.140625" style="9"/>
    <col min="9450" max="9450" width="10.85546875" style="9" bestFit="1" customWidth="1"/>
    <col min="9451" max="9451" width="9.140625" style="9"/>
    <col min="9452" max="9452" width="7.5703125" style="9" customWidth="1"/>
    <col min="9453" max="9455" width="9.140625" style="9"/>
    <col min="9456" max="9456" width="13" style="9" customWidth="1"/>
    <col min="9457" max="9457" width="13.42578125" style="9" customWidth="1"/>
    <col min="9458" max="9461" width="9.140625" style="9"/>
    <col min="9462" max="9462" width="10" style="9" customWidth="1"/>
    <col min="9463" max="9692" width="9.140625" style="9"/>
    <col min="9693" max="9693" width="10.140625" style="9" customWidth="1"/>
    <col min="9694" max="9694" width="12.85546875" style="9" customWidth="1"/>
    <col min="9695" max="9695" width="9" style="9" customWidth="1"/>
    <col min="9696" max="9696" width="10.140625" style="9" customWidth="1"/>
    <col min="9697" max="9697" width="7" style="9" customWidth="1"/>
    <col min="9698" max="9698" width="4.5703125" style="9" customWidth="1"/>
    <col min="9699" max="9700" width="6.85546875" style="9" customWidth="1"/>
    <col min="9701" max="9701" width="7.5703125" style="9" customWidth="1"/>
    <col min="9702" max="9702" width="6.42578125" style="9" customWidth="1"/>
    <col min="9703" max="9703" width="7" style="9" customWidth="1"/>
    <col min="9704" max="9704" width="7.140625" style="9" customWidth="1"/>
    <col min="9705" max="9705" width="9.140625" style="9"/>
    <col min="9706" max="9706" width="10.85546875" style="9" bestFit="1" customWidth="1"/>
    <col min="9707" max="9707" width="9.140625" style="9"/>
    <col min="9708" max="9708" width="7.5703125" style="9" customWidth="1"/>
    <col min="9709" max="9711" width="9.140625" style="9"/>
    <col min="9712" max="9712" width="13" style="9" customWidth="1"/>
    <col min="9713" max="9713" width="13.42578125" style="9" customWidth="1"/>
    <col min="9714" max="9717" width="9.140625" style="9"/>
    <col min="9718" max="9718" width="10" style="9" customWidth="1"/>
    <col min="9719" max="9948" width="9.140625" style="9"/>
    <col min="9949" max="9949" width="10.140625" style="9" customWidth="1"/>
    <col min="9950" max="9950" width="12.85546875" style="9" customWidth="1"/>
    <col min="9951" max="9951" width="9" style="9" customWidth="1"/>
    <col min="9952" max="9952" width="10.140625" style="9" customWidth="1"/>
    <col min="9953" max="9953" width="7" style="9" customWidth="1"/>
    <col min="9954" max="9954" width="4.5703125" style="9" customWidth="1"/>
    <col min="9955" max="9956" width="6.85546875" style="9" customWidth="1"/>
    <col min="9957" max="9957" width="7.5703125" style="9" customWidth="1"/>
    <col min="9958" max="9958" width="6.42578125" style="9" customWidth="1"/>
    <col min="9959" max="9959" width="7" style="9" customWidth="1"/>
    <col min="9960" max="9960" width="7.140625" style="9" customWidth="1"/>
    <col min="9961" max="9961" width="9.140625" style="9"/>
    <col min="9962" max="9962" width="10.85546875" style="9" bestFit="1" customWidth="1"/>
    <col min="9963" max="9963" width="9.140625" style="9"/>
    <col min="9964" max="9964" width="7.5703125" style="9" customWidth="1"/>
    <col min="9965" max="9967" width="9.140625" style="9"/>
    <col min="9968" max="9968" width="13" style="9" customWidth="1"/>
    <col min="9969" max="9969" width="13.42578125" style="9" customWidth="1"/>
    <col min="9970" max="9973" width="9.140625" style="9"/>
    <col min="9974" max="9974" width="10" style="9" customWidth="1"/>
    <col min="9975" max="10204" width="9.140625" style="9"/>
    <col min="10205" max="10205" width="10.140625" style="9" customWidth="1"/>
    <col min="10206" max="10206" width="12.85546875" style="9" customWidth="1"/>
    <col min="10207" max="10207" width="9" style="9" customWidth="1"/>
    <col min="10208" max="10208" width="10.140625" style="9" customWidth="1"/>
    <col min="10209" max="10209" width="7" style="9" customWidth="1"/>
    <col min="10210" max="10210" width="4.5703125" style="9" customWidth="1"/>
    <col min="10211" max="10212" width="6.85546875" style="9" customWidth="1"/>
    <col min="10213" max="10213" width="7.5703125" style="9" customWidth="1"/>
    <col min="10214" max="10214" width="6.42578125" style="9" customWidth="1"/>
    <col min="10215" max="10215" width="7" style="9" customWidth="1"/>
    <col min="10216" max="10216" width="7.140625" style="9" customWidth="1"/>
    <col min="10217" max="10217" width="9.140625" style="9"/>
    <col min="10218" max="10218" width="10.85546875" style="9" bestFit="1" customWidth="1"/>
    <col min="10219" max="10219" width="9.140625" style="9"/>
    <col min="10220" max="10220" width="7.5703125" style="9" customWidth="1"/>
    <col min="10221" max="10223" width="9.140625" style="9"/>
    <col min="10224" max="10224" width="13" style="9" customWidth="1"/>
    <col min="10225" max="10225" width="13.42578125" style="9" customWidth="1"/>
    <col min="10226" max="10229" width="9.140625" style="9"/>
    <col min="10230" max="10230" width="10" style="9" customWidth="1"/>
    <col min="10231" max="10460" width="9.140625" style="9"/>
    <col min="10461" max="10461" width="10.140625" style="9" customWidth="1"/>
    <col min="10462" max="10462" width="12.85546875" style="9" customWidth="1"/>
    <col min="10463" max="10463" width="9" style="9" customWidth="1"/>
    <col min="10464" max="10464" width="10.140625" style="9" customWidth="1"/>
    <col min="10465" max="10465" width="7" style="9" customWidth="1"/>
    <col min="10466" max="10466" width="4.5703125" style="9" customWidth="1"/>
    <col min="10467" max="10468" width="6.85546875" style="9" customWidth="1"/>
    <col min="10469" max="10469" width="7.5703125" style="9" customWidth="1"/>
    <col min="10470" max="10470" width="6.42578125" style="9" customWidth="1"/>
    <col min="10471" max="10471" width="7" style="9" customWidth="1"/>
    <col min="10472" max="10472" width="7.140625" style="9" customWidth="1"/>
    <col min="10473" max="10473" width="9.140625" style="9"/>
    <col min="10474" max="10474" width="10.85546875" style="9" bestFit="1" customWidth="1"/>
    <col min="10475" max="10475" width="9.140625" style="9"/>
    <col min="10476" max="10476" width="7.5703125" style="9" customWidth="1"/>
    <col min="10477" max="10479" width="9.140625" style="9"/>
    <col min="10480" max="10480" width="13" style="9" customWidth="1"/>
    <col min="10481" max="10481" width="13.42578125" style="9" customWidth="1"/>
    <col min="10482" max="10485" width="9.140625" style="9"/>
    <col min="10486" max="10486" width="10" style="9" customWidth="1"/>
    <col min="10487" max="10716" width="9.140625" style="9"/>
    <col min="10717" max="10717" width="10.140625" style="9" customWidth="1"/>
    <col min="10718" max="10718" width="12.85546875" style="9" customWidth="1"/>
    <col min="10719" max="10719" width="9" style="9" customWidth="1"/>
    <col min="10720" max="10720" width="10.140625" style="9" customWidth="1"/>
    <col min="10721" max="10721" width="7" style="9" customWidth="1"/>
    <col min="10722" max="10722" width="4.5703125" style="9" customWidth="1"/>
    <col min="10723" max="10724" width="6.85546875" style="9" customWidth="1"/>
    <col min="10725" max="10725" width="7.5703125" style="9" customWidth="1"/>
    <col min="10726" max="10726" width="6.42578125" style="9" customWidth="1"/>
    <col min="10727" max="10727" width="7" style="9" customWidth="1"/>
    <col min="10728" max="10728" width="7.140625" style="9" customWidth="1"/>
    <col min="10729" max="10729" width="9.140625" style="9"/>
    <col min="10730" max="10730" width="10.85546875" style="9" bestFit="1" customWidth="1"/>
    <col min="10731" max="10731" width="9.140625" style="9"/>
    <col min="10732" max="10732" width="7.5703125" style="9" customWidth="1"/>
    <col min="10733" max="10735" width="9.140625" style="9"/>
    <col min="10736" max="10736" width="13" style="9" customWidth="1"/>
    <col min="10737" max="10737" width="13.42578125" style="9" customWidth="1"/>
    <col min="10738" max="10741" width="9.140625" style="9"/>
    <col min="10742" max="10742" width="10" style="9" customWidth="1"/>
    <col min="10743" max="10972" width="9.140625" style="9"/>
    <col min="10973" max="10973" width="10.140625" style="9" customWidth="1"/>
    <col min="10974" max="10974" width="12.85546875" style="9" customWidth="1"/>
    <col min="10975" max="10975" width="9" style="9" customWidth="1"/>
    <col min="10976" max="10976" width="10.140625" style="9" customWidth="1"/>
    <col min="10977" max="10977" width="7" style="9" customWidth="1"/>
    <col min="10978" max="10978" width="4.5703125" style="9" customWidth="1"/>
    <col min="10979" max="10980" width="6.85546875" style="9" customWidth="1"/>
    <col min="10981" max="10981" width="7.5703125" style="9" customWidth="1"/>
    <col min="10982" max="10982" width="6.42578125" style="9" customWidth="1"/>
    <col min="10983" max="10983" width="7" style="9" customWidth="1"/>
    <col min="10984" max="10984" width="7.140625" style="9" customWidth="1"/>
    <col min="10985" max="10985" width="9.140625" style="9"/>
    <col min="10986" max="10986" width="10.85546875" style="9" bestFit="1" customWidth="1"/>
    <col min="10987" max="10987" width="9.140625" style="9"/>
    <col min="10988" max="10988" width="7.5703125" style="9" customWidth="1"/>
    <col min="10989" max="10991" width="9.140625" style="9"/>
    <col min="10992" max="10992" width="13" style="9" customWidth="1"/>
    <col min="10993" max="10993" width="13.42578125" style="9" customWidth="1"/>
    <col min="10994" max="10997" width="9.140625" style="9"/>
    <col min="10998" max="10998" width="10" style="9" customWidth="1"/>
    <col min="10999" max="11228" width="9.140625" style="9"/>
    <col min="11229" max="11229" width="10.140625" style="9" customWidth="1"/>
    <col min="11230" max="11230" width="12.85546875" style="9" customWidth="1"/>
    <col min="11231" max="11231" width="9" style="9" customWidth="1"/>
    <col min="11232" max="11232" width="10.140625" style="9" customWidth="1"/>
    <col min="11233" max="11233" width="7" style="9" customWidth="1"/>
    <col min="11234" max="11234" width="4.5703125" style="9" customWidth="1"/>
    <col min="11235" max="11236" width="6.85546875" style="9" customWidth="1"/>
    <col min="11237" max="11237" width="7.5703125" style="9" customWidth="1"/>
    <col min="11238" max="11238" width="6.42578125" style="9" customWidth="1"/>
    <col min="11239" max="11239" width="7" style="9" customWidth="1"/>
    <col min="11240" max="11240" width="7.140625" style="9" customWidth="1"/>
    <col min="11241" max="11241" width="9.140625" style="9"/>
    <col min="11242" max="11242" width="10.85546875" style="9" bestFit="1" customWidth="1"/>
    <col min="11243" max="11243" width="9.140625" style="9"/>
    <col min="11244" max="11244" width="7.5703125" style="9" customWidth="1"/>
    <col min="11245" max="11247" width="9.140625" style="9"/>
    <col min="11248" max="11248" width="13" style="9" customWidth="1"/>
    <col min="11249" max="11249" width="13.42578125" style="9" customWidth="1"/>
    <col min="11250" max="11253" width="9.140625" style="9"/>
    <col min="11254" max="11254" width="10" style="9" customWidth="1"/>
    <col min="11255" max="11484" width="9.140625" style="9"/>
    <col min="11485" max="11485" width="10.140625" style="9" customWidth="1"/>
    <col min="11486" max="11486" width="12.85546875" style="9" customWidth="1"/>
    <col min="11487" max="11487" width="9" style="9" customWidth="1"/>
    <col min="11488" max="11488" width="10.140625" style="9" customWidth="1"/>
    <col min="11489" max="11489" width="7" style="9" customWidth="1"/>
    <col min="11490" max="11490" width="4.5703125" style="9" customWidth="1"/>
    <col min="11491" max="11492" width="6.85546875" style="9" customWidth="1"/>
    <col min="11493" max="11493" width="7.5703125" style="9" customWidth="1"/>
    <col min="11494" max="11494" width="6.42578125" style="9" customWidth="1"/>
    <col min="11495" max="11495" width="7" style="9" customWidth="1"/>
    <col min="11496" max="11496" width="7.140625" style="9" customWidth="1"/>
    <col min="11497" max="11497" width="9.140625" style="9"/>
    <col min="11498" max="11498" width="10.85546875" style="9" bestFit="1" customWidth="1"/>
    <col min="11499" max="11499" width="9.140625" style="9"/>
    <col min="11500" max="11500" width="7.5703125" style="9" customWidth="1"/>
    <col min="11501" max="11503" width="9.140625" style="9"/>
    <col min="11504" max="11504" width="13" style="9" customWidth="1"/>
    <col min="11505" max="11505" width="13.42578125" style="9" customWidth="1"/>
    <col min="11506" max="11509" width="9.140625" style="9"/>
    <col min="11510" max="11510" width="10" style="9" customWidth="1"/>
    <col min="11511" max="11740" width="9.140625" style="9"/>
    <col min="11741" max="11741" width="10.140625" style="9" customWidth="1"/>
    <col min="11742" max="11742" width="12.85546875" style="9" customWidth="1"/>
    <col min="11743" max="11743" width="9" style="9" customWidth="1"/>
    <col min="11744" max="11744" width="10.140625" style="9" customWidth="1"/>
    <col min="11745" max="11745" width="7" style="9" customWidth="1"/>
    <col min="11746" max="11746" width="4.5703125" style="9" customWidth="1"/>
    <col min="11747" max="11748" width="6.85546875" style="9" customWidth="1"/>
    <col min="11749" max="11749" width="7.5703125" style="9" customWidth="1"/>
    <col min="11750" max="11750" width="6.42578125" style="9" customWidth="1"/>
    <col min="11751" max="11751" width="7" style="9" customWidth="1"/>
    <col min="11752" max="11752" width="7.140625" style="9" customWidth="1"/>
    <col min="11753" max="11753" width="9.140625" style="9"/>
    <col min="11754" max="11754" width="10.85546875" style="9" bestFit="1" customWidth="1"/>
    <col min="11755" max="11755" width="9.140625" style="9"/>
    <col min="11756" max="11756" width="7.5703125" style="9" customWidth="1"/>
    <col min="11757" max="11759" width="9.140625" style="9"/>
    <col min="11760" max="11760" width="13" style="9" customWidth="1"/>
    <col min="11761" max="11761" width="13.42578125" style="9" customWidth="1"/>
    <col min="11762" max="11765" width="9.140625" style="9"/>
    <col min="11766" max="11766" width="10" style="9" customWidth="1"/>
    <col min="11767" max="11996" width="9.140625" style="9"/>
    <col min="11997" max="11997" width="10.140625" style="9" customWidth="1"/>
    <col min="11998" max="11998" width="12.85546875" style="9" customWidth="1"/>
    <col min="11999" max="11999" width="9" style="9" customWidth="1"/>
    <col min="12000" max="12000" width="10.140625" style="9" customWidth="1"/>
    <col min="12001" max="12001" width="7" style="9" customWidth="1"/>
    <col min="12002" max="12002" width="4.5703125" style="9" customWidth="1"/>
    <col min="12003" max="12004" width="6.85546875" style="9" customWidth="1"/>
    <col min="12005" max="12005" width="7.5703125" style="9" customWidth="1"/>
    <col min="12006" max="12006" width="6.42578125" style="9" customWidth="1"/>
    <col min="12007" max="12007" width="7" style="9" customWidth="1"/>
    <col min="12008" max="12008" width="7.140625" style="9" customWidth="1"/>
    <col min="12009" max="12009" width="9.140625" style="9"/>
    <col min="12010" max="12010" width="10.85546875" style="9" bestFit="1" customWidth="1"/>
    <col min="12011" max="12011" width="9.140625" style="9"/>
    <col min="12012" max="12012" width="7.5703125" style="9" customWidth="1"/>
    <col min="12013" max="12015" width="9.140625" style="9"/>
    <col min="12016" max="12016" width="13" style="9" customWidth="1"/>
    <col min="12017" max="12017" width="13.42578125" style="9" customWidth="1"/>
    <col min="12018" max="12021" width="9.140625" style="9"/>
    <col min="12022" max="12022" width="10" style="9" customWidth="1"/>
    <col min="12023" max="12252" width="9.140625" style="9"/>
    <col min="12253" max="12253" width="10.140625" style="9" customWidth="1"/>
    <col min="12254" max="12254" width="12.85546875" style="9" customWidth="1"/>
    <col min="12255" max="12255" width="9" style="9" customWidth="1"/>
    <col min="12256" max="12256" width="10.140625" style="9" customWidth="1"/>
    <col min="12257" max="12257" width="7" style="9" customWidth="1"/>
    <col min="12258" max="12258" width="4.5703125" style="9" customWidth="1"/>
    <col min="12259" max="12260" width="6.85546875" style="9" customWidth="1"/>
    <col min="12261" max="12261" width="7.5703125" style="9" customWidth="1"/>
    <col min="12262" max="12262" width="6.42578125" style="9" customWidth="1"/>
    <col min="12263" max="12263" width="7" style="9" customWidth="1"/>
    <col min="12264" max="12264" width="7.140625" style="9" customWidth="1"/>
    <col min="12265" max="12265" width="9.140625" style="9"/>
    <col min="12266" max="12266" width="10.85546875" style="9" bestFit="1" customWidth="1"/>
    <col min="12267" max="12267" width="9.140625" style="9"/>
    <col min="12268" max="12268" width="7.5703125" style="9" customWidth="1"/>
    <col min="12269" max="12271" width="9.140625" style="9"/>
    <col min="12272" max="12272" width="13" style="9" customWidth="1"/>
    <col min="12273" max="12273" width="13.42578125" style="9" customWidth="1"/>
    <col min="12274" max="12277" width="9.140625" style="9"/>
    <col min="12278" max="12278" width="10" style="9" customWidth="1"/>
    <col min="12279" max="12508" width="9.140625" style="9"/>
    <col min="12509" max="12509" width="10.140625" style="9" customWidth="1"/>
    <col min="12510" max="12510" width="12.85546875" style="9" customWidth="1"/>
    <col min="12511" max="12511" width="9" style="9" customWidth="1"/>
    <col min="12512" max="12512" width="10.140625" style="9" customWidth="1"/>
    <col min="12513" max="12513" width="7" style="9" customWidth="1"/>
    <col min="12514" max="12514" width="4.5703125" style="9" customWidth="1"/>
    <col min="12515" max="12516" width="6.85546875" style="9" customWidth="1"/>
    <col min="12517" max="12517" width="7.5703125" style="9" customWidth="1"/>
    <col min="12518" max="12518" width="6.42578125" style="9" customWidth="1"/>
    <col min="12519" max="12519" width="7" style="9" customWidth="1"/>
    <col min="12520" max="12520" width="7.140625" style="9" customWidth="1"/>
    <col min="12521" max="12521" width="9.140625" style="9"/>
    <col min="12522" max="12522" width="10.85546875" style="9" bestFit="1" customWidth="1"/>
    <col min="12523" max="12523" width="9.140625" style="9"/>
    <col min="12524" max="12524" width="7.5703125" style="9" customWidth="1"/>
    <col min="12525" max="12527" width="9.140625" style="9"/>
    <col min="12528" max="12528" width="13" style="9" customWidth="1"/>
    <col min="12529" max="12529" width="13.42578125" style="9" customWidth="1"/>
    <col min="12530" max="12533" width="9.140625" style="9"/>
    <col min="12534" max="12534" width="10" style="9" customWidth="1"/>
    <col min="12535" max="12764" width="9.140625" style="9"/>
    <col min="12765" max="12765" width="10.140625" style="9" customWidth="1"/>
    <col min="12766" max="12766" width="12.85546875" style="9" customWidth="1"/>
    <col min="12767" max="12767" width="9" style="9" customWidth="1"/>
    <col min="12768" max="12768" width="10.140625" style="9" customWidth="1"/>
    <col min="12769" max="12769" width="7" style="9" customWidth="1"/>
    <col min="12770" max="12770" width="4.5703125" style="9" customWidth="1"/>
    <col min="12771" max="12772" width="6.85546875" style="9" customWidth="1"/>
    <col min="12773" max="12773" width="7.5703125" style="9" customWidth="1"/>
    <col min="12774" max="12774" width="6.42578125" style="9" customWidth="1"/>
    <col min="12775" max="12775" width="7" style="9" customWidth="1"/>
    <col min="12776" max="12776" width="7.140625" style="9" customWidth="1"/>
    <col min="12777" max="12777" width="9.140625" style="9"/>
    <col min="12778" max="12778" width="10.85546875" style="9" bestFit="1" customWidth="1"/>
    <col min="12779" max="12779" width="9.140625" style="9"/>
    <col min="12780" max="12780" width="7.5703125" style="9" customWidth="1"/>
    <col min="12781" max="12783" width="9.140625" style="9"/>
    <col min="12784" max="12784" width="13" style="9" customWidth="1"/>
    <col min="12785" max="12785" width="13.42578125" style="9" customWidth="1"/>
    <col min="12786" max="12789" width="9.140625" style="9"/>
    <col min="12790" max="12790" width="10" style="9" customWidth="1"/>
    <col min="12791" max="13020" width="9.140625" style="9"/>
    <col min="13021" max="13021" width="10.140625" style="9" customWidth="1"/>
    <col min="13022" max="13022" width="12.85546875" style="9" customWidth="1"/>
    <col min="13023" max="13023" width="9" style="9" customWidth="1"/>
    <col min="13024" max="13024" width="10.140625" style="9" customWidth="1"/>
    <col min="13025" max="13025" width="7" style="9" customWidth="1"/>
    <col min="13026" max="13026" width="4.5703125" style="9" customWidth="1"/>
    <col min="13027" max="13028" width="6.85546875" style="9" customWidth="1"/>
    <col min="13029" max="13029" width="7.5703125" style="9" customWidth="1"/>
    <col min="13030" max="13030" width="6.42578125" style="9" customWidth="1"/>
    <col min="13031" max="13031" width="7" style="9" customWidth="1"/>
    <col min="13032" max="13032" width="7.140625" style="9" customWidth="1"/>
    <col min="13033" max="13033" width="9.140625" style="9"/>
    <col min="13034" max="13034" width="10.85546875" style="9" bestFit="1" customWidth="1"/>
    <col min="13035" max="13035" width="9.140625" style="9"/>
    <col min="13036" max="13036" width="7.5703125" style="9" customWidth="1"/>
    <col min="13037" max="13039" width="9.140625" style="9"/>
    <col min="13040" max="13040" width="13" style="9" customWidth="1"/>
    <col min="13041" max="13041" width="13.42578125" style="9" customWidth="1"/>
    <col min="13042" max="13045" width="9.140625" style="9"/>
    <col min="13046" max="13046" width="10" style="9" customWidth="1"/>
    <col min="13047" max="13276" width="9.140625" style="9"/>
    <col min="13277" max="13277" width="10.140625" style="9" customWidth="1"/>
    <col min="13278" max="13278" width="12.85546875" style="9" customWidth="1"/>
    <col min="13279" max="13279" width="9" style="9" customWidth="1"/>
    <col min="13280" max="13280" width="10.140625" style="9" customWidth="1"/>
    <col min="13281" max="13281" width="7" style="9" customWidth="1"/>
    <col min="13282" max="13282" width="4.5703125" style="9" customWidth="1"/>
    <col min="13283" max="13284" width="6.85546875" style="9" customWidth="1"/>
    <col min="13285" max="13285" width="7.5703125" style="9" customWidth="1"/>
    <col min="13286" max="13286" width="6.42578125" style="9" customWidth="1"/>
    <col min="13287" max="13287" width="7" style="9" customWidth="1"/>
    <col min="13288" max="13288" width="7.140625" style="9" customWidth="1"/>
    <col min="13289" max="13289" width="9.140625" style="9"/>
    <col min="13290" max="13290" width="10.85546875" style="9" bestFit="1" customWidth="1"/>
    <col min="13291" max="13291" width="9.140625" style="9"/>
    <col min="13292" max="13292" width="7.5703125" style="9" customWidth="1"/>
    <col min="13293" max="13295" width="9.140625" style="9"/>
    <col min="13296" max="13296" width="13" style="9" customWidth="1"/>
    <col min="13297" max="13297" width="13.42578125" style="9" customWidth="1"/>
    <col min="13298" max="13301" width="9.140625" style="9"/>
    <col min="13302" max="13302" width="10" style="9" customWidth="1"/>
    <col min="13303" max="13532" width="9.140625" style="9"/>
    <col min="13533" max="13533" width="10.140625" style="9" customWidth="1"/>
    <col min="13534" max="13534" width="12.85546875" style="9" customWidth="1"/>
    <col min="13535" max="13535" width="9" style="9" customWidth="1"/>
    <col min="13536" max="13536" width="10.140625" style="9" customWidth="1"/>
    <col min="13537" max="13537" width="7" style="9" customWidth="1"/>
    <col min="13538" max="13538" width="4.5703125" style="9" customWidth="1"/>
    <col min="13539" max="13540" width="6.85546875" style="9" customWidth="1"/>
    <col min="13541" max="13541" width="7.5703125" style="9" customWidth="1"/>
    <col min="13542" max="13542" width="6.42578125" style="9" customWidth="1"/>
    <col min="13543" max="13543" width="7" style="9" customWidth="1"/>
    <col min="13544" max="13544" width="7.140625" style="9" customWidth="1"/>
    <col min="13545" max="13545" width="9.140625" style="9"/>
    <col min="13546" max="13546" width="10.85546875" style="9" bestFit="1" customWidth="1"/>
    <col min="13547" max="13547" width="9.140625" style="9"/>
    <col min="13548" max="13548" width="7.5703125" style="9" customWidth="1"/>
    <col min="13549" max="13551" width="9.140625" style="9"/>
    <col min="13552" max="13552" width="13" style="9" customWidth="1"/>
    <col min="13553" max="13553" width="13.42578125" style="9" customWidth="1"/>
    <col min="13554" max="13557" width="9.140625" style="9"/>
    <col min="13558" max="13558" width="10" style="9" customWidth="1"/>
    <col min="13559" max="13788" width="9.140625" style="9"/>
    <col min="13789" max="13789" width="10.140625" style="9" customWidth="1"/>
    <col min="13790" max="13790" width="12.85546875" style="9" customWidth="1"/>
    <col min="13791" max="13791" width="9" style="9" customWidth="1"/>
    <col min="13792" max="13792" width="10.140625" style="9" customWidth="1"/>
    <col min="13793" max="13793" width="7" style="9" customWidth="1"/>
    <col min="13794" max="13794" width="4.5703125" style="9" customWidth="1"/>
    <col min="13795" max="13796" width="6.85546875" style="9" customWidth="1"/>
    <col min="13797" max="13797" width="7.5703125" style="9" customWidth="1"/>
    <col min="13798" max="13798" width="6.42578125" style="9" customWidth="1"/>
    <col min="13799" max="13799" width="7" style="9" customWidth="1"/>
    <col min="13800" max="13800" width="7.140625" style="9" customWidth="1"/>
    <col min="13801" max="13801" width="9.140625" style="9"/>
    <col min="13802" max="13802" width="10.85546875" style="9" bestFit="1" customWidth="1"/>
    <col min="13803" max="13803" width="9.140625" style="9"/>
    <col min="13804" max="13804" width="7.5703125" style="9" customWidth="1"/>
    <col min="13805" max="13807" width="9.140625" style="9"/>
    <col min="13808" max="13808" width="13" style="9" customWidth="1"/>
    <col min="13809" max="13809" width="13.42578125" style="9" customWidth="1"/>
    <col min="13810" max="13813" width="9.140625" style="9"/>
    <col min="13814" max="13814" width="10" style="9" customWidth="1"/>
    <col min="13815" max="14044" width="9.140625" style="9"/>
    <col min="14045" max="14045" width="10.140625" style="9" customWidth="1"/>
    <col min="14046" max="14046" width="12.85546875" style="9" customWidth="1"/>
    <col min="14047" max="14047" width="9" style="9" customWidth="1"/>
    <col min="14048" max="14048" width="10.140625" style="9" customWidth="1"/>
    <col min="14049" max="14049" width="7" style="9" customWidth="1"/>
    <col min="14050" max="14050" width="4.5703125" style="9" customWidth="1"/>
    <col min="14051" max="14052" width="6.85546875" style="9" customWidth="1"/>
    <col min="14053" max="14053" width="7.5703125" style="9" customWidth="1"/>
    <col min="14054" max="14054" width="6.42578125" style="9" customWidth="1"/>
    <col min="14055" max="14055" width="7" style="9" customWidth="1"/>
    <col min="14056" max="14056" width="7.140625" style="9" customWidth="1"/>
    <col min="14057" max="14057" width="9.140625" style="9"/>
    <col min="14058" max="14058" width="10.85546875" style="9" bestFit="1" customWidth="1"/>
    <col min="14059" max="14059" width="9.140625" style="9"/>
    <col min="14060" max="14060" width="7.5703125" style="9" customWidth="1"/>
    <col min="14061" max="14063" width="9.140625" style="9"/>
    <col min="14064" max="14064" width="13" style="9" customWidth="1"/>
    <col min="14065" max="14065" width="13.42578125" style="9" customWidth="1"/>
    <col min="14066" max="14069" width="9.140625" style="9"/>
    <col min="14070" max="14070" width="10" style="9" customWidth="1"/>
    <col min="14071" max="14300" width="9.140625" style="9"/>
    <col min="14301" max="14301" width="10.140625" style="9" customWidth="1"/>
    <col min="14302" max="14302" width="12.85546875" style="9" customWidth="1"/>
    <col min="14303" max="14303" width="9" style="9" customWidth="1"/>
    <col min="14304" max="14304" width="10.140625" style="9" customWidth="1"/>
    <col min="14305" max="14305" width="7" style="9" customWidth="1"/>
    <col min="14306" max="14306" width="4.5703125" style="9" customWidth="1"/>
    <col min="14307" max="14308" width="6.85546875" style="9" customWidth="1"/>
    <col min="14309" max="14309" width="7.5703125" style="9" customWidth="1"/>
    <col min="14310" max="14310" width="6.42578125" style="9" customWidth="1"/>
    <col min="14311" max="14311" width="7" style="9" customWidth="1"/>
    <col min="14312" max="14312" width="7.140625" style="9" customWidth="1"/>
    <col min="14313" max="14313" width="9.140625" style="9"/>
    <col min="14314" max="14314" width="10.85546875" style="9" bestFit="1" customWidth="1"/>
    <col min="14315" max="14315" width="9.140625" style="9"/>
    <col min="14316" max="14316" width="7.5703125" style="9" customWidth="1"/>
    <col min="14317" max="14319" width="9.140625" style="9"/>
    <col min="14320" max="14320" width="13" style="9" customWidth="1"/>
    <col min="14321" max="14321" width="13.42578125" style="9" customWidth="1"/>
    <col min="14322" max="14325" width="9.140625" style="9"/>
    <col min="14326" max="14326" width="10" style="9" customWidth="1"/>
    <col min="14327" max="14556" width="9.140625" style="9"/>
    <col min="14557" max="14557" width="10.140625" style="9" customWidth="1"/>
    <col min="14558" max="14558" width="12.85546875" style="9" customWidth="1"/>
    <col min="14559" max="14559" width="9" style="9" customWidth="1"/>
    <col min="14560" max="14560" width="10.140625" style="9" customWidth="1"/>
    <col min="14561" max="14561" width="7" style="9" customWidth="1"/>
    <col min="14562" max="14562" width="4.5703125" style="9" customWidth="1"/>
    <col min="14563" max="14564" width="6.85546875" style="9" customWidth="1"/>
    <col min="14565" max="14565" width="7.5703125" style="9" customWidth="1"/>
    <col min="14566" max="14566" width="6.42578125" style="9" customWidth="1"/>
    <col min="14567" max="14567" width="7" style="9" customWidth="1"/>
    <col min="14568" max="14568" width="7.140625" style="9" customWidth="1"/>
    <col min="14569" max="14569" width="9.140625" style="9"/>
    <col min="14570" max="14570" width="10.85546875" style="9" bestFit="1" customWidth="1"/>
    <col min="14571" max="14571" width="9.140625" style="9"/>
    <col min="14572" max="14572" width="7.5703125" style="9" customWidth="1"/>
    <col min="14573" max="14575" width="9.140625" style="9"/>
    <col min="14576" max="14576" width="13" style="9" customWidth="1"/>
    <col min="14577" max="14577" width="13.42578125" style="9" customWidth="1"/>
    <col min="14578" max="14581" width="9.140625" style="9"/>
    <col min="14582" max="14582" width="10" style="9" customWidth="1"/>
    <col min="14583" max="14812" width="9.140625" style="9"/>
    <col min="14813" max="14813" width="10.140625" style="9" customWidth="1"/>
    <col min="14814" max="14814" width="12.85546875" style="9" customWidth="1"/>
    <col min="14815" max="14815" width="9" style="9" customWidth="1"/>
    <col min="14816" max="14816" width="10.140625" style="9" customWidth="1"/>
    <col min="14817" max="14817" width="7" style="9" customWidth="1"/>
    <col min="14818" max="14818" width="4.5703125" style="9" customWidth="1"/>
    <col min="14819" max="14820" width="6.85546875" style="9" customWidth="1"/>
    <col min="14821" max="14821" width="7.5703125" style="9" customWidth="1"/>
    <col min="14822" max="14822" width="6.42578125" style="9" customWidth="1"/>
    <col min="14823" max="14823" width="7" style="9" customWidth="1"/>
    <col min="14824" max="14824" width="7.140625" style="9" customWidth="1"/>
    <col min="14825" max="14825" width="9.140625" style="9"/>
    <col min="14826" max="14826" width="10.85546875" style="9" bestFit="1" customWidth="1"/>
    <col min="14827" max="14827" width="9.140625" style="9"/>
    <col min="14828" max="14828" width="7.5703125" style="9" customWidth="1"/>
    <col min="14829" max="14831" width="9.140625" style="9"/>
    <col min="14832" max="14832" width="13" style="9" customWidth="1"/>
    <col min="14833" max="14833" width="13.42578125" style="9" customWidth="1"/>
    <col min="14834" max="14837" width="9.140625" style="9"/>
    <col min="14838" max="14838" width="10" style="9" customWidth="1"/>
    <col min="14839" max="15068" width="9.140625" style="9"/>
    <col min="15069" max="15069" width="10.140625" style="9" customWidth="1"/>
    <col min="15070" max="15070" width="12.85546875" style="9" customWidth="1"/>
    <col min="15071" max="15071" width="9" style="9" customWidth="1"/>
    <col min="15072" max="15072" width="10.140625" style="9" customWidth="1"/>
    <col min="15073" max="15073" width="7" style="9" customWidth="1"/>
    <col min="15074" max="15074" width="4.5703125" style="9" customWidth="1"/>
    <col min="15075" max="15076" width="6.85546875" style="9" customWidth="1"/>
    <col min="15077" max="15077" width="7.5703125" style="9" customWidth="1"/>
    <col min="15078" max="15078" width="6.42578125" style="9" customWidth="1"/>
    <col min="15079" max="15079" width="7" style="9" customWidth="1"/>
    <col min="15080" max="15080" width="7.140625" style="9" customWidth="1"/>
    <col min="15081" max="15081" width="9.140625" style="9"/>
    <col min="15082" max="15082" width="10.85546875" style="9" bestFit="1" customWidth="1"/>
    <col min="15083" max="15083" width="9.140625" style="9"/>
    <col min="15084" max="15084" width="7.5703125" style="9" customWidth="1"/>
    <col min="15085" max="15087" width="9.140625" style="9"/>
    <col min="15088" max="15088" width="13" style="9" customWidth="1"/>
    <col min="15089" max="15089" width="13.42578125" style="9" customWidth="1"/>
    <col min="15090" max="15093" width="9.140625" style="9"/>
    <col min="15094" max="15094" width="10" style="9" customWidth="1"/>
    <col min="15095" max="15324" width="9.140625" style="9"/>
    <col min="15325" max="15325" width="10.140625" style="9" customWidth="1"/>
    <col min="15326" max="15326" width="12.85546875" style="9" customWidth="1"/>
    <col min="15327" max="15327" width="9" style="9" customWidth="1"/>
    <col min="15328" max="15328" width="10.140625" style="9" customWidth="1"/>
    <col min="15329" max="15329" width="7" style="9" customWidth="1"/>
    <col min="15330" max="15330" width="4.5703125" style="9" customWidth="1"/>
    <col min="15331" max="15332" width="6.85546875" style="9" customWidth="1"/>
    <col min="15333" max="15333" width="7.5703125" style="9" customWidth="1"/>
    <col min="15334" max="15334" width="6.42578125" style="9" customWidth="1"/>
    <col min="15335" max="15335" width="7" style="9" customWidth="1"/>
    <col min="15336" max="15336" width="7.140625" style="9" customWidth="1"/>
    <col min="15337" max="15337" width="9.140625" style="9"/>
    <col min="15338" max="15338" width="10.85546875" style="9" bestFit="1" customWidth="1"/>
    <col min="15339" max="15339" width="9.140625" style="9"/>
    <col min="15340" max="15340" width="7.5703125" style="9" customWidth="1"/>
    <col min="15341" max="15343" width="9.140625" style="9"/>
    <col min="15344" max="15344" width="13" style="9" customWidth="1"/>
    <col min="15345" max="15345" width="13.42578125" style="9" customWidth="1"/>
    <col min="15346" max="15349" width="9.140625" style="9"/>
    <col min="15350" max="15350" width="10" style="9" customWidth="1"/>
    <col min="15351" max="15580" width="9.140625" style="9"/>
    <col min="15581" max="15581" width="10.140625" style="9" customWidth="1"/>
    <col min="15582" max="15582" width="12.85546875" style="9" customWidth="1"/>
    <col min="15583" max="15583" width="9" style="9" customWidth="1"/>
    <col min="15584" max="15584" width="10.140625" style="9" customWidth="1"/>
    <col min="15585" max="15585" width="7" style="9" customWidth="1"/>
    <col min="15586" max="15586" width="4.5703125" style="9" customWidth="1"/>
    <col min="15587" max="15588" width="6.85546875" style="9" customWidth="1"/>
    <col min="15589" max="15589" width="7.5703125" style="9" customWidth="1"/>
    <col min="15590" max="15590" width="6.42578125" style="9" customWidth="1"/>
    <col min="15591" max="15591" width="7" style="9" customWidth="1"/>
    <col min="15592" max="15592" width="7.140625" style="9" customWidth="1"/>
    <col min="15593" max="15593" width="9.140625" style="9"/>
    <col min="15594" max="15594" width="10.85546875" style="9" bestFit="1" customWidth="1"/>
    <col min="15595" max="15595" width="9.140625" style="9"/>
    <col min="15596" max="15596" width="7.5703125" style="9" customWidth="1"/>
    <col min="15597" max="15599" width="9.140625" style="9"/>
    <col min="15600" max="15600" width="13" style="9" customWidth="1"/>
    <col min="15601" max="15601" width="13.42578125" style="9" customWidth="1"/>
    <col min="15602" max="15605" width="9.140625" style="9"/>
    <col min="15606" max="15606" width="10" style="9" customWidth="1"/>
    <col min="15607" max="15836" width="9.140625" style="9"/>
    <col min="15837" max="15837" width="10.140625" style="9" customWidth="1"/>
    <col min="15838" max="15838" width="12.85546875" style="9" customWidth="1"/>
    <col min="15839" max="15839" width="9" style="9" customWidth="1"/>
    <col min="15840" max="15840" width="10.140625" style="9" customWidth="1"/>
    <col min="15841" max="15841" width="7" style="9" customWidth="1"/>
    <col min="15842" max="15842" width="4.5703125" style="9" customWidth="1"/>
    <col min="15843" max="15844" width="6.85546875" style="9" customWidth="1"/>
    <col min="15845" max="15845" width="7.5703125" style="9" customWidth="1"/>
    <col min="15846" max="15846" width="6.42578125" style="9" customWidth="1"/>
    <col min="15847" max="15847" width="7" style="9" customWidth="1"/>
    <col min="15848" max="15848" width="7.140625" style="9" customWidth="1"/>
    <col min="15849" max="15849" width="9.140625" style="9"/>
    <col min="15850" max="15850" width="10.85546875" style="9" bestFit="1" customWidth="1"/>
    <col min="15851" max="15851" width="9.140625" style="9"/>
    <col min="15852" max="15852" width="7.5703125" style="9" customWidth="1"/>
    <col min="15853" max="15855" width="9.140625" style="9"/>
    <col min="15856" max="15856" width="13" style="9" customWidth="1"/>
    <col min="15857" max="15857" width="13.42578125" style="9" customWidth="1"/>
    <col min="15858" max="15861" width="9.140625" style="9"/>
    <col min="15862" max="15862" width="10" style="9" customWidth="1"/>
    <col min="15863" max="16092" width="9.140625" style="9"/>
    <col min="16093" max="16093" width="10.140625" style="9" customWidth="1"/>
    <col min="16094" max="16094" width="12.85546875" style="9" customWidth="1"/>
    <col min="16095" max="16095" width="9" style="9" customWidth="1"/>
    <col min="16096" max="16096" width="10.140625" style="9" customWidth="1"/>
    <col min="16097" max="16097" width="7" style="9" customWidth="1"/>
    <col min="16098" max="16098" width="4.5703125" style="9" customWidth="1"/>
    <col min="16099" max="16100" width="6.85546875" style="9" customWidth="1"/>
    <col min="16101" max="16101" width="7.5703125" style="9" customWidth="1"/>
    <col min="16102" max="16102" width="6.42578125" style="9" customWidth="1"/>
    <col min="16103" max="16103" width="7" style="9" customWidth="1"/>
    <col min="16104" max="16104" width="7.140625" style="9" customWidth="1"/>
    <col min="16105" max="16105" width="9.140625" style="9"/>
    <col min="16106" max="16106" width="10.85546875" style="9" bestFit="1" customWidth="1"/>
    <col min="16107" max="16107" width="9.140625" style="9"/>
    <col min="16108" max="16108" width="7.5703125" style="9" customWidth="1"/>
    <col min="16109" max="16111" width="9.140625" style="9"/>
    <col min="16112" max="16112" width="13" style="9" customWidth="1"/>
    <col min="16113" max="16113" width="13.42578125" style="9" customWidth="1"/>
    <col min="16114" max="16117" width="9.140625" style="9"/>
    <col min="16118" max="16118" width="10" style="9" customWidth="1"/>
    <col min="16119" max="16383" width="9.140625" style="9"/>
    <col min="16384" max="16384" width="9.140625" style="9" customWidth="1"/>
  </cols>
  <sheetData>
    <row r="1" spans="1:44" x14ac:dyDescent="0.2">
      <c r="A1" s="47" t="s">
        <v>77</v>
      </c>
    </row>
    <row r="2" spans="1:44" ht="17.25" x14ac:dyDescent="0.25">
      <c r="A2" s="315" t="s">
        <v>749</v>
      </c>
      <c r="B2" s="20"/>
      <c r="C2" s="86"/>
      <c r="D2" s="10"/>
      <c r="E2" s="10"/>
      <c r="F2" s="10"/>
      <c r="G2" s="28"/>
      <c r="H2" s="41"/>
      <c r="I2" s="10"/>
      <c r="J2" s="10"/>
      <c r="Q2" s="62"/>
      <c r="R2" s="62"/>
      <c r="S2" s="62"/>
      <c r="T2" s="62"/>
      <c r="U2" s="62"/>
      <c r="V2" s="62"/>
      <c r="W2" s="62"/>
      <c r="X2" s="62"/>
      <c r="Y2" s="62"/>
      <c r="Z2" s="62"/>
      <c r="AA2" s="62"/>
      <c r="AB2" s="62"/>
      <c r="AC2" s="62"/>
      <c r="AD2" s="62"/>
      <c r="AE2" s="62"/>
    </row>
    <row r="3" spans="1:44" s="62" customFormat="1" ht="94.5" customHeight="1" x14ac:dyDescent="0.2">
      <c r="A3" s="140"/>
      <c r="B3" s="140" t="s">
        <v>25</v>
      </c>
      <c r="C3" s="140" t="s">
        <v>26</v>
      </c>
      <c r="D3" s="140" t="s">
        <v>27</v>
      </c>
      <c r="E3" s="140" t="s">
        <v>161</v>
      </c>
      <c r="F3" s="140" t="s">
        <v>28</v>
      </c>
      <c r="G3" s="140" t="s">
        <v>29</v>
      </c>
      <c r="H3" s="140" t="s">
        <v>30</v>
      </c>
      <c r="I3" s="140" t="s">
        <v>31</v>
      </c>
      <c r="J3" s="140" t="s">
        <v>32</v>
      </c>
      <c r="K3" s="140" t="s">
        <v>33</v>
      </c>
      <c r="L3" s="140" t="s">
        <v>34</v>
      </c>
      <c r="M3" s="140" t="s">
        <v>35</v>
      </c>
      <c r="N3" s="140" t="s">
        <v>94</v>
      </c>
      <c r="O3" s="141"/>
      <c r="P3"/>
      <c r="Q3"/>
      <c r="R3"/>
      <c r="S3"/>
      <c r="T3"/>
      <c r="U3"/>
      <c r="V3"/>
      <c r="W3"/>
      <c r="X3"/>
      <c r="Y3"/>
      <c r="Z3"/>
      <c r="AA3"/>
      <c r="AB3"/>
      <c r="AC3"/>
      <c r="AD3"/>
      <c r="AF3"/>
      <c r="AG3"/>
      <c r="AH3"/>
      <c r="AI3"/>
      <c r="AJ3"/>
      <c r="AK3"/>
      <c r="AL3"/>
      <c r="AM3"/>
      <c r="AN3"/>
      <c r="AO3"/>
      <c r="AP3"/>
      <c r="AQ3"/>
      <c r="AR3"/>
    </row>
    <row r="4" spans="1:44" s="62" customFormat="1" ht="21" customHeight="1" x14ac:dyDescent="0.2">
      <c r="A4" s="176" t="s">
        <v>457</v>
      </c>
      <c r="B4" s="177"/>
      <c r="C4" s="177"/>
      <c r="D4" s="177"/>
      <c r="E4" s="177"/>
      <c r="F4" s="177"/>
      <c r="G4" s="177"/>
      <c r="H4" s="177"/>
      <c r="I4" s="177"/>
      <c r="J4" s="177"/>
      <c r="K4" s="177"/>
      <c r="L4" s="177"/>
      <c r="M4" s="177"/>
      <c r="N4" s="178"/>
      <c r="O4" s="178"/>
      <c r="P4"/>
      <c r="Q4"/>
      <c r="R4"/>
      <c r="S4"/>
      <c r="T4"/>
      <c r="U4"/>
      <c r="V4"/>
      <c r="W4"/>
      <c r="X4"/>
      <c r="Y4"/>
      <c r="Z4"/>
      <c r="AA4"/>
      <c r="AB4"/>
      <c r="AC4"/>
      <c r="AD4"/>
      <c r="AF4"/>
      <c r="AG4"/>
      <c r="AH4"/>
      <c r="AI4"/>
      <c r="AJ4"/>
      <c r="AK4"/>
      <c r="AL4"/>
      <c r="AM4"/>
      <c r="AN4"/>
      <c r="AO4"/>
      <c r="AP4"/>
      <c r="AQ4"/>
      <c r="AR4"/>
    </row>
    <row r="5" spans="1:44" customFormat="1" ht="21" customHeight="1" x14ac:dyDescent="0.2">
      <c r="A5" s="251" t="s">
        <v>611</v>
      </c>
      <c r="B5" s="240">
        <v>1</v>
      </c>
      <c r="C5" s="240">
        <v>0</v>
      </c>
      <c r="D5" s="240">
        <v>0</v>
      </c>
      <c r="E5" s="240">
        <v>0</v>
      </c>
      <c r="F5" s="240">
        <v>2</v>
      </c>
      <c r="G5" s="240">
        <v>0</v>
      </c>
      <c r="H5" s="240">
        <v>1</v>
      </c>
      <c r="I5" s="240">
        <v>6</v>
      </c>
      <c r="J5" s="240">
        <v>0</v>
      </c>
      <c r="K5" s="240">
        <v>0</v>
      </c>
      <c r="L5" s="240">
        <v>0</v>
      </c>
      <c r="M5" s="240">
        <v>0</v>
      </c>
      <c r="N5" s="233">
        <v>10</v>
      </c>
      <c r="O5" s="233"/>
      <c r="AF5" s="147"/>
      <c r="AG5" s="147"/>
      <c r="AH5" s="147"/>
      <c r="AI5" s="147"/>
      <c r="AJ5" s="147"/>
      <c r="AK5" s="147"/>
      <c r="AL5" s="147"/>
      <c r="AM5" s="147"/>
      <c r="AN5" s="147"/>
      <c r="AO5" s="147"/>
      <c r="AP5" s="147"/>
      <c r="AQ5" s="147"/>
      <c r="AR5" s="147"/>
    </row>
    <row r="6" spans="1:44" customFormat="1" ht="21" customHeight="1" x14ac:dyDescent="0.2">
      <c r="A6" s="162" t="s">
        <v>612</v>
      </c>
      <c r="B6" s="254">
        <v>0</v>
      </c>
      <c r="C6" s="254">
        <v>0</v>
      </c>
      <c r="D6" s="254">
        <v>0</v>
      </c>
      <c r="E6" s="254">
        <v>1</v>
      </c>
      <c r="F6" s="254">
        <v>0</v>
      </c>
      <c r="G6" s="254">
        <v>0</v>
      </c>
      <c r="H6" s="254">
        <v>0</v>
      </c>
      <c r="I6" s="254">
        <v>0</v>
      </c>
      <c r="J6" s="254">
        <v>0</v>
      </c>
      <c r="K6" s="254">
        <v>0</v>
      </c>
      <c r="L6" s="254">
        <v>0</v>
      </c>
      <c r="M6" s="254">
        <v>0</v>
      </c>
      <c r="N6" s="255">
        <v>1</v>
      </c>
      <c r="O6" s="236"/>
      <c r="P6" s="3"/>
      <c r="Q6" s="3"/>
      <c r="AF6" s="147"/>
      <c r="AG6" s="147"/>
      <c r="AH6" s="147"/>
      <c r="AI6" s="147"/>
      <c r="AJ6" s="147"/>
      <c r="AK6" s="147"/>
      <c r="AL6" s="147"/>
      <c r="AM6" s="147"/>
      <c r="AN6" s="147"/>
      <c r="AO6" s="147"/>
      <c r="AP6" s="147"/>
      <c r="AQ6" s="147"/>
      <c r="AR6" s="147"/>
    </row>
    <row r="7" spans="1:44" customFormat="1" ht="21" customHeight="1" x14ac:dyDescent="0.2">
      <c r="A7" s="251" t="s">
        <v>613</v>
      </c>
      <c r="B7" s="252">
        <v>0</v>
      </c>
      <c r="C7" s="252">
        <v>1</v>
      </c>
      <c r="D7" s="252">
        <v>0</v>
      </c>
      <c r="E7" s="252">
        <v>2</v>
      </c>
      <c r="F7" s="252">
        <v>1</v>
      </c>
      <c r="G7" s="252">
        <v>0</v>
      </c>
      <c r="H7" s="252">
        <v>0</v>
      </c>
      <c r="I7" s="252">
        <v>0</v>
      </c>
      <c r="J7" s="252">
        <v>0</v>
      </c>
      <c r="K7" s="252">
        <v>0</v>
      </c>
      <c r="L7" s="252">
        <v>0</v>
      </c>
      <c r="M7" s="252">
        <v>0</v>
      </c>
      <c r="N7" s="261">
        <v>4</v>
      </c>
      <c r="O7" s="233"/>
      <c r="AF7" s="147"/>
      <c r="AG7" s="147"/>
      <c r="AH7" s="147"/>
      <c r="AI7" s="147"/>
      <c r="AJ7" s="147"/>
      <c r="AK7" s="147"/>
      <c r="AL7" s="147"/>
      <c r="AM7" s="147"/>
      <c r="AN7" s="147"/>
      <c r="AO7" s="147"/>
      <c r="AP7" s="147"/>
      <c r="AQ7" s="147"/>
      <c r="AR7" s="147"/>
    </row>
    <row r="8" spans="1:44" customFormat="1" ht="21" customHeight="1" x14ac:dyDescent="0.2">
      <c r="A8" s="162" t="s">
        <v>614</v>
      </c>
      <c r="B8" s="254">
        <v>0</v>
      </c>
      <c r="C8" s="254">
        <v>0</v>
      </c>
      <c r="D8" s="254">
        <v>0</v>
      </c>
      <c r="E8" s="254">
        <v>0</v>
      </c>
      <c r="F8" s="254">
        <v>1</v>
      </c>
      <c r="G8" s="254">
        <v>0</v>
      </c>
      <c r="H8" s="254">
        <v>0</v>
      </c>
      <c r="I8" s="254">
        <v>0</v>
      </c>
      <c r="J8" s="254">
        <v>0</v>
      </c>
      <c r="K8" s="254">
        <v>0</v>
      </c>
      <c r="L8" s="254">
        <v>0</v>
      </c>
      <c r="M8" s="254">
        <v>0</v>
      </c>
      <c r="N8" s="255">
        <v>1</v>
      </c>
      <c r="O8" s="236"/>
      <c r="P8" s="3"/>
      <c r="Q8" s="3"/>
      <c r="AF8" s="147"/>
      <c r="AG8" s="147"/>
      <c r="AH8" s="147"/>
      <c r="AI8" s="147"/>
      <c r="AJ8" s="147"/>
      <c r="AK8" s="147"/>
      <c r="AL8" s="147"/>
      <c r="AM8" s="147"/>
      <c r="AN8" s="147"/>
      <c r="AO8" s="147"/>
      <c r="AP8" s="147"/>
      <c r="AQ8" s="147"/>
      <c r="AR8" s="147"/>
    </row>
    <row r="9" spans="1:44" customFormat="1" ht="21" customHeight="1" x14ac:dyDescent="0.2">
      <c r="A9" s="251" t="s">
        <v>610</v>
      </c>
      <c r="B9" s="240">
        <v>1</v>
      </c>
      <c r="C9" s="240">
        <v>1</v>
      </c>
      <c r="D9" s="240">
        <v>0</v>
      </c>
      <c r="E9" s="240">
        <v>3</v>
      </c>
      <c r="F9" s="240">
        <v>4</v>
      </c>
      <c r="G9" s="240">
        <v>0</v>
      </c>
      <c r="H9" s="240">
        <v>1</v>
      </c>
      <c r="I9" s="240">
        <v>6</v>
      </c>
      <c r="J9" s="240">
        <v>0</v>
      </c>
      <c r="K9" s="240">
        <v>0</v>
      </c>
      <c r="L9" s="240">
        <v>0</v>
      </c>
      <c r="M9" s="240">
        <v>0</v>
      </c>
      <c r="N9" s="233">
        <v>16</v>
      </c>
      <c r="O9" s="233"/>
    </row>
    <row r="10" spans="1:44" customFormat="1" ht="21" customHeight="1" x14ac:dyDescent="0.2">
      <c r="A10" s="162" t="s">
        <v>585</v>
      </c>
      <c r="B10" s="244">
        <v>0</v>
      </c>
      <c r="C10" s="244">
        <v>0</v>
      </c>
      <c r="D10" s="244">
        <v>1</v>
      </c>
      <c r="E10" s="244">
        <v>2</v>
      </c>
      <c r="F10" s="244">
        <v>2</v>
      </c>
      <c r="G10" s="244">
        <v>1</v>
      </c>
      <c r="H10" s="244">
        <v>0</v>
      </c>
      <c r="I10" s="244">
        <v>0</v>
      </c>
      <c r="J10" s="244">
        <v>0</v>
      </c>
      <c r="K10" s="244">
        <v>0</v>
      </c>
      <c r="L10" s="244">
        <v>0</v>
      </c>
      <c r="M10" s="244">
        <v>0</v>
      </c>
      <c r="N10" s="236">
        <v>6</v>
      </c>
      <c r="O10" s="255"/>
    </row>
    <row r="11" spans="1:44" customFormat="1" ht="21" customHeight="1" x14ac:dyDescent="0.2">
      <c r="A11" s="251" t="s">
        <v>586</v>
      </c>
      <c r="B11" s="240">
        <v>0</v>
      </c>
      <c r="C11" s="240">
        <v>5</v>
      </c>
      <c r="D11" s="240">
        <v>0</v>
      </c>
      <c r="E11" s="240">
        <v>5</v>
      </c>
      <c r="F11" s="240">
        <v>8</v>
      </c>
      <c r="G11" s="240">
        <v>0</v>
      </c>
      <c r="H11" s="240">
        <v>3</v>
      </c>
      <c r="I11" s="240">
        <v>0</v>
      </c>
      <c r="J11" s="240">
        <v>0</v>
      </c>
      <c r="K11" s="240">
        <v>0</v>
      </c>
      <c r="L11" s="240">
        <v>0</v>
      </c>
      <c r="M11" s="240">
        <v>0</v>
      </c>
      <c r="N11" s="233">
        <v>21</v>
      </c>
      <c r="O11" s="261"/>
      <c r="P11" s="3"/>
    </row>
    <row r="12" spans="1:44" customFormat="1" ht="21" customHeight="1" x14ac:dyDescent="0.2">
      <c r="A12" s="162" t="s">
        <v>587</v>
      </c>
      <c r="B12" s="244">
        <v>1</v>
      </c>
      <c r="C12" s="244">
        <v>0</v>
      </c>
      <c r="D12" s="244">
        <v>0</v>
      </c>
      <c r="E12" s="244">
        <v>1</v>
      </c>
      <c r="F12" s="244">
        <v>2</v>
      </c>
      <c r="G12" s="244">
        <v>0</v>
      </c>
      <c r="H12" s="244">
        <v>0</v>
      </c>
      <c r="I12" s="244">
        <v>1</v>
      </c>
      <c r="J12" s="244">
        <v>0</v>
      </c>
      <c r="K12" s="244">
        <v>0</v>
      </c>
      <c r="L12" s="244">
        <v>0</v>
      </c>
      <c r="M12" s="244">
        <v>0</v>
      </c>
      <c r="N12" s="236">
        <v>5</v>
      </c>
      <c r="O12" s="236"/>
    </row>
    <row r="13" spans="1:44" customFormat="1" ht="21" customHeight="1" x14ac:dyDescent="0.2">
      <c r="A13" s="251" t="s">
        <v>588</v>
      </c>
      <c r="B13" s="240">
        <v>0</v>
      </c>
      <c r="C13" s="240">
        <v>0</v>
      </c>
      <c r="D13" s="240">
        <v>0</v>
      </c>
      <c r="E13" s="240">
        <v>1</v>
      </c>
      <c r="F13" s="240">
        <v>0</v>
      </c>
      <c r="G13" s="240">
        <v>0</v>
      </c>
      <c r="H13" s="240">
        <v>0</v>
      </c>
      <c r="I13" s="240">
        <v>0</v>
      </c>
      <c r="J13" s="240">
        <v>0</v>
      </c>
      <c r="K13" s="240">
        <v>0</v>
      </c>
      <c r="L13" s="240">
        <v>1</v>
      </c>
      <c r="M13" s="240">
        <v>0</v>
      </c>
      <c r="N13" s="233">
        <v>2</v>
      </c>
      <c r="O13" s="261"/>
      <c r="P13" s="3"/>
    </row>
    <row r="14" spans="1:44" customFormat="1" ht="21" customHeight="1" x14ac:dyDescent="0.2">
      <c r="A14" s="162" t="s">
        <v>583</v>
      </c>
      <c r="B14" s="244">
        <v>1</v>
      </c>
      <c r="C14" s="244">
        <v>5</v>
      </c>
      <c r="D14" s="244">
        <v>1</v>
      </c>
      <c r="E14" s="244">
        <v>9</v>
      </c>
      <c r="F14" s="244">
        <v>12</v>
      </c>
      <c r="G14" s="244">
        <v>1</v>
      </c>
      <c r="H14" s="244">
        <v>3</v>
      </c>
      <c r="I14" s="244">
        <v>1</v>
      </c>
      <c r="J14" s="244">
        <v>0</v>
      </c>
      <c r="K14" s="244">
        <v>0</v>
      </c>
      <c r="L14" s="244">
        <v>1</v>
      </c>
      <c r="M14" s="244">
        <v>0</v>
      </c>
      <c r="N14" s="236">
        <v>34</v>
      </c>
      <c r="O14" s="255"/>
      <c r="P14" s="3"/>
    </row>
    <row r="15" spans="1:44" customFormat="1" ht="21" customHeight="1" x14ac:dyDescent="0.2">
      <c r="A15" s="251" t="s">
        <v>750</v>
      </c>
      <c r="B15" s="252">
        <v>0</v>
      </c>
      <c r="C15" s="252">
        <v>-4</v>
      </c>
      <c r="D15" s="252">
        <v>-1</v>
      </c>
      <c r="E15" s="252">
        <v>-6</v>
      </c>
      <c r="F15" s="252">
        <v>-8</v>
      </c>
      <c r="G15" s="252">
        <v>-1</v>
      </c>
      <c r="H15" s="252">
        <v>-2</v>
      </c>
      <c r="I15" s="252">
        <v>5</v>
      </c>
      <c r="J15" s="252">
        <v>0</v>
      </c>
      <c r="K15" s="252">
        <v>0</v>
      </c>
      <c r="L15" s="252">
        <v>-1</v>
      </c>
      <c r="M15" s="252">
        <v>0</v>
      </c>
      <c r="N15" s="261">
        <v>-18</v>
      </c>
      <c r="O15" s="255"/>
      <c r="P15" s="3"/>
    </row>
    <row r="16" spans="1:44" customFormat="1" ht="21" customHeight="1" x14ac:dyDescent="0.2">
      <c r="A16" s="602" t="s">
        <v>651</v>
      </c>
      <c r="B16" s="603" t="s">
        <v>582</v>
      </c>
      <c r="C16" s="603" t="s">
        <v>582</v>
      </c>
      <c r="D16" s="603" t="s">
        <v>582</v>
      </c>
      <c r="E16" s="603" t="s">
        <v>582</v>
      </c>
      <c r="F16" s="603">
        <v>-0.66666666666666663</v>
      </c>
      <c r="G16" s="603" t="s">
        <v>582</v>
      </c>
      <c r="H16" s="603" t="s">
        <v>582</v>
      </c>
      <c r="I16" s="603" t="s">
        <v>582</v>
      </c>
      <c r="J16" s="603" t="s">
        <v>582</v>
      </c>
      <c r="K16" s="603" t="s">
        <v>582</v>
      </c>
      <c r="L16" s="603" t="s">
        <v>582</v>
      </c>
      <c r="M16" s="603" t="s">
        <v>582</v>
      </c>
      <c r="N16" s="604">
        <v>-0.52941176470588236</v>
      </c>
      <c r="O16" s="255"/>
      <c r="P16" s="3"/>
    </row>
    <row r="17" spans="1:44" customFormat="1" ht="21" customHeight="1" x14ac:dyDescent="0.2">
      <c r="A17" s="674" t="s">
        <v>458</v>
      </c>
      <c r="B17" s="675"/>
      <c r="C17" s="675"/>
      <c r="D17" s="675"/>
      <c r="E17" s="675"/>
      <c r="F17" s="675"/>
      <c r="G17" s="675"/>
      <c r="H17" s="675"/>
      <c r="I17" s="675"/>
      <c r="J17" s="675"/>
      <c r="K17" s="675"/>
      <c r="L17" s="675"/>
      <c r="M17" s="675"/>
      <c r="N17" s="676"/>
      <c r="O17" s="676"/>
    </row>
    <row r="18" spans="1:44" customFormat="1" ht="21" customHeight="1" x14ac:dyDescent="0.2">
      <c r="A18" s="251" t="s">
        <v>611</v>
      </c>
      <c r="B18" s="240">
        <v>0</v>
      </c>
      <c r="C18" s="240">
        <v>0</v>
      </c>
      <c r="D18" s="240">
        <v>0</v>
      </c>
      <c r="E18" s="240">
        <v>0</v>
      </c>
      <c r="F18" s="240">
        <v>0</v>
      </c>
      <c r="G18" s="240">
        <v>0</v>
      </c>
      <c r="H18" s="240">
        <v>0</v>
      </c>
      <c r="I18" s="240">
        <v>0</v>
      </c>
      <c r="J18" s="240">
        <v>0</v>
      </c>
      <c r="K18" s="240">
        <v>2</v>
      </c>
      <c r="L18" s="240">
        <v>0</v>
      </c>
      <c r="M18" s="240">
        <v>0</v>
      </c>
      <c r="N18" s="233">
        <v>2</v>
      </c>
      <c r="O18" s="233"/>
      <c r="AF18" s="147"/>
      <c r="AG18" s="147"/>
      <c r="AH18" s="147"/>
      <c r="AI18" s="147"/>
      <c r="AJ18" s="147"/>
      <c r="AK18" s="147"/>
      <c r="AL18" s="147"/>
      <c r="AM18" s="147"/>
      <c r="AN18" s="147"/>
      <c r="AO18" s="147"/>
      <c r="AP18" s="147"/>
      <c r="AQ18" s="147"/>
      <c r="AR18" s="147"/>
    </row>
    <row r="19" spans="1:44" customFormat="1" ht="21" customHeight="1" x14ac:dyDescent="0.2">
      <c r="A19" s="162" t="s">
        <v>612</v>
      </c>
      <c r="B19" s="254">
        <v>0</v>
      </c>
      <c r="C19" s="254">
        <v>0</v>
      </c>
      <c r="D19" s="254">
        <v>0</v>
      </c>
      <c r="E19" s="254">
        <v>0</v>
      </c>
      <c r="F19" s="254">
        <v>0</v>
      </c>
      <c r="G19" s="254">
        <v>0</v>
      </c>
      <c r="H19" s="254">
        <v>0</v>
      </c>
      <c r="I19" s="254">
        <v>0</v>
      </c>
      <c r="J19" s="254">
        <v>0</v>
      </c>
      <c r="K19" s="254">
        <v>1</v>
      </c>
      <c r="L19" s="254">
        <v>0</v>
      </c>
      <c r="M19" s="254">
        <v>0</v>
      </c>
      <c r="N19" s="255">
        <v>1</v>
      </c>
      <c r="O19" s="236"/>
      <c r="P19" s="3"/>
      <c r="Q19" s="3"/>
      <c r="AF19" s="147"/>
      <c r="AG19" s="147"/>
      <c r="AH19" s="147"/>
      <c r="AI19" s="147"/>
      <c r="AJ19" s="147"/>
      <c r="AK19" s="147"/>
      <c r="AL19" s="147"/>
      <c r="AM19" s="147"/>
      <c r="AN19" s="147"/>
      <c r="AO19" s="147"/>
      <c r="AP19" s="147"/>
      <c r="AQ19" s="147"/>
      <c r="AR19" s="147"/>
    </row>
    <row r="20" spans="1:44" customFormat="1" ht="21" customHeight="1" x14ac:dyDescent="0.2">
      <c r="A20" s="251" t="s">
        <v>613</v>
      </c>
      <c r="B20" s="252">
        <v>0</v>
      </c>
      <c r="C20" s="252">
        <v>0</v>
      </c>
      <c r="D20" s="252">
        <v>0</v>
      </c>
      <c r="E20" s="252">
        <v>0</v>
      </c>
      <c r="F20" s="252">
        <v>0</v>
      </c>
      <c r="G20" s="252">
        <v>0</v>
      </c>
      <c r="H20" s="252">
        <v>0</v>
      </c>
      <c r="I20" s="252">
        <v>1</v>
      </c>
      <c r="J20" s="252">
        <v>0</v>
      </c>
      <c r="K20" s="252">
        <v>0</v>
      </c>
      <c r="L20" s="252">
        <v>1</v>
      </c>
      <c r="M20" s="252">
        <v>0</v>
      </c>
      <c r="N20" s="261">
        <v>2</v>
      </c>
      <c r="O20" s="233"/>
      <c r="AF20" s="147"/>
      <c r="AG20" s="147"/>
      <c r="AH20" s="147"/>
      <c r="AI20" s="147"/>
      <c r="AJ20" s="147"/>
      <c r="AK20" s="147"/>
      <c r="AL20" s="147"/>
      <c r="AM20" s="147"/>
      <c r="AN20" s="147"/>
      <c r="AO20" s="147"/>
      <c r="AP20" s="147"/>
      <c r="AQ20" s="147"/>
      <c r="AR20" s="147"/>
    </row>
    <row r="21" spans="1:44" customFormat="1" ht="21" customHeight="1" x14ac:dyDescent="0.2">
      <c r="A21" s="162" t="s">
        <v>614</v>
      </c>
      <c r="B21" s="254">
        <v>1</v>
      </c>
      <c r="C21" s="254">
        <v>0</v>
      </c>
      <c r="D21" s="254">
        <v>0</v>
      </c>
      <c r="E21" s="254">
        <v>1</v>
      </c>
      <c r="F21" s="254">
        <v>0</v>
      </c>
      <c r="G21" s="254">
        <v>0</v>
      </c>
      <c r="H21" s="254">
        <v>0</v>
      </c>
      <c r="I21" s="254">
        <v>1</v>
      </c>
      <c r="J21" s="254">
        <v>0</v>
      </c>
      <c r="K21" s="254">
        <v>0</v>
      </c>
      <c r="L21" s="254">
        <v>0</v>
      </c>
      <c r="M21" s="254">
        <v>0</v>
      </c>
      <c r="N21" s="255">
        <v>3</v>
      </c>
      <c r="O21" s="236"/>
      <c r="P21" s="3"/>
      <c r="Q21" s="3"/>
      <c r="AF21" s="147"/>
      <c r="AG21" s="147"/>
      <c r="AH21" s="147"/>
      <c r="AI21" s="147"/>
      <c r="AJ21" s="147"/>
      <c r="AK21" s="147"/>
      <c r="AL21" s="147"/>
      <c r="AM21" s="147"/>
      <c r="AN21" s="147"/>
      <c r="AO21" s="147"/>
      <c r="AP21" s="147"/>
      <c r="AQ21" s="147"/>
      <c r="AR21" s="147"/>
    </row>
    <row r="22" spans="1:44" customFormat="1" ht="21" customHeight="1" x14ac:dyDescent="0.2">
      <c r="A22" s="251" t="s">
        <v>610</v>
      </c>
      <c r="B22" s="240">
        <v>1</v>
      </c>
      <c r="C22" s="240">
        <v>0</v>
      </c>
      <c r="D22" s="240">
        <v>0</v>
      </c>
      <c r="E22" s="240">
        <v>1</v>
      </c>
      <c r="F22" s="240">
        <v>0</v>
      </c>
      <c r="G22" s="240">
        <v>0</v>
      </c>
      <c r="H22" s="240">
        <v>0</v>
      </c>
      <c r="I22" s="240">
        <v>2</v>
      </c>
      <c r="J22" s="240">
        <v>0</v>
      </c>
      <c r="K22" s="240">
        <v>3</v>
      </c>
      <c r="L22" s="240">
        <v>1</v>
      </c>
      <c r="M22" s="240">
        <v>0</v>
      </c>
      <c r="N22" s="233">
        <v>8</v>
      </c>
      <c r="O22" s="233"/>
      <c r="AF22" s="147"/>
      <c r="AG22" s="147"/>
      <c r="AH22" s="147"/>
      <c r="AI22" s="147"/>
      <c r="AJ22" s="147"/>
      <c r="AK22" s="147"/>
      <c r="AL22" s="147"/>
      <c r="AM22" s="147"/>
      <c r="AN22" s="147"/>
      <c r="AO22" s="147"/>
      <c r="AP22" s="147"/>
      <c r="AQ22" s="147"/>
      <c r="AR22" s="147"/>
    </row>
    <row r="23" spans="1:44" customFormat="1" ht="21" customHeight="1" x14ac:dyDescent="0.2">
      <c r="A23" s="162" t="s">
        <v>585</v>
      </c>
      <c r="B23" s="244">
        <v>0</v>
      </c>
      <c r="C23" s="244">
        <v>0</v>
      </c>
      <c r="D23" s="244">
        <v>0</v>
      </c>
      <c r="E23" s="244">
        <v>0</v>
      </c>
      <c r="F23" s="244">
        <v>1</v>
      </c>
      <c r="G23" s="244">
        <v>0</v>
      </c>
      <c r="H23" s="244">
        <v>0</v>
      </c>
      <c r="I23" s="244">
        <v>0</v>
      </c>
      <c r="J23" s="244">
        <v>0</v>
      </c>
      <c r="K23" s="244">
        <v>0</v>
      </c>
      <c r="L23" s="244">
        <v>0</v>
      </c>
      <c r="M23" s="244">
        <v>0</v>
      </c>
      <c r="N23" s="236">
        <v>1</v>
      </c>
      <c r="O23" s="255"/>
      <c r="AF23" s="147"/>
      <c r="AG23" s="147"/>
      <c r="AH23" s="147"/>
      <c r="AI23" s="147"/>
      <c r="AJ23" s="147"/>
      <c r="AK23" s="147"/>
      <c r="AL23" s="147"/>
      <c r="AM23" s="147"/>
      <c r="AN23" s="147"/>
      <c r="AO23" s="147"/>
      <c r="AP23" s="147"/>
      <c r="AQ23" s="147"/>
      <c r="AR23" s="147"/>
    </row>
    <row r="24" spans="1:44" customFormat="1" ht="21" customHeight="1" x14ac:dyDescent="0.2">
      <c r="A24" s="251" t="s">
        <v>586</v>
      </c>
      <c r="B24" s="240">
        <v>0</v>
      </c>
      <c r="C24" s="240">
        <v>0</v>
      </c>
      <c r="D24" s="240">
        <v>0</v>
      </c>
      <c r="E24" s="240">
        <v>0</v>
      </c>
      <c r="F24" s="240">
        <v>0</v>
      </c>
      <c r="G24" s="240">
        <v>0</v>
      </c>
      <c r="H24" s="240">
        <v>0</v>
      </c>
      <c r="I24" s="240">
        <v>0</v>
      </c>
      <c r="J24" s="240">
        <v>0</v>
      </c>
      <c r="K24" s="240">
        <v>0</v>
      </c>
      <c r="L24" s="240">
        <v>1</v>
      </c>
      <c r="M24" s="240">
        <v>0</v>
      </c>
      <c r="N24" s="233">
        <v>1</v>
      </c>
      <c r="O24" s="261"/>
      <c r="P24" s="3"/>
      <c r="AF24" s="147"/>
      <c r="AG24" s="147"/>
      <c r="AH24" s="147"/>
      <c r="AI24" s="147"/>
      <c r="AJ24" s="147"/>
      <c r="AK24" s="147"/>
      <c r="AL24" s="147"/>
      <c r="AM24" s="147"/>
      <c r="AN24" s="147"/>
      <c r="AO24" s="147"/>
      <c r="AP24" s="147"/>
      <c r="AQ24" s="147"/>
      <c r="AR24" s="147"/>
    </row>
    <row r="25" spans="1:44" customFormat="1" ht="21" customHeight="1" x14ac:dyDescent="0.2">
      <c r="A25" s="162" t="s">
        <v>587</v>
      </c>
      <c r="B25" s="244">
        <v>0</v>
      </c>
      <c r="C25" s="244">
        <v>0</v>
      </c>
      <c r="D25" s="244">
        <v>0</v>
      </c>
      <c r="E25" s="244">
        <v>0</v>
      </c>
      <c r="F25" s="244">
        <v>0</v>
      </c>
      <c r="G25" s="244">
        <v>0</v>
      </c>
      <c r="H25" s="244">
        <v>0</v>
      </c>
      <c r="I25" s="244">
        <v>0</v>
      </c>
      <c r="J25" s="244">
        <v>0</v>
      </c>
      <c r="K25" s="244">
        <v>0</v>
      </c>
      <c r="L25" s="244">
        <v>0</v>
      </c>
      <c r="M25" s="244">
        <v>0</v>
      </c>
      <c r="N25" s="236">
        <v>0</v>
      </c>
      <c r="O25" s="236"/>
      <c r="AF25" s="147"/>
      <c r="AG25" s="147"/>
      <c r="AH25" s="147"/>
      <c r="AI25" s="147"/>
      <c r="AJ25" s="147"/>
      <c r="AK25" s="147"/>
      <c r="AL25" s="147"/>
      <c r="AM25" s="147"/>
      <c r="AN25" s="147"/>
      <c r="AO25" s="147"/>
      <c r="AP25" s="147"/>
      <c r="AQ25" s="147"/>
      <c r="AR25" s="147"/>
    </row>
    <row r="26" spans="1:44" customFormat="1" ht="21" customHeight="1" x14ac:dyDescent="0.2">
      <c r="A26" s="251" t="s">
        <v>588</v>
      </c>
      <c r="B26" s="240">
        <v>0</v>
      </c>
      <c r="C26" s="240">
        <v>1</v>
      </c>
      <c r="D26" s="240">
        <v>0</v>
      </c>
      <c r="E26" s="240">
        <v>1</v>
      </c>
      <c r="F26" s="240">
        <v>1</v>
      </c>
      <c r="G26" s="240">
        <v>0</v>
      </c>
      <c r="H26" s="240">
        <v>0</v>
      </c>
      <c r="I26" s="240">
        <v>0</v>
      </c>
      <c r="J26" s="240">
        <v>0</v>
      </c>
      <c r="K26" s="240">
        <v>0</v>
      </c>
      <c r="L26" s="240">
        <v>0</v>
      </c>
      <c r="M26" s="240">
        <v>0</v>
      </c>
      <c r="N26" s="233">
        <v>3</v>
      </c>
      <c r="O26" s="261"/>
      <c r="P26" s="3"/>
      <c r="AF26" s="147"/>
      <c r="AG26" s="147"/>
      <c r="AH26" s="147"/>
      <c r="AI26" s="147"/>
      <c r="AJ26" s="147"/>
      <c r="AK26" s="147"/>
      <c r="AL26" s="147"/>
      <c r="AM26" s="147"/>
      <c r="AN26" s="147"/>
      <c r="AO26" s="147"/>
      <c r="AP26" s="147"/>
      <c r="AQ26" s="147"/>
      <c r="AR26" s="147"/>
    </row>
    <row r="27" spans="1:44" customFormat="1" ht="21" customHeight="1" x14ac:dyDescent="0.2">
      <c r="A27" s="162" t="s">
        <v>583</v>
      </c>
      <c r="B27" s="244">
        <v>0</v>
      </c>
      <c r="C27" s="244">
        <v>1</v>
      </c>
      <c r="D27" s="244">
        <v>0</v>
      </c>
      <c r="E27" s="244">
        <v>1</v>
      </c>
      <c r="F27" s="244">
        <v>2</v>
      </c>
      <c r="G27" s="244">
        <v>0</v>
      </c>
      <c r="H27" s="244">
        <v>0</v>
      </c>
      <c r="I27" s="244">
        <v>0</v>
      </c>
      <c r="J27" s="244">
        <v>0</v>
      </c>
      <c r="K27" s="244">
        <v>0</v>
      </c>
      <c r="L27" s="244">
        <v>1</v>
      </c>
      <c r="M27" s="244">
        <v>0</v>
      </c>
      <c r="N27" s="236">
        <v>5</v>
      </c>
      <c r="O27" s="255"/>
      <c r="P27" s="3"/>
      <c r="AF27" s="147"/>
      <c r="AG27" s="147"/>
      <c r="AH27" s="147"/>
      <c r="AI27" s="147"/>
      <c r="AJ27" s="147"/>
      <c r="AK27" s="147"/>
      <c r="AL27" s="147"/>
      <c r="AM27" s="147"/>
      <c r="AN27" s="147"/>
      <c r="AO27" s="147"/>
      <c r="AP27" s="147"/>
      <c r="AQ27" s="147"/>
      <c r="AR27" s="147"/>
    </row>
    <row r="28" spans="1:44" customFormat="1" ht="21" customHeight="1" x14ac:dyDescent="0.2">
      <c r="A28" s="251" t="s">
        <v>650</v>
      </c>
      <c r="B28" s="252">
        <v>1</v>
      </c>
      <c r="C28" s="252">
        <v>-1</v>
      </c>
      <c r="D28" s="252">
        <v>0</v>
      </c>
      <c r="E28" s="252">
        <v>0</v>
      </c>
      <c r="F28" s="252">
        <v>-2</v>
      </c>
      <c r="G28" s="252">
        <v>0</v>
      </c>
      <c r="H28" s="252">
        <v>0</v>
      </c>
      <c r="I28" s="252">
        <v>2</v>
      </c>
      <c r="J28" s="252">
        <v>0</v>
      </c>
      <c r="K28" s="252">
        <v>3</v>
      </c>
      <c r="L28" s="252">
        <v>0</v>
      </c>
      <c r="M28" s="252">
        <v>0</v>
      </c>
      <c r="N28" s="261">
        <v>3</v>
      </c>
      <c r="O28" s="255"/>
      <c r="P28" s="3"/>
      <c r="AF28" s="147"/>
      <c r="AG28" s="147"/>
      <c r="AH28" s="147"/>
      <c r="AI28" s="147"/>
      <c r="AJ28" s="147"/>
      <c r="AK28" s="147"/>
      <c r="AL28" s="147"/>
      <c r="AM28" s="147"/>
      <c r="AN28" s="147"/>
      <c r="AO28" s="147"/>
      <c r="AP28" s="147"/>
      <c r="AQ28" s="147"/>
      <c r="AR28" s="147"/>
    </row>
    <row r="29" spans="1:44" customFormat="1" ht="21" customHeight="1" x14ac:dyDescent="0.2">
      <c r="A29" s="162" t="s">
        <v>651</v>
      </c>
      <c r="B29" s="238" t="s">
        <v>582</v>
      </c>
      <c r="C29" s="238" t="s">
        <v>582</v>
      </c>
      <c r="D29" s="238" t="s">
        <v>582</v>
      </c>
      <c r="E29" s="238" t="s">
        <v>582</v>
      </c>
      <c r="F29" s="238" t="s">
        <v>582</v>
      </c>
      <c r="G29" s="238" t="s">
        <v>582</v>
      </c>
      <c r="H29" s="238" t="s">
        <v>582</v>
      </c>
      <c r="I29" s="238" t="s">
        <v>582</v>
      </c>
      <c r="J29" s="238" t="s">
        <v>582</v>
      </c>
      <c r="K29" s="238" t="s">
        <v>582</v>
      </c>
      <c r="L29" s="238" t="s">
        <v>582</v>
      </c>
      <c r="M29" s="238" t="s">
        <v>582</v>
      </c>
      <c r="N29" s="237" t="s">
        <v>582</v>
      </c>
      <c r="O29" s="255"/>
      <c r="P29" s="3"/>
      <c r="AF29" s="147"/>
      <c r="AG29" s="147"/>
      <c r="AH29" s="147"/>
      <c r="AI29" s="147"/>
      <c r="AJ29" s="147"/>
      <c r="AK29" s="147"/>
      <c r="AL29" s="147"/>
      <c r="AM29" s="147"/>
      <c r="AN29" s="147"/>
      <c r="AO29" s="147"/>
      <c r="AP29" s="147"/>
      <c r="AQ29" s="147"/>
      <c r="AR29" s="147"/>
    </row>
    <row r="30" spans="1:44" ht="13.5" x14ac:dyDescent="0.25">
      <c r="A30" s="57" t="s">
        <v>76</v>
      </c>
      <c r="B30" s="168"/>
      <c r="C30" s="168"/>
      <c r="D30" s="169"/>
      <c r="E30" s="169"/>
      <c r="F30" s="169"/>
      <c r="G30" s="169"/>
      <c r="H30" s="170"/>
      <c r="I30" s="171"/>
      <c r="J30" s="169"/>
      <c r="K30" s="169"/>
      <c r="L30" s="169"/>
      <c r="M30" s="169"/>
      <c r="N30" s="169"/>
      <c r="O30" s="169"/>
    </row>
    <row r="31" spans="1:44" ht="13.5" x14ac:dyDescent="0.25">
      <c r="A31" s="25" t="s">
        <v>56</v>
      </c>
      <c r="B31" s="13"/>
      <c r="C31" s="13"/>
      <c r="D31" s="13"/>
      <c r="G31" s="28"/>
      <c r="H31" s="29"/>
    </row>
    <row r="32" spans="1:44" ht="13.5" x14ac:dyDescent="0.25">
      <c r="A32" s="37" t="s">
        <v>661</v>
      </c>
      <c r="B32" s="13"/>
      <c r="C32" s="13"/>
      <c r="D32" s="13"/>
      <c r="G32" s="28"/>
      <c r="H32" s="29"/>
    </row>
    <row r="33" spans="1:15" s="87" customFormat="1" x14ac:dyDescent="0.2">
      <c r="A33" s="13" t="s">
        <v>455</v>
      </c>
      <c r="B33" s="380"/>
      <c r="C33" s="380"/>
      <c r="D33" s="380"/>
      <c r="E33" s="380"/>
      <c r="F33" s="380"/>
      <c r="G33" s="380"/>
      <c r="H33" s="380"/>
      <c r="I33" s="380"/>
      <c r="J33" s="380"/>
      <c r="K33" s="380"/>
      <c r="L33" s="380"/>
      <c r="M33" s="380"/>
      <c r="N33" s="380"/>
      <c r="O33" s="380"/>
    </row>
    <row r="34" spans="1:15" x14ac:dyDescent="0.2">
      <c r="A34" s="424" t="s">
        <v>456</v>
      </c>
      <c r="B34" s="201"/>
      <c r="C34" s="201"/>
      <c r="D34" s="201"/>
      <c r="E34" s="201"/>
      <c r="F34" s="201"/>
      <c r="G34" s="201"/>
      <c r="H34" s="201"/>
      <c r="I34" s="201"/>
      <c r="J34" s="201"/>
      <c r="K34" s="201"/>
      <c r="L34" s="201"/>
      <c r="M34" s="201"/>
      <c r="N34" s="201"/>
      <c r="O34" s="201"/>
    </row>
    <row r="35" spans="1:15" x14ac:dyDescent="0.2">
      <c r="A35" s="424" t="s">
        <v>301</v>
      </c>
      <c r="C35" s="30"/>
    </row>
  </sheetData>
  <hyperlinks>
    <hyperlink ref="A1" location="Contents!A1" tooltip="Contents Page" display="Return to Contents Page" xr:uid="{00000000-0004-0000-1600-000000000000}"/>
  </hyperlinks>
  <pageMargins left="0.70866141732283472" right="0.70866141732283472" top="0.74803149606299213" bottom="0.74803149606299213" header="0.31496062992125984" footer="0.31496062992125984"/>
  <pageSetup paperSize="9" scale="6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K62"/>
  <sheetViews>
    <sheetView showGridLines="0" zoomScaleNormal="100" workbookViewId="0">
      <pane ySplit="3" topLeftCell="A4" activePane="bottomLeft" state="frozen"/>
      <selection sqref="A1:XFD1"/>
      <selection pane="bottomLeft" sqref="A1:XFD1"/>
    </sheetView>
  </sheetViews>
  <sheetFormatPr defaultColWidth="9.140625" defaultRowHeight="12.75" x14ac:dyDescent="0.2"/>
  <cols>
    <col min="1" max="1" width="8.42578125" style="3" customWidth="1"/>
    <col min="2" max="2" width="3.42578125" style="3" customWidth="1"/>
    <col min="3" max="3" width="11.42578125" style="3" customWidth="1"/>
    <col min="4" max="5" width="11.42578125" style="7" customWidth="1"/>
    <col min="6" max="6" width="11.42578125" style="1" customWidth="1"/>
    <col min="7" max="9" width="11.42578125" style="3" customWidth="1"/>
    <col min="10" max="11" width="21.42578125" style="3" customWidth="1"/>
    <col min="12" max="16384" width="9.140625" style="3"/>
  </cols>
  <sheetData>
    <row r="1" spans="1:9" x14ac:dyDescent="0.2">
      <c r="A1" s="47" t="s">
        <v>77</v>
      </c>
    </row>
    <row r="2" spans="1:9" ht="17.25" x14ac:dyDescent="0.25">
      <c r="A2" s="315" t="s">
        <v>751</v>
      </c>
    </row>
    <row r="3" spans="1:9" ht="36" x14ac:dyDescent="0.2">
      <c r="A3" s="670" t="s">
        <v>0</v>
      </c>
      <c r="B3" s="671" t="s">
        <v>1</v>
      </c>
      <c r="C3" s="618" t="s">
        <v>63</v>
      </c>
      <c r="D3" s="618" t="s">
        <v>64</v>
      </c>
      <c r="E3" s="618" t="s">
        <v>65</v>
      </c>
      <c r="F3" s="618" t="s">
        <v>66</v>
      </c>
      <c r="G3" s="619" t="s">
        <v>67</v>
      </c>
      <c r="H3" s="52" t="s">
        <v>68</v>
      </c>
      <c r="I3" s="52" t="s">
        <v>69</v>
      </c>
    </row>
    <row r="4" spans="1:9" s="13" customFormat="1" ht="12" x14ac:dyDescent="0.2">
      <c r="A4" s="396" t="s">
        <v>12</v>
      </c>
      <c r="B4" s="472" t="s">
        <v>5</v>
      </c>
      <c r="C4" s="476">
        <v>1349</v>
      </c>
      <c r="D4" s="476">
        <v>616</v>
      </c>
      <c r="E4" s="476">
        <v>427</v>
      </c>
      <c r="F4" s="496">
        <v>461</v>
      </c>
      <c r="G4" s="496">
        <v>317</v>
      </c>
      <c r="H4" s="496">
        <v>3170</v>
      </c>
      <c r="I4" s="477">
        <v>0.38012618296529971</v>
      </c>
    </row>
    <row r="5" spans="1:9" s="13" customFormat="1" ht="12" x14ac:dyDescent="0.2">
      <c r="A5" s="479"/>
      <c r="B5" s="474" t="s">
        <v>6</v>
      </c>
      <c r="C5" s="378">
        <v>1316</v>
      </c>
      <c r="D5" s="378">
        <v>571</v>
      </c>
      <c r="E5" s="378">
        <v>376</v>
      </c>
      <c r="F5" s="491">
        <v>457</v>
      </c>
      <c r="G5" s="491">
        <v>309</v>
      </c>
      <c r="H5" s="491">
        <v>3029</v>
      </c>
      <c r="I5" s="485">
        <v>0.37702211951138992</v>
      </c>
    </row>
    <row r="6" spans="1:9" s="13" customFormat="1" ht="12" x14ac:dyDescent="0.2">
      <c r="A6" s="393" t="s">
        <v>15</v>
      </c>
      <c r="B6" s="472" t="s">
        <v>3</v>
      </c>
      <c r="C6" s="476">
        <v>1414</v>
      </c>
      <c r="D6" s="476">
        <v>499</v>
      </c>
      <c r="E6" s="476">
        <v>335</v>
      </c>
      <c r="F6" s="496">
        <v>424</v>
      </c>
      <c r="G6" s="496">
        <v>255</v>
      </c>
      <c r="H6" s="496">
        <v>2927</v>
      </c>
      <c r="I6" s="477">
        <v>0.34642979159549026</v>
      </c>
    </row>
    <row r="7" spans="1:9" s="13" customFormat="1" ht="12" x14ac:dyDescent="0.2">
      <c r="A7" s="381"/>
      <c r="B7" s="229" t="s">
        <v>4</v>
      </c>
      <c r="C7" s="226">
        <v>1462</v>
      </c>
      <c r="D7" s="226">
        <v>494</v>
      </c>
      <c r="E7" s="226">
        <v>278</v>
      </c>
      <c r="F7" s="15">
        <v>401</v>
      </c>
      <c r="G7" s="15">
        <v>242</v>
      </c>
      <c r="H7" s="15">
        <v>2877</v>
      </c>
      <c r="I7" s="32">
        <v>0.32012513034410844</v>
      </c>
    </row>
    <row r="8" spans="1:9" s="13" customFormat="1" ht="12" x14ac:dyDescent="0.2">
      <c r="A8" s="381"/>
      <c r="B8" s="231" t="s">
        <v>5</v>
      </c>
      <c r="C8" s="228">
        <v>1440</v>
      </c>
      <c r="D8" s="228">
        <v>508</v>
      </c>
      <c r="E8" s="228">
        <v>240</v>
      </c>
      <c r="F8" s="203">
        <v>338</v>
      </c>
      <c r="G8" s="203">
        <v>228</v>
      </c>
      <c r="H8" s="203">
        <v>2754</v>
      </c>
      <c r="I8" s="204">
        <v>0.29266521423384168</v>
      </c>
    </row>
    <row r="9" spans="1:9" s="13" customFormat="1" ht="12" x14ac:dyDescent="0.2">
      <c r="A9" s="429"/>
      <c r="B9" s="474" t="s">
        <v>6</v>
      </c>
      <c r="C9" s="378">
        <v>1504</v>
      </c>
      <c r="D9" s="378">
        <v>544</v>
      </c>
      <c r="E9" s="378">
        <v>244</v>
      </c>
      <c r="F9" s="491">
        <v>325</v>
      </c>
      <c r="G9" s="497">
        <v>238</v>
      </c>
      <c r="H9" s="497">
        <v>2855</v>
      </c>
      <c r="I9" s="485">
        <v>0.282661996497373</v>
      </c>
    </row>
    <row r="10" spans="1:9" s="13" customFormat="1" ht="12" x14ac:dyDescent="0.2">
      <c r="A10" s="393" t="s">
        <v>18</v>
      </c>
      <c r="B10" s="472" t="s">
        <v>3</v>
      </c>
      <c r="C10" s="476">
        <v>1586</v>
      </c>
      <c r="D10" s="476">
        <v>602</v>
      </c>
      <c r="E10" s="476">
        <v>245</v>
      </c>
      <c r="F10" s="496">
        <v>281</v>
      </c>
      <c r="G10" s="496">
        <v>233</v>
      </c>
      <c r="H10" s="496">
        <v>2947</v>
      </c>
      <c r="I10" s="477">
        <v>0.25755005089921956</v>
      </c>
    </row>
    <row r="11" spans="1:9" s="13" customFormat="1" ht="12" x14ac:dyDescent="0.2">
      <c r="A11" s="381"/>
      <c r="B11" s="229" t="s">
        <v>4</v>
      </c>
      <c r="C11" s="226">
        <v>1491</v>
      </c>
      <c r="D11" s="226">
        <v>590</v>
      </c>
      <c r="E11" s="226">
        <v>257</v>
      </c>
      <c r="F11" s="15">
        <v>254</v>
      </c>
      <c r="G11" s="15">
        <v>226</v>
      </c>
      <c r="H11" s="15">
        <v>2818</v>
      </c>
      <c r="I11" s="32">
        <v>0.26153300212916963</v>
      </c>
    </row>
    <row r="12" spans="1:9" s="13" customFormat="1" ht="12" x14ac:dyDescent="0.2">
      <c r="A12" s="381"/>
      <c r="B12" s="231" t="s">
        <v>5</v>
      </c>
      <c r="C12" s="228">
        <v>1328</v>
      </c>
      <c r="D12" s="228">
        <v>578</v>
      </c>
      <c r="E12" s="228">
        <v>264</v>
      </c>
      <c r="F12" s="203">
        <v>220</v>
      </c>
      <c r="G12" s="203">
        <v>229</v>
      </c>
      <c r="H12" s="203">
        <v>2619</v>
      </c>
      <c r="I12" s="204">
        <v>0.27224131347842689</v>
      </c>
    </row>
    <row r="13" spans="1:9" s="13" customFormat="1" ht="12" x14ac:dyDescent="0.2">
      <c r="A13" s="429"/>
      <c r="B13" s="474" t="s">
        <v>6</v>
      </c>
      <c r="C13" s="378">
        <v>1302</v>
      </c>
      <c r="D13" s="378">
        <v>609</v>
      </c>
      <c r="E13" s="378">
        <v>262</v>
      </c>
      <c r="F13" s="491">
        <v>229</v>
      </c>
      <c r="G13" s="497">
        <v>216</v>
      </c>
      <c r="H13" s="497">
        <v>2618</v>
      </c>
      <c r="I13" s="485">
        <v>0.2700534759358289</v>
      </c>
    </row>
    <row r="14" spans="1:9" s="13" customFormat="1" ht="12" x14ac:dyDescent="0.2">
      <c r="A14" s="393" t="s">
        <v>21</v>
      </c>
      <c r="B14" s="472" t="s">
        <v>3</v>
      </c>
      <c r="C14" s="476">
        <v>1459</v>
      </c>
      <c r="D14" s="476">
        <v>579</v>
      </c>
      <c r="E14" s="476">
        <v>277</v>
      </c>
      <c r="F14" s="496">
        <v>220</v>
      </c>
      <c r="G14" s="496">
        <v>216</v>
      </c>
      <c r="H14" s="496">
        <v>2751</v>
      </c>
      <c r="I14" s="477">
        <v>0.25917848055252635</v>
      </c>
    </row>
    <row r="15" spans="1:9" s="13" customFormat="1" ht="12" x14ac:dyDescent="0.2">
      <c r="A15" s="381"/>
      <c r="B15" s="229" t="s">
        <v>4</v>
      </c>
      <c r="C15" s="226">
        <v>1536</v>
      </c>
      <c r="D15" s="226">
        <v>561</v>
      </c>
      <c r="E15" s="226">
        <v>300</v>
      </c>
      <c r="F15" s="15">
        <v>221</v>
      </c>
      <c r="G15" s="15">
        <v>212</v>
      </c>
      <c r="H15" s="15">
        <v>2830</v>
      </c>
      <c r="I15" s="32">
        <v>0.25901060070671378</v>
      </c>
    </row>
    <row r="16" spans="1:9" s="13" customFormat="1" ht="12" x14ac:dyDescent="0.2">
      <c r="A16" s="381"/>
      <c r="B16" s="231" t="s">
        <v>5</v>
      </c>
      <c r="C16" s="228">
        <v>1448</v>
      </c>
      <c r="D16" s="228">
        <v>538</v>
      </c>
      <c r="E16" s="228">
        <v>303</v>
      </c>
      <c r="F16" s="203">
        <v>219</v>
      </c>
      <c r="G16" s="203">
        <v>210</v>
      </c>
      <c r="H16" s="203">
        <v>2718</v>
      </c>
      <c r="I16" s="204">
        <v>0.26931567328918321</v>
      </c>
    </row>
    <row r="17" spans="1:9" s="13" customFormat="1" ht="12" x14ac:dyDescent="0.2">
      <c r="A17" s="429"/>
      <c r="B17" s="474" t="s">
        <v>6</v>
      </c>
      <c r="C17" s="378">
        <v>1552</v>
      </c>
      <c r="D17" s="378">
        <v>528</v>
      </c>
      <c r="E17" s="378">
        <v>308</v>
      </c>
      <c r="F17" s="491">
        <v>244</v>
      </c>
      <c r="G17" s="497">
        <v>213</v>
      </c>
      <c r="H17" s="497">
        <v>2845</v>
      </c>
      <c r="I17" s="485">
        <v>0.26889279437609842</v>
      </c>
    </row>
    <row r="18" spans="1:9" s="13" customFormat="1" ht="12" x14ac:dyDescent="0.2">
      <c r="A18" s="393" t="s">
        <v>141</v>
      </c>
      <c r="B18" s="472" t="s">
        <v>3</v>
      </c>
      <c r="C18" s="476">
        <v>1684</v>
      </c>
      <c r="D18" s="476">
        <v>558</v>
      </c>
      <c r="E18" s="476">
        <v>315</v>
      </c>
      <c r="F18" s="496">
        <v>258</v>
      </c>
      <c r="G18" s="496">
        <v>214</v>
      </c>
      <c r="H18" s="496">
        <v>3029</v>
      </c>
      <c r="I18" s="477">
        <v>0.25982172334103665</v>
      </c>
    </row>
    <row r="19" spans="1:9" s="13" customFormat="1" ht="12" x14ac:dyDescent="0.2">
      <c r="A19" s="381"/>
      <c r="B19" s="229" t="s">
        <v>4</v>
      </c>
      <c r="C19" s="226">
        <v>1902</v>
      </c>
      <c r="D19" s="226">
        <v>569</v>
      </c>
      <c r="E19" s="226">
        <v>322</v>
      </c>
      <c r="F19" s="15">
        <v>276</v>
      </c>
      <c r="G19" s="15">
        <v>214</v>
      </c>
      <c r="H19" s="15">
        <v>3283</v>
      </c>
      <c r="I19" s="32">
        <v>0.24733475479744135</v>
      </c>
    </row>
    <row r="20" spans="1:9" s="13" customFormat="1" ht="12" x14ac:dyDescent="0.2">
      <c r="A20" s="381"/>
      <c r="B20" s="231" t="s">
        <v>5</v>
      </c>
      <c r="C20" s="228">
        <v>1865</v>
      </c>
      <c r="D20" s="228">
        <v>570</v>
      </c>
      <c r="E20" s="228">
        <v>303</v>
      </c>
      <c r="F20" s="203">
        <v>311</v>
      </c>
      <c r="G20" s="203">
        <v>211</v>
      </c>
      <c r="H20" s="203">
        <v>3260</v>
      </c>
      <c r="I20" s="204">
        <v>0.25306748466257667</v>
      </c>
    </row>
    <row r="21" spans="1:9" s="13" customFormat="1" ht="12" x14ac:dyDescent="0.2">
      <c r="A21" s="429"/>
      <c r="B21" s="474" t="s">
        <v>6</v>
      </c>
      <c r="C21" s="378">
        <v>1847</v>
      </c>
      <c r="D21" s="378">
        <v>627</v>
      </c>
      <c r="E21" s="378">
        <v>313</v>
      </c>
      <c r="F21" s="491">
        <v>325</v>
      </c>
      <c r="G21" s="497">
        <v>211</v>
      </c>
      <c r="H21" s="497">
        <v>3323</v>
      </c>
      <c r="I21" s="485">
        <v>0.2554920252783629</v>
      </c>
    </row>
    <row r="22" spans="1:9" s="13" customFormat="1" ht="12" x14ac:dyDescent="0.2">
      <c r="A22" s="393" t="s">
        <v>157</v>
      </c>
      <c r="B22" s="472" t="s">
        <v>3</v>
      </c>
      <c r="C22" s="476">
        <v>1870</v>
      </c>
      <c r="D22" s="476">
        <v>733</v>
      </c>
      <c r="E22" s="476">
        <v>321</v>
      </c>
      <c r="F22" s="496">
        <v>342</v>
      </c>
      <c r="G22" s="496">
        <v>224</v>
      </c>
      <c r="H22" s="496">
        <v>3490</v>
      </c>
      <c r="I22" s="477">
        <v>0.2541547277936963</v>
      </c>
    </row>
    <row r="23" spans="1:9" s="13" customFormat="1" ht="12" x14ac:dyDescent="0.2">
      <c r="A23" s="381"/>
      <c r="B23" s="229" t="s">
        <v>4</v>
      </c>
      <c r="C23" s="226">
        <v>1906</v>
      </c>
      <c r="D23" s="226">
        <v>735</v>
      </c>
      <c r="E23" s="226">
        <v>305</v>
      </c>
      <c r="F23" s="15">
        <v>342</v>
      </c>
      <c r="G23" s="15">
        <v>219</v>
      </c>
      <c r="H23" s="15">
        <v>3507</v>
      </c>
      <c r="I23" s="32">
        <v>0.24693470202452239</v>
      </c>
    </row>
    <row r="24" spans="1:9" s="13" customFormat="1" ht="12" x14ac:dyDescent="0.2">
      <c r="A24" s="381"/>
      <c r="B24" s="231" t="s">
        <v>5</v>
      </c>
      <c r="C24" s="228">
        <v>1743</v>
      </c>
      <c r="D24" s="228">
        <v>792</v>
      </c>
      <c r="E24" s="228">
        <v>307</v>
      </c>
      <c r="F24" s="203">
        <v>338</v>
      </c>
      <c r="G24" s="203">
        <v>218</v>
      </c>
      <c r="H24" s="203">
        <v>3398</v>
      </c>
      <c r="I24" s="204">
        <v>0.25397292525014714</v>
      </c>
    </row>
    <row r="25" spans="1:9" s="13" customFormat="1" ht="12" x14ac:dyDescent="0.2">
      <c r="A25" s="429"/>
      <c r="B25" s="474" t="s">
        <v>6</v>
      </c>
      <c r="C25" s="378">
        <v>1695</v>
      </c>
      <c r="D25" s="378">
        <v>799</v>
      </c>
      <c r="E25" s="378">
        <v>327</v>
      </c>
      <c r="F25" s="491">
        <v>313</v>
      </c>
      <c r="G25" s="497">
        <v>239</v>
      </c>
      <c r="H25" s="497">
        <v>3373</v>
      </c>
      <c r="I25" s="485">
        <v>0.26059887340646309</v>
      </c>
    </row>
    <row r="26" spans="1:9" s="13" customFormat="1" ht="12" x14ac:dyDescent="0.2">
      <c r="A26" s="393" t="s">
        <v>158</v>
      </c>
      <c r="B26" s="472" t="s">
        <v>3</v>
      </c>
      <c r="C26" s="476">
        <v>1799</v>
      </c>
      <c r="D26" s="476">
        <v>733</v>
      </c>
      <c r="E26" s="476">
        <v>409</v>
      </c>
      <c r="F26" s="496">
        <v>325</v>
      </c>
      <c r="G26" s="496">
        <v>254</v>
      </c>
      <c r="H26" s="496">
        <v>3520</v>
      </c>
      <c r="I26" s="477">
        <v>0.2806818181818182</v>
      </c>
    </row>
    <row r="27" spans="1:9" s="13" customFormat="1" ht="12" x14ac:dyDescent="0.2">
      <c r="A27" s="381"/>
      <c r="B27" s="229" t="s">
        <v>4</v>
      </c>
      <c r="C27" s="226">
        <v>1973</v>
      </c>
      <c r="D27" s="226">
        <v>779</v>
      </c>
      <c r="E27" s="226">
        <v>413</v>
      </c>
      <c r="F27" s="15">
        <v>343</v>
      </c>
      <c r="G27" s="15">
        <v>267</v>
      </c>
      <c r="H27" s="15">
        <v>3775</v>
      </c>
      <c r="I27" s="32">
        <v>0.27099337748344371</v>
      </c>
    </row>
    <row r="28" spans="1:9" s="13" customFormat="1" ht="12" x14ac:dyDescent="0.2">
      <c r="A28" s="381"/>
      <c r="B28" s="231" t="s">
        <v>5</v>
      </c>
      <c r="C28" s="228">
        <v>1768</v>
      </c>
      <c r="D28" s="228">
        <v>712</v>
      </c>
      <c r="E28" s="228">
        <v>467</v>
      </c>
      <c r="F28" s="203">
        <v>327</v>
      </c>
      <c r="G28" s="203">
        <v>287</v>
      </c>
      <c r="H28" s="203">
        <v>3561</v>
      </c>
      <c r="I28" s="204">
        <v>0.30356641392867173</v>
      </c>
    </row>
    <row r="29" spans="1:9" s="13" customFormat="1" ht="12" x14ac:dyDescent="0.2">
      <c r="A29" s="429"/>
      <c r="B29" s="474" t="s">
        <v>6</v>
      </c>
      <c r="C29" s="378">
        <v>1787</v>
      </c>
      <c r="D29" s="378">
        <v>673</v>
      </c>
      <c r="E29" s="378">
        <v>455</v>
      </c>
      <c r="F29" s="491">
        <v>335</v>
      </c>
      <c r="G29" s="497">
        <v>294</v>
      </c>
      <c r="H29" s="497">
        <v>3544</v>
      </c>
      <c r="I29" s="485">
        <v>0.30586907449209932</v>
      </c>
    </row>
    <row r="30" spans="1:9" s="13" customFormat="1" ht="12" x14ac:dyDescent="0.2">
      <c r="A30" s="393" t="s">
        <v>159</v>
      </c>
      <c r="B30" s="472" t="s">
        <v>3</v>
      </c>
      <c r="C30" s="476">
        <v>1820</v>
      </c>
      <c r="D30" s="476">
        <v>699</v>
      </c>
      <c r="E30" s="476">
        <v>411</v>
      </c>
      <c r="F30" s="496">
        <v>365</v>
      </c>
      <c r="G30" s="496">
        <v>282</v>
      </c>
      <c r="H30" s="496">
        <v>3577</v>
      </c>
      <c r="I30" s="477">
        <v>0.29577858540676544</v>
      </c>
    </row>
    <row r="31" spans="1:9" s="13" customFormat="1" ht="12" x14ac:dyDescent="0.2">
      <c r="A31" s="381"/>
      <c r="B31" s="229" t="s">
        <v>4</v>
      </c>
      <c r="C31" s="226">
        <v>2010</v>
      </c>
      <c r="D31" s="226">
        <v>729</v>
      </c>
      <c r="E31" s="226">
        <v>409</v>
      </c>
      <c r="F31" s="15">
        <v>352</v>
      </c>
      <c r="G31" s="15">
        <v>287</v>
      </c>
      <c r="H31" s="15">
        <v>3787</v>
      </c>
      <c r="I31" s="32">
        <v>0.27673620279904937</v>
      </c>
    </row>
    <row r="32" spans="1:9" s="13" customFormat="1" ht="12" x14ac:dyDescent="0.2">
      <c r="A32" s="381"/>
      <c r="B32" s="231" t="s">
        <v>5</v>
      </c>
      <c r="C32" s="228">
        <v>1907</v>
      </c>
      <c r="D32" s="228">
        <v>697</v>
      </c>
      <c r="E32" s="228">
        <v>395</v>
      </c>
      <c r="F32" s="203">
        <v>332</v>
      </c>
      <c r="G32" s="203">
        <v>265</v>
      </c>
      <c r="H32" s="203">
        <v>3596</v>
      </c>
      <c r="I32" s="204">
        <v>0.27586206896551724</v>
      </c>
    </row>
    <row r="33" spans="1:9" s="13" customFormat="1" ht="12" x14ac:dyDescent="0.2">
      <c r="A33" s="429"/>
      <c r="B33" s="474" t="s">
        <v>6</v>
      </c>
      <c r="C33" s="378">
        <v>1874</v>
      </c>
      <c r="D33" s="378">
        <v>720</v>
      </c>
      <c r="E33" s="378">
        <v>377</v>
      </c>
      <c r="F33" s="491">
        <v>363</v>
      </c>
      <c r="G33" s="497">
        <v>236</v>
      </c>
      <c r="H33" s="497">
        <v>3570</v>
      </c>
      <c r="I33" s="485">
        <v>0.27338935574229689</v>
      </c>
    </row>
    <row r="34" spans="1:9" s="13" customFormat="1" ht="12" x14ac:dyDescent="0.2">
      <c r="A34" s="393" t="s">
        <v>160</v>
      </c>
      <c r="B34" s="472" t="s">
        <v>3</v>
      </c>
      <c r="C34" s="476">
        <v>2068</v>
      </c>
      <c r="D34" s="476">
        <v>755</v>
      </c>
      <c r="E34" s="476">
        <v>431</v>
      </c>
      <c r="F34" s="496">
        <v>364</v>
      </c>
      <c r="G34" s="496">
        <v>216</v>
      </c>
      <c r="H34" s="496">
        <v>3834</v>
      </c>
      <c r="I34" s="477">
        <v>0.26369327073552423</v>
      </c>
    </row>
    <row r="35" spans="1:9" s="13" customFormat="1" ht="12" x14ac:dyDescent="0.2">
      <c r="A35" s="381"/>
      <c r="B35" s="229" t="s">
        <v>4</v>
      </c>
      <c r="C35" s="226">
        <v>1995</v>
      </c>
      <c r="D35" s="226">
        <v>846</v>
      </c>
      <c r="E35" s="226">
        <v>473</v>
      </c>
      <c r="F35" s="15">
        <v>391</v>
      </c>
      <c r="G35" s="15">
        <v>230</v>
      </c>
      <c r="H35" s="15">
        <v>3935</v>
      </c>
      <c r="I35" s="32">
        <v>0.27801778907242691</v>
      </c>
    </row>
    <row r="36" spans="1:9" s="13" customFormat="1" ht="12" x14ac:dyDescent="0.2">
      <c r="A36" s="381"/>
      <c r="B36" s="231" t="s">
        <v>5</v>
      </c>
      <c r="C36" s="228">
        <v>2011</v>
      </c>
      <c r="D36" s="228">
        <v>945</v>
      </c>
      <c r="E36" s="228">
        <v>474</v>
      </c>
      <c r="F36" s="203">
        <v>408</v>
      </c>
      <c r="G36" s="203">
        <v>236</v>
      </c>
      <c r="H36" s="203">
        <v>4074</v>
      </c>
      <c r="I36" s="204">
        <v>0.27442317133038785</v>
      </c>
    </row>
    <row r="37" spans="1:9" s="13" customFormat="1" ht="12" x14ac:dyDescent="0.2">
      <c r="A37" s="429"/>
      <c r="B37" s="474" t="s">
        <v>6</v>
      </c>
      <c r="C37" s="378">
        <v>1808</v>
      </c>
      <c r="D37" s="378">
        <v>884</v>
      </c>
      <c r="E37" s="378">
        <v>477</v>
      </c>
      <c r="F37" s="491">
        <v>412</v>
      </c>
      <c r="G37" s="497">
        <v>249</v>
      </c>
      <c r="H37" s="497">
        <v>3830</v>
      </c>
      <c r="I37" s="485">
        <v>0.29712793733681464</v>
      </c>
    </row>
    <row r="38" spans="1:9" s="13" customFormat="1" ht="12" x14ac:dyDescent="0.2">
      <c r="A38" s="393" t="s">
        <v>372</v>
      </c>
      <c r="B38" s="472" t="s">
        <v>3</v>
      </c>
      <c r="C38" s="476">
        <v>1989</v>
      </c>
      <c r="D38" s="476">
        <v>772</v>
      </c>
      <c r="E38" s="476">
        <v>460</v>
      </c>
      <c r="F38" s="496">
        <v>449</v>
      </c>
      <c r="G38" s="496">
        <v>264</v>
      </c>
      <c r="H38" s="496">
        <v>3934</v>
      </c>
      <c r="I38" s="477">
        <v>0.29816980172852059</v>
      </c>
    </row>
    <row r="39" spans="1:9" s="13" customFormat="1" ht="12" x14ac:dyDescent="0.2">
      <c r="A39" s="381"/>
      <c r="B39" s="229" t="s">
        <v>4</v>
      </c>
      <c r="C39" s="226">
        <v>1908</v>
      </c>
      <c r="D39" s="226">
        <v>747</v>
      </c>
      <c r="E39" s="226">
        <v>473</v>
      </c>
      <c r="F39" s="15">
        <v>466</v>
      </c>
      <c r="G39" s="15">
        <v>266</v>
      </c>
      <c r="H39" s="15">
        <v>3860</v>
      </c>
      <c r="I39" s="32">
        <v>0.31217616580310881</v>
      </c>
    </row>
    <row r="40" spans="1:9" s="13" customFormat="1" ht="12" x14ac:dyDescent="0.2">
      <c r="A40" s="381"/>
      <c r="B40" s="231" t="s">
        <v>5</v>
      </c>
      <c r="C40" s="228">
        <v>1785</v>
      </c>
      <c r="D40" s="228">
        <v>701</v>
      </c>
      <c r="E40" s="228">
        <v>499</v>
      </c>
      <c r="F40" s="203">
        <v>464</v>
      </c>
      <c r="G40" s="203">
        <v>253</v>
      </c>
      <c r="H40" s="203">
        <v>3702</v>
      </c>
      <c r="I40" s="204">
        <v>0.32847109670448404</v>
      </c>
    </row>
    <row r="41" spans="1:9" s="13" customFormat="1" ht="12" x14ac:dyDescent="0.2">
      <c r="A41" s="429"/>
      <c r="B41" s="474" t="s">
        <v>6</v>
      </c>
      <c r="C41" s="378">
        <v>1687</v>
      </c>
      <c r="D41" s="378">
        <v>756</v>
      </c>
      <c r="E41" s="378">
        <v>485</v>
      </c>
      <c r="F41" s="491">
        <v>464</v>
      </c>
      <c r="G41" s="497">
        <v>266</v>
      </c>
      <c r="H41" s="497">
        <v>3658</v>
      </c>
      <c r="I41" s="485">
        <v>0.33214871514488792</v>
      </c>
    </row>
    <row r="42" spans="1:9" s="13" customFormat="1" ht="12" x14ac:dyDescent="0.2">
      <c r="A42" s="393" t="s">
        <v>561</v>
      </c>
      <c r="B42" s="472" t="s">
        <v>3</v>
      </c>
      <c r="C42" s="476">
        <v>1688</v>
      </c>
      <c r="D42" s="476">
        <v>888</v>
      </c>
      <c r="E42" s="476">
        <v>426</v>
      </c>
      <c r="F42" s="496">
        <v>475</v>
      </c>
      <c r="G42" s="496">
        <v>257</v>
      </c>
      <c r="H42" s="496">
        <v>3734</v>
      </c>
      <c r="I42" s="477">
        <v>0.31012319228709156</v>
      </c>
    </row>
    <row r="43" spans="1:9" s="13" customFormat="1" ht="12" x14ac:dyDescent="0.2">
      <c r="A43" s="381"/>
      <c r="B43" s="229" t="s">
        <v>4</v>
      </c>
      <c r="C43" s="226">
        <v>1683</v>
      </c>
      <c r="D43" s="226">
        <v>872</v>
      </c>
      <c r="E43" s="226">
        <v>440</v>
      </c>
      <c r="F43" s="15">
        <v>506</v>
      </c>
      <c r="G43" s="15">
        <v>272</v>
      </c>
      <c r="H43" s="15">
        <v>3773</v>
      </c>
      <c r="I43" s="32">
        <v>0.32282003710575141</v>
      </c>
    </row>
    <row r="44" spans="1:9" s="13" customFormat="1" ht="12" x14ac:dyDescent="0.2">
      <c r="A44" s="381"/>
      <c r="B44" s="231" t="s">
        <v>5</v>
      </c>
      <c r="C44" s="228">
        <v>1540</v>
      </c>
      <c r="D44" s="228">
        <v>839</v>
      </c>
      <c r="E44" s="228">
        <v>440</v>
      </c>
      <c r="F44" s="203">
        <v>512</v>
      </c>
      <c r="G44" s="203">
        <v>290</v>
      </c>
      <c r="H44" s="203">
        <v>3621</v>
      </c>
      <c r="I44" s="204">
        <v>0.34299917149958575</v>
      </c>
    </row>
    <row r="45" spans="1:9" s="13" customFormat="1" ht="12" x14ac:dyDescent="0.2">
      <c r="A45" s="429"/>
      <c r="B45" s="474" t="s">
        <v>6</v>
      </c>
      <c r="C45" s="378">
        <v>1648</v>
      </c>
      <c r="D45" s="378">
        <v>775</v>
      </c>
      <c r="E45" s="378">
        <v>471</v>
      </c>
      <c r="F45" s="491">
        <v>522</v>
      </c>
      <c r="G45" s="497">
        <v>313</v>
      </c>
      <c r="H45" s="497">
        <v>3729</v>
      </c>
      <c r="I45" s="485">
        <v>0.35022794314829714</v>
      </c>
    </row>
    <row r="46" spans="1:9" s="13" customFormat="1" ht="12" x14ac:dyDescent="0.2">
      <c r="A46" s="393" t="s">
        <v>570</v>
      </c>
      <c r="B46" s="472" t="s">
        <v>3</v>
      </c>
      <c r="C46" s="476">
        <v>1703</v>
      </c>
      <c r="D46" s="476">
        <v>739</v>
      </c>
      <c r="E46" s="476">
        <v>550</v>
      </c>
      <c r="F46" s="496">
        <v>485</v>
      </c>
      <c r="G46" s="496">
        <v>358</v>
      </c>
      <c r="H46" s="496">
        <v>3835</v>
      </c>
      <c r="I46" s="477">
        <v>0.36323337679269885</v>
      </c>
    </row>
    <row r="47" spans="1:9" s="13" customFormat="1" ht="12" x14ac:dyDescent="0.2">
      <c r="A47" s="381"/>
      <c r="B47" s="229" t="s">
        <v>4</v>
      </c>
      <c r="C47" s="226">
        <v>1807</v>
      </c>
      <c r="D47" s="226">
        <v>794</v>
      </c>
      <c r="E47" s="226">
        <v>546</v>
      </c>
      <c r="F47" s="15">
        <v>513</v>
      </c>
      <c r="G47" s="15">
        <v>372</v>
      </c>
      <c r="H47" s="15">
        <v>4032</v>
      </c>
      <c r="I47" s="32">
        <v>0.3549107142857143</v>
      </c>
    </row>
    <row r="48" spans="1:9" s="13" customFormat="1" ht="12" x14ac:dyDescent="0.2">
      <c r="A48" s="381"/>
      <c r="B48" s="231" t="s">
        <v>5</v>
      </c>
      <c r="C48" s="228">
        <v>1719</v>
      </c>
      <c r="D48" s="228">
        <v>769</v>
      </c>
      <c r="E48" s="228">
        <v>536</v>
      </c>
      <c r="F48" s="203">
        <v>529</v>
      </c>
      <c r="G48" s="203">
        <v>410</v>
      </c>
      <c r="H48" s="203">
        <v>3963</v>
      </c>
      <c r="I48" s="204">
        <v>0.37219278324501642</v>
      </c>
    </row>
    <row r="49" spans="1:11" s="13" customFormat="1" ht="12" x14ac:dyDescent="0.2">
      <c r="A49" s="381"/>
      <c r="B49" s="508" t="s">
        <v>6</v>
      </c>
      <c r="C49" s="509">
        <v>1738</v>
      </c>
      <c r="D49" s="509">
        <v>818</v>
      </c>
      <c r="E49" s="509">
        <v>498</v>
      </c>
      <c r="F49" s="543">
        <v>554</v>
      </c>
      <c r="G49" s="543">
        <v>426</v>
      </c>
      <c r="H49" s="543">
        <v>4034</v>
      </c>
      <c r="I49" s="510">
        <v>0.36638572136836889</v>
      </c>
    </row>
    <row r="50" spans="1:11" s="13" customFormat="1" ht="12" x14ac:dyDescent="0.2">
      <c r="A50" s="393" t="s">
        <v>583</v>
      </c>
      <c r="B50" s="472" t="s">
        <v>3</v>
      </c>
      <c r="C50" s="476">
        <v>1627</v>
      </c>
      <c r="D50" s="476">
        <v>831</v>
      </c>
      <c r="E50" s="476">
        <v>503</v>
      </c>
      <c r="F50" s="496">
        <v>563</v>
      </c>
      <c r="G50" s="496">
        <v>416</v>
      </c>
      <c r="H50" s="496">
        <v>3940</v>
      </c>
      <c r="I50" s="477">
        <v>0.37614213197969543</v>
      </c>
    </row>
    <row r="51" spans="1:11" s="37" customFormat="1" ht="11.25" customHeight="1" x14ac:dyDescent="0.2">
      <c r="A51" s="381"/>
      <c r="B51" s="508" t="s">
        <v>4</v>
      </c>
      <c r="C51" s="509">
        <v>1485</v>
      </c>
      <c r="D51" s="509">
        <v>882</v>
      </c>
      <c r="E51" s="509">
        <v>513</v>
      </c>
      <c r="F51" s="543">
        <v>582</v>
      </c>
      <c r="G51" s="543">
        <v>433</v>
      </c>
      <c r="H51" s="543">
        <v>3895</v>
      </c>
      <c r="I51" s="510">
        <v>0.39229781771501926</v>
      </c>
    </row>
    <row r="52" spans="1:11" s="37" customFormat="1" ht="11.25" customHeight="1" x14ac:dyDescent="0.2">
      <c r="A52" s="381"/>
      <c r="B52" s="231" t="s">
        <v>5</v>
      </c>
      <c r="C52" s="228">
        <v>1415</v>
      </c>
      <c r="D52" s="228">
        <v>899</v>
      </c>
      <c r="E52" s="228">
        <v>511</v>
      </c>
      <c r="F52" s="203">
        <v>579</v>
      </c>
      <c r="G52" s="203">
        <v>458</v>
      </c>
      <c r="H52" s="203">
        <v>3862</v>
      </c>
      <c r="I52" s="204">
        <v>0.40082858622475404</v>
      </c>
    </row>
    <row r="53" spans="1:11" s="37" customFormat="1" ht="11.25" customHeight="1" x14ac:dyDescent="0.2">
      <c r="A53" s="429"/>
      <c r="B53" s="720" t="s">
        <v>6</v>
      </c>
      <c r="C53" s="721">
        <v>1425</v>
      </c>
      <c r="D53" s="721">
        <v>873</v>
      </c>
      <c r="E53" s="721">
        <v>520</v>
      </c>
      <c r="F53" s="538">
        <v>592</v>
      </c>
      <c r="G53" s="538">
        <v>474</v>
      </c>
      <c r="H53" s="538">
        <v>3884</v>
      </c>
      <c r="I53" s="539">
        <v>0.40834191555097837</v>
      </c>
      <c r="J53" s="543"/>
    </row>
    <row r="54" spans="1:11" s="37" customFormat="1" ht="11.25" customHeight="1" x14ac:dyDescent="0.2">
      <c r="A54" s="381" t="s">
        <v>610</v>
      </c>
      <c r="B54" s="231" t="s">
        <v>3</v>
      </c>
      <c r="C54" s="228">
        <v>1689</v>
      </c>
      <c r="D54" s="228">
        <v>864</v>
      </c>
      <c r="E54" s="228">
        <v>534</v>
      </c>
      <c r="F54" s="203">
        <v>624</v>
      </c>
      <c r="G54" s="203">
        <v>481</v>
      </c>
      <c r="H54" s="203">
        <v>4192</v>
      </c>
      <c r="I54" s="204">
        <v>0.39098282442748089</v>
      </c>
      <c r="J54" s="543"/>
      <c r="K54" s="13"/>
    </row>
    <row r="55" spans="1:11" s="37" customFormat="1" ht="11.25" customHeight="1" x14ac:dyDescent="0.2">
      <c r="A55" s="381"/>
      <c r="B55" s="229" t="s">
        <v>4</v>
      </c>
      <c r="C55" s="226">
        <v>1885</v>
      </c>
      <c r="D55" s="226">
        <v>820</v>
      </c>
      <c r="E55" s="226">
        <v>575</v>
      </c>
      <c r="F55" s="15">
        <v>655</v>
      </c>
      <c r="G55" s="15">
        <v>527</v>
      </c>
      <c r="H55" s="15">
        <v>4462</v>
      </c>
      <c r="I55" s="32">
        <v>0.39376961004034067</v>
      </c>
      <c r="J55" s="543"/>
      <c r="K55" s="13"/>
    </row>
    <row r="56" spans="1:11" s="37" customFormat="1" ht="11.25" customHeight="1" x14ac:dyDescent="0.2">
      <c r="A56" s="381"/>
      <c r="B56" s="231" t="s">
        <v>5</v>
      </c>
      <c r="C56" s="228">
        <v>1875</v>
      </c>
      <c r="D56" s="228">
        <v>757</v>
      </c>
      <c r="E56" s="228">
        <v>589</v>
      </c>
      <c r="F56" s="203">
        <v>649</v>
      </c>
      <c r="G56" s="203">
        <v>558</v>
      </c>
      <c r="H56" s="203">
        <v>4428</v>
      </c>
      <c r="I56" s="204">
        <v>0.40560072267389341</v>
      </c>
      <c r="J56" s="543"/>
      <c r="K56" s="13"/>
    </row>
    <row r="57" spans="1:11" s="37" customFormat="1" ht="11.25" customHeight="1" x14ac:dyDescent="0.2">
      <c r="A57" s="381"/>
      <c r="B57" s="229" t="s">
        <v>6</v>
      </c>
      <c r="C57" s="226">
        <v>2040</v>
      </c>
      <c r="D57" s="226">
        <v>803</v>
      </c>
      <c r="E57" s="226">
        <v>594</v>
      </c>
      <c r="F57" s="15">
        <v>644</v>
      </c>
      <c r="G57" s="15">
        <v>588</v>
      </c>
      <c r="H57" s="15">
        <v>4669</v>
      </c>
      <c r="I57" s="32">
        <v>0.39109016920111372</v>
      </c>
      <c r="J57" s="543"/>
    </row>
    <row r="58" spans="1:11" s="13" customFormat="1" x14ac:dyDescent="0.2">
      <c r="A58" s="57" t="s">
        <v>76</v>
      </c>
      <c r="B58" s="58"/>
      <c r="C58" s="58"/>
      <c r="D58" s="59"/>
      <c r="E58" s="59"/>
      <c r="F58" s="273"/>
      <c r="G58" s="58"/>
      <c r="H58" s="58"/>
      <c r="I58" s="58"/>
    </row>
    <row r="59" spans="1:11" x14ac:dyDescent="0.2">
      <c r="A59" s="25" t="s">
        <v>56</v>
      </c>
      <c r="C59" s="509"/>
      <c r="D59" s="509"/>
      <c r="E59" s="509"/>
      <c r="F59" s="543"/>
      <c r="G59" s="543"/>
      <c r="H59" s="543"/>
      <c r="I59" s="1"/>
    </row>
    <row r="60" spans="1:11" x14ac:dyDescent="0.2">
      <c r="A60" s="37" t="s">
        <v>111</v>
      </c>
      <c r="B60" s="35"/>
      <c r="C60" s="35"/>
      <c r="D60" s="35"/>
      <c r="E60" s="35"/>
      <c r="F60" s="36"/>
      <c r="I60" s="1"/>
    </row>
    <row r="61" spans="1:11" s="131" customFormat="1" ht="12" x14ac:dyDescent="0.2">
      <c r="A61" s="580" t="s">
        <v>724</v>
      </c>
    </row>
    <row r="62" spans="1:11" x14ac:dyDescent="0.2">
      <c r="A62" s="37"/>
    </row>
  </sheetData>
  <dataConsolidate/>
  <hyperlinks>
    <hyperlink ref="A1" location="Contents!A1" tooltip="Contents Page" display="Return to Contents Page" xr:uid="{00000000-0004-0000-1700-000000000000}"/>
  </hyperlinks>
  <pageMargins left="0.70866141732283472" right="0.70866141732283472" top="0.74803149606299213" bottom="0.74803149606299213" header="0.31496062992125984" footer="0.31496062992125984"/>
  <pageSetup paperSize="9" scale="9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AB54"/>
  <sheetViews>
    <sheetView showGridLines="0" zoomScaleNormal="100" workbookViewId="0">
      <pane ySplit="3" topLeftCell="A4" activePane="bottomLeft" state="frozen"/>
      <selection sqref="A1:XFD1"/>
      <selection pane="bottomLeft" sqref="A1:XFD1"/>
    </sheetView>
  </sheetViews>
  <sheetFormatPr defaultColWidth="8.85546875" defaultRowHeight="12.75" x14ac:dyDescent="0.2"/>
  <cols>
    <col min="1" max="1" width="30.85546875" style="9" customWidth="1"/>
    <col min="2" max="14" width="7.42578125" style="9" customWidth="1"/>
    <col min="15" max="15" width="0.85546875" style="9" customWidth="1"/>
    <col min="16" max="16" width="9.140625" style="9" customWidth="1"/>
    <col min="17" max="16384" width="8.85546875" style="9"/>
  </cols>
  <sheetData>
    <row r="1" spans="1:28" x14ac:dyDescent="0.2">
      <c r="A1" s="47" t="s">
        <v>77</v>
      </c>
    </row>
    <row r="2" spans="1:28" ht="17.25" x14ac:dyDescent="0.25">
      <c r="A2" s="315" t="s">
        <v>752</v>
      </c>
      <c r="B2" s="20"/>
      <c r="C2" s="20"/>
      <c r="D2" s="10"/>
      <c r="E2" s="10"/>
      <c r="K2" s="28"/>
      <c r="L2" s="29"/>
    </row>
    <row r="3" spans="1:28" ht="107.45" customHeight="1" x14ac:dyDescent="0.2">
      <c r="A3" s="140"/>
      <c r="B3" s="140" t="s">
        <v>25</v>
      </c>
      <c r="C3" s="140" t="s">
        <v>26</v>
      </c>
      <c r="D3" s="140" t="s">
        <v>27</v>
      </c>
      <c r="E3" s="140" t="s">
        <v>161</v>
      </c>
      <c r="F3" s="140" t="s">
        <v>28</v>
      </c>
      <c r="G3" s="140" t="s">
        <v>29</v>
      </c>
      <c r="H3" s="140" t="s">
        <v>30</v>
      </c>
      <c r="I3" s="140" t="s">
        <v>31</v>
      </c>
      <c r="J3" s="140" t="s">
        <v>32</v>
      </c>
      <c r="K3" s="140" t="s">
        <v>33</v>
      </c>
      <c r="L3" s="140" t="s">
        <v>34</v>
      </c>
      <c r="M3" s="140" t="s">
        <v>35</v>
      </c>
      <c r="N3" s="88" t="s">
        <v>94</v>
      </c>
      <c r="O3" s="142"/>
      <c r="P3" s="10"/>
    </row>
    <row r="4" spans="1:28" ht="21" customHeight="1" x14ac:dyDescent="0.2">
      <c r="A4" s="432" t="s">
        <v>657</v>
      </c>
      <c r="B4" s="433"/>
      <c r="C4" s="433"/>
      <c r="D4" s="433"/>
      <c r="E4" s="433"/>
      <c r="F4" s="433"/>
      <c r="G4" s="433"/>
      <c r="H4" s="433"/>
      <c r="I4" s="433"/>
      <c r="J4" s="433"/>
      <c r="K4" s="433"/>
      <c r="L4" s="433"/>
      <c r="M4" s="433"/>
      <c r="N4" s="434"/>
      <c r="O4" s="435"/>
      <c r="P4" s="10"/>
    </row>
    <row r="5" spans="1:28" ht="21" customHeight="1" x14ac:dyDescent="0.2">
      <c r="A5" s="79" t="s">
        <v>63</v>
      </c>
      <c r="B5" s="252">
        <v>120</v>
      </c>
      <c r="C5" s="252">
        <v>159</v>
      </c>
      <c r="D5" s="252">
        <v>165</v>
      </c>
      <c r="E5" s="252">
        <v>597</v>
      </c>
      <c r="F5" s="252">
        <v>159</v>
      </c>
      <c r="G5" s="252">
        <v>142</v>
      </c>
      <c r="H5" s="252">
        <v>102</v>
      </c>
      <c r="I5" s="252">
        <v>151</v>
      </c>
      <c r="J5" s="252">
        <v>101</v>
      </c>
      <c r="K5" s="252">
        <v>100</v>
      </c>
      <c r="L5" s="252">
        <v>244</v>
      </c>
      <c r="M5" s="252">
        <v>0</v>
      </c>
      <c r="N5" s="261">
        <v>2040</v>
      </c>
      <c r="O5" s="335"/>
      <c r="P5" s="10"/>
      <c r="Q5" s="10"/>
    </row>
    <row r="6" spans="1:28" ht="21" customHeight="1" x14ac:dyDescent="0.2">
      <c r="A6" s="80" t="s">
        <v>64</v>
      </c>
      <c r="B6" s="253">
        <v>27</v>
      </c>
      <c r="C6" s="253">
        <v>68</v>
      </c>
      <c r="D6" s="253">
        <v>78</v>
      </c>
      <c r="E6" s="253">
        <v>112</v>
      </c>
      <c r="F6" s="253">
        <v>68</v>
      </c>
      <c r="G6" s="253">
        <v>71</v>
      </c>
      <c r="H6" s="253">
        <v>44</v>
      </c>
      <c r="I6" s="253">
        <v>66</v>
      </c>
      <c r="J6" s="253">
        <v>50</v>
      </c>
      <c r="K6" s="253">
        <v>47</v>
      </c>
      <c r="L6" s="253">
        <v>172</v>
      </c>
      <c r="M6" s="253">
        <v>0</v>
      </c>
      <c r="N6" s="262">
        <v>803</v>
      </c>
      <c r="O6" s="334"/>
      <c r="P6" s="10"/>
    </row>
    <row r="7" spans="1:28" ht="21" customHeight="1" x14ac:dyDescent="0.2">
      <c r="A7" s="79" t="s">
        <v>65</v>
      </c>
      <c r="B7" s="252">
        <v>8</v>
      </c>
      <c r="C7" s="252">
        <v>46</v>
      </c>
      <c r="D7" s="252">
        <v>83</v>
      </c>
      <c r="E7" s="252">
        <v>104</v>
      </c>
      <c r="F7" s="252">
        <v>69</v>
      </c>
      <c r="G7" s="252">
        <v>59</v>
      </c>
      <c r="H7" s="252">
        <v>33</v>
      </c>
      <c r="I7" s="252">
        <v>33</v>
      </c>
      <c r="J7" s="252">
        <v>17</v>
      </c>
      <c r="K7" s="252">
        <v>29</v>
      </c>
      <c r="L7" s="252">
        <v>113</v>
      </c>
      <c r="M7" s="252">
        <v>0</v>
      </c>
      <c r="N7" s="261">
        <v>594</v>
      </c>
      <c r="O7" s="335"/>
      <c r="P7" s="10"/>
    </row>
    <row r="8" spans="1:28" ht="21" customHeight="1" x14ac:dyDescent="0.2">
      <c r="A8" s="80" t="s">
        <v>66</v>
      </c>
      <c r="B8" s="253">
        <v>7</v>
      </c>
      <c r="C8" s="253">
        <v>61</v>
      </c>
      <c r="D8" s="253">
        <v>64</v>
      </c>
      <c r="E8" s="253">
        <v>61</v>
      </c>
      <c r="F8" s="253">
        <v>86</v>
      </c>
      <c r="G8" s="253">
        <v>53</v>
      </c>
      <c r="H8" s="253">
        <v>24</v>
      </c>
      <c r="I8" s="253">
        <v>34</v>
      </c>
      <c r="J8" s="253">
        <v>9</v>
      </c>
      <c r="K8" s="253">
        <v>46</v>
      </c>
      <c r="L8" s="253">
        <v>199</v>
      </c>
      <c r="M8" s="253">
        <v>0</v>
      </c>
      <c r="N8" s="262">
        <v>644</v>
      </c>
      <c r="O8" s="334"/>
      <c r="P8" s="10"/>
    </row>
    <row r="9" spans="1:28" ht="21" customHeight="1" x14ac:dyDescent="0.2">
      <c r="A9" s="79" t="s">
        <v>67</v>
      </c>
      <c r="B9" s="252">
        <v>12</v>
      </c>
      <c r="C9" s="252">
        <v>42</v>
      </c>
      <c r="D9" s="252">
        <v>95</v>
      </c>
      <c r="E9" s="252">
        <v>25</v>
      </c>
      <c r="F9" s="252">
        <v>66</v>
      </c>
      <c r="G9" s="252">
        <v>69</v>
      </c>
      <c r="H9" s="252">
        <v>44</v>
      </c>
      <c r="I9" s="252">
        <v>14</v>
      </c>
      <c r="J9" s="252">
        <v>4</v>
      </c>
      <c r="K9" s="252">
        <v>39</v>
      </c>
      <c r="L9" s="252">
        <v>160</v>
      </c>
      <c r="M9" s="252">
        <v>18</v>
      </c>
      <c r="N9" s="261">
        <v>588</v>
      </c>
      <c r="O9" s="335"/>
      <c r="P9" s="10"/>
    </row>
    <row r="10" spans="1:28" ht="21" customHeight="1" x14ac:dyDescent="0.2">
      <c r="A10" s="80" t="s">
        <v>68</v>
      </c>
      <c r="B10" s="253">
        <v>174</v>
      </c>
      <c r="C10" s="253">
        <v>376</v>
      </c>
      <c r="D10" s="253">
        <v>485</v>
      </c>
      <c r="E10" s="253">
        <v>899</v>
      </c>
      <c r="F10" s="253">
        <v>448</v>
      </c>
      <c r="G10" s="253">
        <v>394</v>
      </c>
      <c r="H10" s="253">
        <v>247</v>
      </c>
      <c r="I10" s="253">
        <v>298</v>
      </c>
      <c r="J10" s="253">
        <v>181</v>
      </c>
      <c r="K10" s="253">
        <v>261</v>
      </c>
      <c r="L10" s="253">
        <v>888</v>
      </c>
      <c r="M10" s="253">
        <v>18</v>
      </c>
      <c r="N10" s="262">
        <v>4669</v>
      </c>
      <c r="O10" s="334"/>
      <c r="P10" s="935"/>
      <c r="Q10" s="935"/>
      <c r="R10" s="935"/>
      <c r="S10" s="935"/>
      <c r="T10" s="935"/>
      <c r="U10" s="935"/>
      <c r="V10" s="935"/>
      <c r="W10" s="935"/>
      <c r="X10" s="935"/>
      <c r="Y10" s="935"/>
      <c r="Z10" s="935"/>
      <c r="AA10" s="935"/>
      <c r="AB10" s="935"/>
    </row>
    <row r="11" spans="1:28" ht="21" customHeight="1" x14ac:dyDescent="0.2">
      <c r="A11" s="677" t="s">
        <v>69</v>
      </c>
      <c r="B11" s="678">
        <v>0.15517241379310345</v>
      </c>
      <c r="C11" s="678">
        <v>0.39627659574468083</v>
      </c>
      <c r="D11" s="678">
        <v>0.49896907216494846</v>
      </c>
      <c r="E11" s="678">
        <v>0.21134593993325917</v>
      </c>
      <c r="F11" s="678">
        <v>0.49330357142857145</v>
      </c>
      <c r="G11" s="678">
        <v>0.45939086294416243</v>
      </c>
      <c r="H11" s="678">
        <v>0.40890688259109309</v>
      </c>
      <c r="I11" s="678">
        <v>0.27181208053691275</v>
      </c>
      <c r="J11" s="678">
        <v>0.16574585635359115</v>
      </c>
      <c r="K11" s="678">
        <v>0.43678160919540232</v>
      </c>
      <c r="L11" s="678">
        <v>0.53153153153153154</v>
      </c>
      <c r="M11" s="678">
        <v>1</v>
      </c>
      <c r="N11" s="679">
        <v>0.39109016920111372</v>
      </c>
      <c r="O11" s="680"/>
    </row>
    <row r="12" spans="1:28" ht="21" customHeight="1" x14ac:dyDescent="0.2">
      <c r="A12" s="432" t="s">
        <v>636</v>
      </c>
      <c r="B12" s="433"/>
      <c r="C12" s="433"/>
      <c r="D12" s="433"/>
      <c r="E12" s="433"/>
      <c r="F12" s="433"/>
      <c r="G12" s="433"/>
      <c r="H12" s="433"/>
      <c r="I12" s="433"/>
      <c r="J12" s="433"/>
      <c r="K12" s="433"/>
      <c r="L12" s="433"/>
      <c r="M12" s="433"/>
      <c r="N12" s="434"/>
      <c r="O12" s="435"/>
    </row>
    <row r="13" spans="1:28" ht="21" customHeight="1" x14ac:dyDescent="0.2">
      <c r="A13" s="79" t="s">
        <v>63</v>
      </c>
      <c r="B13" s="252">
        <v>129</v>
      </c>
      <c r="C13" s="252">
        <v>147</v>
      </c>
      <c r="D13" s="252">
        <v>156</v>
      </c>
      <c r="E13" s="252">
        <v>487</v>
      </c>
      <c r="F13" s="252">
        <v>151</v>
      </c>
      <c r="G13" s="252">
        <v>146</v>
      </c>
      <c r="H13" s="252">
        <v>97</v>
      </c>
      <c r="I13" s="252">
        <v>137</v>
      </c>
      <c r="J13" s="252">
        <v>100</v>
      </c>
      <c r="K13" s="252">
        <v>96</v>
      </c>
      <c r="L13" s="252">
        <v>229</v>
      </c>
      <c r="M13" s="252">
        <v>0</v>
      </c>
      <c r="N13" s="261">
        <v>1875</v>
      </c>
      <c r="O13" s="335"/>
    </row>
    <row r="14" spans="1:28" ht="21" customHeight="1" x14ac:dyDescent="0.2">
      <c r="A14" s="80" t="s">
        <v>64</v>
      </c>
      <c r="B14" s="253">
        <v>24</v>
      </c>
      <c r="C14" s="253">
        <v>78</v>
      </c>
      <c r="D14" s="253">
        <v>79</v>
      </c>
      <c r="E14" s="253">
        <v>88</v>
      </c>
      <c r="F14" s="253">
        <v>83</v>
      </c>
      <c r="G14" s="253">
        <v>53</v>
      </c>
      <c r="H14" s="253">
        <v>47</v>
      </c>
      <c r="I14" s="253">
        <v>55</v>
      </c>
      <c r="J14" s="253">
        <v>38</v>
      </c>
      <c r="K14" s="253">
        <v>47</v>
      </c>
      <c r="L14" s="253">
        <v>165</v>
      </c>
      <c r="M14" s="253">
        <v>0</v>
      </c>
      <c r="N14" s="262">
        <v>757</v>
      </c>
      <c r="O14" s="334"/>
    </row>
    <row r="15" spans="1:28" ht="21" customHeight="1" x14ac:dyDescent="0.2">
      <c r="A15" s="79" t="s">
        <v>65</v>
      </c>
      <c r="B15" s="252">
        <v>8</v>
      </c>
      <c r="C15" s="252">
        <v>46</v>
      </c>
      <c r="D15" s="252">
        <v>78</v>
      </c>
      <c r="E15" s="252">
        <v>111</v>
      </c>
      <c r="F15" s="252">
        <v>67</v>
      </c>
      <c r="G15" s="252">
        <v>55</v>
      </c>
      <c r="H15" s="252">
        <v>27</v>
      </c>
      <c r="I15" s="252">
        <v>34</v>
      </c>
      <c r="J15" s="252">
        <v>19</v>
      </c>
      <c r="K15" s="252">
        <v>32</v>
      </c>
      <c r="L15" s="252">
        <v>112</v>
      </c>
      <c r="M15" s="252">
        <v>0</v>
      </c>
      <c r="N15" s="261">
        <v>589</v>
      </c>
      <c r="O15" s="335"/>
    </row>
    <row r="16" spans="1:28" ht="21" customHeight="1" x14ac:dyDescent="0.2">
      <c r="A16" s="80" t="s">
        <v>66</v>
      </c>
      <c r="B16" s="253">
        <v>11</v>
      </c>
      <c r="C16" s="253">
        <v>60</v>
      </c>
      <c r="D16" s="253">
        <v>73</v>
      </c>
      <c r="E16" s="253">
        <v>53</v>
      </c>
      <c r="F16" s="253">
        <v>84</v>
      </c>
      <c r="G16" s="253">
        <v>52</v>
      </c>
      <c r="H16" s="253">
        <v>21</v>
      </c>
      <c r="I16" s="253">
        <v>31</v>
      </c>
      <c r="J16" s="253">
        <v>6</v>
      </c>
      <c r="K16" s="253">
        <v>45</v>
      </c>
      <c r="L16" s="253">
        <v>213</v>
      </c>
      <c r="M16" s="253">
        <v>0</v>
      </c>
      <c r="N16" s="262">
        <v>649</v>
      </c>
      <c r="O16" s="334"/>
    </row>
    <row r="17" spans="1:28" ht="21" customHeight="1" x14ac:dyDescent="0.2">
      <c r="A17" s="79" t="s">
        <v>67</v>
      </c>
      <c r="B17" s="252">
        <v>12</v>
      </c>
      <c r="C17" s="252">
        <v>38</v>
      </c>
      <c r="D17" s="252">
        <v>87</v>
      </c>
      <c r="E17" s="252">
        <v>21</v>
      </c>
      <c r="F17" s="252">
        <v>64</v>
      </c>
      <c r="G17" s="252">
        <v>66</v>
      </c>
      <c r="H17" s="252">
        <v>49</v>
      </c>
      <c r="I17" s="252">
        <v>13</v>
      </c>
      <c r="J17" s="252">
        <v>3</v>
      </c>
      <c r="K17" s="252">
        <v>29</v>
      </c>
      <c r="L17" s="252">
        <v>158</v>
      </c>
      <c r="M17" s="252">
        <v>18</v>
      </c>
      <c r="N17" s="261">
        <v>558</v>
      </c>
      <c r="O17" s="335"/>
    </row>
    <row r="18" spans="1:28" ht="21" customHeight="1" x14ac:dyDescent="0.2">
      <c r="A18" s="80" t="s">
        <v>68</v>
      </c>
      <c r="B18" s="253">
        <v>184</v>
      </c>
      <c r="C18" s="253">
        <v>369</v>
      </c>
      <c r="D18" s="253">
        <v>473</v>
      </c>
      <c r="E18" s="253">
        <v>760</v>
      </c>
      <c r="F18" s="253">
        <v>449</v>
      </c>
      <c r="G18" s="253">
        <v>372</v>
      </c>
      <c r="H18" s="253">
        <v>241</v>
      </c>
      <c r="I18" s="253">
        <v>270</v>
      </c>
      <c r="J18" s="253">
        <v>166</v>
      </c>
      <c r="K18" s="253">
        <v>249</v>
      </c>
      <c r="L18" s="253">
        <v>877</v>
      </c>
      <c r="M18" s="253">
        <v>18</v>
      </c>
      <c r="N18" s="262">
        <v>4428</v>
      </c>
      <c r="O18" s="334"/>
      <c r="P18" s="936"/>
      <c r="Q18" s="936"/>
      <c r="R18" s="936"/>
      <c r="S18" s="936"/>
      <c r="T18" s="936"/>
      <c r="U18" s="936"/>
      <c r="V18" s="936"/>
      <c r="W18" s="936"/>
      <c r="X18" s="936"/>
      <c r="Y18" s="936"/>
      <c r="Z18" s="936"/>
      <c r="AA18" s="936"/>
      <c r="AB18" s="936"/>
    </row>
    <row r="19" spans="1:28" ht="21" customHeight="1" x14ac:dyDescent="0.2">
      <c r="A19" s="677" t="s">
        <v>69</v>
      </c>
      <c r="B19" s="678">
        <v>0.16847826086956522</v>
      </c>
      <c r="C19" s="678">
        <v>0.3902439024390244</v>
      </c>
      <c r="D19" s="678">
        <v>0.5031712473572939</v>
      </c>
      <c r="E19" s="678">
        <v>0.24342105263157895</v>
      </c>
      <c r="F19" s="678">
        <v>0.47884187082405344</v>
      </c>
      <c r="G19" s="678">
        <v>0.46505376344086019</v>
      </c>
      <c r="H19" s="678">
        <v>0.40248962655601661</v>
      </c>
      <c r="I19" s="678">
        <v>0.28888888888888886</v>
      </c>
      <c r="J19" s="678">
        <v>0.16867469879518071</v>
      </c>
      <c r="K19" s="678">
        <v>0.42570281124497994</v>
      </c>
      <c r="L19" s="678">
        <v>0.55074116305587228</v>
      </c>
      <c r="M19" s="678">
        <v>1</v>
      </c>
      <c r="N19" s="679">
        <v>0.40560072267389341</v>
      </c>
      <c r="O19" s="680"/>
    </row>
    <row r="20" spans="1:28" ht="21" customHeight="1" x14ac:dyDescent="0.2">
      <c r="A20" s="432" t="s">
        <v>625</v>
      </c>
      <c r="B20" s="433"/>
      <c r="C20" s="433"/>
      <c r="D20" s="433"/>
      <c r="E20" s="433"/>
      <c r="F20" s="433"/>
      <c r="G20" s="433"/>
      <c r="H20" s="433"/>
      <c r="I20" s="433"/>
      <c r="J20" s="433"/>
      <c r="K20" s="433"/>
      <c r="L20" s="433"/>
      <c r="M20" s="433"/>
      <c r="N20" s="434"/>
      <c r="O20" s="435"/>
    </row>
    <row r="21" spans="1:28" ht="21" customHeight="1" x14ac:dyDescent="0.2">
      <c r="A21" s="79" t="s">
        <v>63</v>
      </c>
      <c r="B21" s="252">
        <v>136</v>
      </c>
      <c r="C21" s="252">
        <v>154</v>
      </c>
      <c r="D21" s="252">
        <v>153</v>
      </c>
      <c r="E21" s="252">
        <v>492</v>
      </c>
      <c r="F21" s="252">
        <v>151</v>
      </c>
      <c r="G21" s="252">
        <v>126</v>
      </c>
      <c r="H21" s="252">
        <v>102</v>
      </c>
      <c r="I21" s="252">
        <v>155</v>
      </c>
      <c r="J21" s="252">
        <v>98</v>
      </c>
      <c r="K21" s="252">
        <v>86</v>
      </c>
      <c r="L21" s="252">
        <v>232</v>
      </c>
      <c r="M21" s="252">
        <v>0</v>
      </c>
      <c r="N21" s="261">
        <v>1885</v>
      </c>
      <c r="O21" s="335"/>
    </row>
    <row r="22" spans="1:28" ht="21" customHeight="1" x14ac:dyDescent="0.2">
      <c r="A22" s="80" t="s">
        <v>64</v>
      </c>
      <c r="B22" s="253">
        <v>24</v>
      </c>
      <c r="C22" s="253">
        <v>73</v>
      </c>
      <c r="D22" s="253">
        <v>86</v>
      </c>
      <c r="E22" s="253">
        <v>110</v>
      </c>
      <c r="F22" s="253">
        <v>92</v>
      </c>
      <c r="G22" s="253">
        <v>78</v>
      </c>
      <c r="H22" s="253">
        <v>43</v>
      </c>
      <c r="I22" s="253">
        <v>54</v>
      </c>
      <c r="J22" s="253">
        <v>43</v>
      </c>
      <c r="K22" s="253">
        <v>50</v>
      </c>
      <c r="L22" s="253">
        <v>167</v>
      </c>
      <c r="M22" s="253">
        <v>0</v>
      </c>
      <c r="N22" s="262">
        <v>820</v>
      </c>
      <c r="O22" s="334"/>
    </row>
    <row r="23" spans="1:28" ht="21" customHeight="1" x14ac:dyDescent="0.2">
      <c r="A23" s="79" t="s">
        <v>65</v>
      </c>
      <c r="B23" s="252">
        <v>7</v>
      </c>
      <c r="C23" s="252">
        <v>45</v>
      </c>
      <c r="D23" s="252">
        <v>74</v>
      </c>
      <c r="E23" s="252">
        <v>115</v>
      </c>
      <c r="F23" s="252">
        <v>57</v>
      </c>
      <c r="G23" s="252">
        <v>46</v>
      </c>
      <c r="H23" s="252">
        <v>29</v>
      </c>
      <c r="I23" s="252">
        <v>36</v>
      </c>
      <c r="J23" s="252">
        <v>17</v>
      </c>
      <c r="K23" s="252">
        <v>42</v>
      </c>
      <c r="L23" s="252">
        <v>107</v>
      </c>
      <c r="M23" s="252">
        <v>0</v>
      </c>
      <c r="N23" s="261">
        <v>575</v>
      </c>
      <c r="O23" s="335"/>
    </row>
    <row r="24" spans="1:28" ht="21" customHeight="1" x14ac:dyDescent="0.2">
      <c r="A24" s="80" t="s">
        <v>66</v>
      </c>
      <c r="B24" s="253">
        <v>9</v>
      </c>
      <c r="C24" s="253">
        <v>64</v>
      </c>
      <c r="D24" s="253">
        <v>66</v>
      </c>
      <c r="E24" s="253">
        <v>46</v>
      </c>
      <c r="F24" s="253">
        <v>85</v>
      </c>
      <c r="G24" s="253">
        <v>52</v>
      </c>
      <c r="H24" s="253">
        <v>26</v>
      </c>
      <c r="I24" s="253">
        <v>40</v>
      </c>
      <c r="J24" s="253">
        <v>6</v>
      </c>
      <c r="K24" s="253">
        <v>42</v>
      </c>
      <c r="L24" s="253">
        <v>219</v>
      </c>
      <c r="M24" s="253">
        <v>0</v>
      </c>
      <c r="N24" s="262">
        <v>655</v>
      </c>
      <c r="O24" s="334"/>
    </row>
    <row r="25" spans="1:28" ht="21" customHeight="1" x14ac:dyDescent="0.2">
      <c r="A25" s="79" t="s">
        <v>67</v>
      </c>
      <c r="B25" s="252">
        <v>12</v>
      </c>
      <c r="C25" s="252">
        <v>41</v>
      </c>
      <c r="D25" s="252">
        <v>80</v>
      </c>
      <c r="E25" s="252">
        <v>19</v>
      </c>
      <c r="F25" s="252">
        <v>61</v>
      </c>
      <c r="G25" s="252">
        <v>66</v>
      </c>
      <c r="H25" s="252">
        <v>46</v>
      </c>
      <c r="I25" s="252">
        <v>10</v>
      </c>
      <c r="J25" s="252">
        <v>4</v>
      </c>
      <c r="K25" s="252">
        <v>23</v>
      </c>
      <c r="L25" s="252">
        <v>147</v>
      </c>
      <c r="M25" s="252">
        <v>18</v>
      </c>
      <c r="N25" s="261">
        <v>527</v>
      </c>
      <c r="O25" s="335"/>
    </row>
    <row r="26" spans="1:28" ht="21" customHeight="1" x14ac:dyDescent="0.2">
      <c r="A26" s="80" t="s">
        <v>68</v>
      </c>
      <c r="B26" s="253">
        <v>188</v>
      </c>
      <c r="C26" s="253">
        <v>377</v>
      </c>
      <c r="D26" s="253">
        <v>459</v>
      </c>
      <c r="E26" s="253">
        <v>782</v>
      </c>
      <c r="F26" s="253">
        <v>446</v>
      </c>
      <c r="G26" s="253">
        <v>368</v>
      </c>
      <c r="H26" s="253">
        <v>246</v>
      </c>
      <c r="I26" s="253">
        <v>295</v>
      </c>
      <c r="J26" s="253">
        <v>168</v>
      </c>
      <c r="K26" s="253">
        <v>243</v>
      </c>
      <c r="L26" s="253">
        <v>872</v>
      </c>
      <c r="M26" s="253">
        <v>18</v>
      </c>
      <c r="N26" s="262">
        <v>4462</v>
      </c>
      <c r="O26" s="334"/>
    </row>
    <row r="27" spans="1:28" ht="21" customHeight="1" x14ac:dyDescent="0.2">
      <c r="A27" s="677" t="s">
        <v>69</v>
      </c>
      <c r="B27" s="678">
        <v>0.14893617021276595</v>
      </c>
      <c r="C27" s="678">
        <v>0.39787798408488062</v>
      </c>
      <c r="D27" s="678">
        <v>0.47930283224400871</v>
      </c>
      <c r="E27" s="678">
        <v>0.23017902813299232</v>
      </c>
      <c r="F27" s="678">
        <v>0.45515695067264572</v>
      </c>
      <c r="G27" s="678">
        <v>0.44565217391304346</v>
      </c>
      <c r="H27" s="678">
        <v>0.41056910569105692</v>
      </c>
      <c r="I27" s="678">
        <v>0.29152542372881357</v>
      </c>
      <c r="J27" s="678">
        <v>0.16071428571428573</v>
      </c>
      <c r="K27" s="678">
        <v>0.44032921810699588</v>
      </c>
      <c r="L27" s="678">
        <v>0.54243119266055051</v>
      </c>
      <c r="M27" s="678">
        <v>1</v>
      </c>
      <c r="N27" s="679">
        <v>0.39376961004034067</v>
      </c>
      <c r="O27" s="680"/>
    </row>
    <row r="28" spans="1:28" ht="21" customHeight="1" x14ac:dyDescent="0.2">
      <c r="A28" s="432" t="s">
        <v>615</v>
      </c>
      <c r="B28" s="433"/>
      <c r="C28" s="433"/>
      <c r="D28" s="433"/>
      <c r="E28" s="433"/>
      <c r="F28" s="433"/>
      <c r="G28" s="433"/>
      <c r="H28" s="433"/>
      <c r="I28" s="433"/>
      <c r="J28" s="433"/>
      <c r="K28" s="433"/>
      <c r="L28" s="433"/>
      <c r="M28" s="433"/>
      <c r="N28" s="434"/>
      <c r="O28" s="435"/>
    </row>
    <row r="29" spans="1:28" ht="21" customHeight="1" x14ac:dyDescent="0.2">
      <c r="A29" s="79" t="s">
        <v>63</v>
      </c>
      <c r="B29" s="252">
        <v>140</v>
      </c>
      <c r="C29" s="252">
        <v>157</v>
      </c>
      <c r="D29" s="252">
        <v>137</v>
      </c>
      <c r="E29" s="252">
        <v>353</v>
      </c>
      <c r="F29" s="252">
        <v>150</v>
      </c>
      <c r="G29" s="252">
        <v>99</v>
      </c>
      <c r="H29" s="252">
        <v>83</v>
      </c>
      <c r="I29" s="252">
        <v>165</v>
      </c>
      <c r="J29" s="252">
        <v>94</v>
      </c>
      <c r="K29" s="252">
        <v>88</v>
      </c>
      <c r="L29" s="252">
        <v>223</v>
      </c>
      <c r="M29" s="252">
        <v>0</v>
      </c>
      <c r="N29" s="261">
        <v>1689</v>
      </c>
      <c r="O29" s="335"/>
    </row>
    <row r="30" spans="1:28" ht="21" customHeight="1" x14ac:dyDescent="0.2">
      <c r="A30" s="80" t="s">
        <v>64</v>
      </c>
      <c r="B30" s="253">
        <v>19</v>
      </c>
      <c r="C30" s="253">
        <v>72</v>
      </c>
      <c r="D30" s="253">
        <v>97</v>
      </c>
      <c r="E30" s="253">
        <v>151</v>
      </c>
      <c r="F30" s="253">
        <v>90</v>
      </c>
      <c r="G30" s="253">
        <v>77</v>
      </c>
      <c r="H30" s="253">
        <v>53</v>
      </c>
      <c r="I30" s="253">
        <v>55</v>
      </c>
      <c r="J30" s="253">
        <v>41</v>
      </c>
      <c r="K30" s="253">
        <v>50</v>
      </c>
      <c r="L30" s="253">
        <v>159</v>
      </c>
      <c r="M30" s="253">
        <v>0</v>
      </c>
      <c r="N30" s="262">
        <v>864</v>
      </c>
      <c r="O30" s="334"/>
    </row>
    <row r="31" spans="1:28" ht="21" customHeight="1" x14ac:dyDescent="0.2">
      <c r="A31" s="79" t="s">
        <v>65</v>
      </c>
      <c r="B31" s="252">
        <v>14</v>
      </c>
      <c r="C31" s="252">
        <v>43</v>
      </c>
      <c r="D31" s="252">
        <v>67</v>
      </c>
      <c r="E31" s="252">
        <v>77</v>
      </c>
      <c r="F31" s="252">
        <v>59</v>
      </c>
      <c r="G31" s="252">
        <v>40</v>
      </c>
      <c r="H31" s="252">
        <v>24</v>
      </c>
      <c r="I31" s="252">
        <v>45</v>
      </c>
      <c r="J31" s="252">
        <v>15</v>
      </c>
      <c r="K31" s="252">
        <v>35</v>
      </c>
      <c r="L31" s="252">
        <v>115</v>
      </c>
      <c r="M31" s="252">
        <v>0</v>
      </c>
      <c r="N31" s="261">
        <v>534</v>
      </c>
      <c r="O31" s="335"/>
    </row>
    <row r="32" spans="1:28" ht="21" customHeight="1" x14ac:dyDescent="0.2">
      <c r="A32" s="80" t="s">
        <v>66</v>
      </c>
      <c r="B32" s="253">
        <v>9</v>
      </c>
      <c r="C32" s="253">
        <v>66</v>
      </c>
      <c r="D32" s="253">
        <v>66</v>
      </c>
      <c r="E32" s="253">
        <v>40</v>
      </c>
      <c r="F32" s="253">
        <v>85</v>
      </c>
      <c r="G32" s="253">
        <v>44</v>
      </c>
      <c r="H32" s="253">
        <v>23</v>
      </c>
      <c r="I32" s="253">
        <v>40</v>
      </c>
      <c r="J32" s="253">
        <v>5</v>
      </c>
      <c r="K32" s="253">
        <v>46</v>
      </c>
      <c r="L32" s="253">
        <v>200</v>
      </c>
      <c r="M32" s="253">
        <v>0</v>
      </c>
      <c r="N32" s="262">
        <v>624</v>
      </c>
      <c r="O32" s="334"/>
    </row>
    <row r="33" spans="1:15" ht="21" customHeight="1" x14ac:dyDescent="0.2">
      <c r="A33" s="79" t="s">
        <v>67</v>
      </c>
      <c r="B33" s="252">
        <v>10</v>
      </c>
      <c r="C33" s="252">
        <v>38</v>
      </c>
      <c r="D33" s="252">
        <v>70</v>
      </c>
      <c r="E33" s="252">
        <v>18</v>
      </c>
      <c r="F33" s="252">
        <v>55</v>
      </c>
      <c r="G33" s="252">
        <v>62</v>
      </c>
      <c r="H33" s="252">
        <v>42</v>
      </c>
      <c r="I33" s="252">
        <v>10</v>
      </c>
      <c r="J33" s="252">
        <v>4</v>
      </c>
      <c r="K33" s="252">
        <v>20</v>
      </c>
      <c r="L33" s="252">
        <v>134</v>
      </c>
      <c r="M33" s="252">
        <v>18</v>
      </c>
      <c r="N33" s="261">
        <v>481</v>
      </c>
      <c r="O33" s="335"/>
    </row>
    <row r="34" spans="1:15" ht="21" customHeight="1" x14ac:dyDescent="0.2">
      <c r="A34" s="80" t="s">
        <v>68</v>
      </c>
      <c r="B34" s="253">
        <v>192</v>
      </c>
      <c r="C34" s="253">
        <v>376</v>
      </c>
      <c r="D34" s="253">
        <v>437</v>
      </c>
      <c r="E34" s="253">
        <v>639</v>
      </c>
      <c r="F34" s="253">
        <v>439</v>
      </c>
      <c r="G34" s="253">
        <v>322</v>
      </c>
      <c r="H34" s="253">
        <v>225</v>
      </c>
      <c r="I34" s="253">
        <v>315</v>
      </c>
      <c r="J34" s="253">
        <v>159</v>
      </c>
      <c r="K34" s="253">
        <v>239</v>
      </c>
      <c r="L34" s="253">
        <v>831</v>
      </c>
      <c r="M34" s="253">
        <v>18</v>
      </c>
      <c r="N34" s="262">
        <v>4192</v>
      </c>
      <c r="O34" s="334"/>
    </row>
    <row r="35" spans="1:15" ht="21" customHeight="1" x14ac:dyDescent="0.2">
      <c r="A35" s="677" t="s">
        <v>69</v>
      </c>
      <c r="B35" s="678">
        <v>0.171875</v>
      </c>
      <c r="C35" s="678">
        <v>0.39095744680851063</v>
      </c>
      <c r="D35" s="678">
        <v>0.46453089244851259</v>
      </c>
      <c r="E35" s="678">
        <v>0.21126760563380281</v>
      </c>
      <c r="F35" s="678">
        <v>0.45330296127562641</v>
      </c>
      <c r="G35" s="678">
        <v>0.453416149068323</v>
      </c>
      <c r="H35" s="678">
        <v>0.39555555555555555</v>
      </c>
      <c r="I35" s="678">
        <v>0.30158730158730157</v>
      </c>
      <c r="J35" s="678">
        <v>0.15094339622641509</v>
      </c>
      <c r="K35" s="678">
        <v>0.42259414225941422</v>
      </c>
      <c r="L35" s="678">
        <v>0.54031287605294831</v>
      </c>
      <c r="M35" s="678">
        <v>1</v>
      </c>
      <c r="N35" s="679">
        <v>0.39098282442748089</v>
      </c>
      <c r="O35" s="680"/>
    </row>
    <row r="36" spans="1:15" ht="21" customHeight="1" x14ac:dyDescent="0.2">
      <c r="A36" s="432" t="s">
        <v>601</v>
      </c>
      <c r="B36" s="433"/>
      <c r="C36" s="433"/>
      <c r="D36" s="433"/>
      <c r="E36" s="433"/>
      <c r="F36" s="433"/>
      <c r="G36" s="433"/>
      <c r="H36" s="433"/>
      <c r="I36" s="433"/>
      <c r="J36" s="433"/>
      <c r="K36" s="433"/>
      <c r="L36" s="433"/>
      <c r="M36" s="433"/>
      <c r="N36" s="434"/>
      <c r="O36" s="435"/>
    </row>
    <row r="37" spans="1:15" ht="21" customHeight="1" x14ac:dyDescent="0.2">
      <c r="A37" s="79" t="s">
        <v>63</v>
      </c>
      <c r="B37" s="252">
        <v>104</v>
      </c>
      <c r="C37" s="252">
        <v>145</v>
      </c>
      <c r="D37" s="252">
        <v>136</v>
      </c>
      <c r="E37" s="252">
        <v>221</v>
      </c>
      <c r="F37" s="252">
        <v>115</v>
      </c>
      <c r="G37" s="252">
        <v>91</v>
      </c>
      <c r="H37" s="252">
        <v>84</v>
      </c>
      <c r="I37" s="252">
        <v>130</v>
      </c>
      <c r="J37" s="252">
        <v>100</v>
      </c>
      <c r="K37" s="252">
        <v>98</v>
      </c>
      <c r="L37" s="252">
        <v>201</v>
      </c>
      <c r="M37" s="252">
        <v>0</v>
      </c>
      <c r="N37" s="261">
        <v>1425</v>
      </c>
      <c r="O37" s="335"/>
    </row>
    <row r="38" spans="1:15" ht="21" customHeight="1" x14ac:dyDescent="0.2">
      <c r="A38" s="80" t="s">
        <v>64</v>
      </c>
      <c r="B38" s="253">
        <v>18</v>
      </c>
      <c r="C38" s="253">
        <v>79</v>
      </c>
      <c r="D38" s="253">
        <v>112</v>
      </c>
      <c r="E38" s="253">
        <v>165</v>
      </c>
      <c r="F38" s="253">
        <v>99</v>
      </c>
      <c r="G38" s="253">
        <v>73</v>
      </c>
      <c r="H38" s="253">
        <v>44</v>
      </c>
      <c r="I38" s="253">
        <v>59</v>
      </c>
      <c r="J38" s="253">
        <v>28</v>
      </c>
      <c r="K38" s="253">
        <v>51</v>
      </c>
      <c r="L38" s="253">
        <v>145</v>
      </c>
      <c r="M38" s="253">
        <v>0</v>
      </c>
      <c r="N38" s="262">
        <v>873</v>
      </c>
      <c r="O38" s="334"/>
    </row>
    <row r="39" spans="1:15" ht="21" customHeight="1" x14ac:dyDescent="0.2">
      <c r="A39" s="79" t="s">
        <v>65</v>
      </c>
      <c r="B39" s="252">
        <v>18</v>
      </c>
      <c r="C39" s="252">
        <v>44</v>
      </c>
      <c r="D39" s="252">
        <v>53</v>
      </c>
      <c r="E39" s="252">
        <v>63</v>
      </c>
      <c r="F39" s="252">
        <v>64</v>
      </c>
      <c r="G39" s="252">
        <v>38</v>
      </c>
      <c r="H39" s="252">
        <v>26</v>
      </c>
      <c r="I39" s="252">
        <v>42</v>
      </c>
      <c r="J39" s="252">
        <v>11</v>
      </c>
      <c r="K39" s="252">
        <v>36</v>
      </c>
      <c r="L39" s="252">
        <v>125</v>
      </c>
      <c r="M39" s="252">
        <v>0</v>
      </c>
      <c r="N39" s="261">
        <v>520</v>
      </c>
      <c r="O39" s="335"/>
    </row>
    <row r="40" spans="1:15" ht="21" customHeight="1" x14ac:dyDescent="0.2">
      <c r="A40" s="80" t="s">
        <v>66</v>
      </c>
      <c r="B40" s="253">
        <v>8</v>
      </c>
      <c r="C40" s="253">
        <v>68</v>
      </c>
      <c r="D40" s="253">
        <v>66</v>
      </c>
      <c r="E40" s="253">
        <v>32</v>
      </c>
      <c r="F40" s="253">
        <v>84</v>
      </c>
      <c r="G40" s="253">
        <v>33</v>
      </c>
      <c r="H40" s="253">
        <v>21</v>
      </c>
      <c r="I40" s="253">
        <v>46</v>
      </c>
      <c r="J40" s="253">
        <v>7</v>
      </c>
      <c r="K40" s="253">
        <v>49</v>
      </c>
      <c r="L40" s="253">
        <v>178</v>
      </c>
      <c r="M40" s="253">
        <v>0</v>
      </c>
      <c r="N40" s="262">
        <v>592</v>
      </c>
      <c r="O40" s="334"/>
    </row>
    <row r="41" spans="1:15" ht="21" customHeight="1" x14ac:dyDescent="0.2">
      <c r="A41" s="79" t="s">
        <v>67</v>
      </c>
      <c r="B41" s="252">
        <v>10</v>
      </c>
      <c r="C41" s="252">
        <v>35</v>
      </c>
      <c r="D41" s="252">
        <v>69</v>
      </c>
      <c r="E41" s="252">
        <v>17</v>
      </c>
      <c r="F41" s="252">
        <v>58</v>
      </c>
      <c r="G41" s="252">
        <v>62</v>
      </c>
      <c r="H41" s="252">
        <v>44</v>
      </c>
      <c r="I41" s="252">
        <v>11</v>
      </c>
      <c r="J41" s="252">
        <v>3</v>
      </c>
      <c r="K41" s="252">
        <v>23</v>
      </c>
      <c r="L41" s="252">
        <v>126</v>
      </c>
      <c r="M41" s="252">
        <v>16</v>
      </c>
      <c r="N41" s="261">
        <v>474</v>
      </c>
      <c r="O41" s="335"/>
    </row>
    <row r="42" spans="1:15" ht="21" customHeight="1" x14ac:dyDescent="0.2">
      <c r="A42" s="80" t="s">
        <v>68</v>
      </c>
      <c r="B42" s="253">
        <v>158</v>
      </c>
      <c r="C42" s="253">
        <v>371</v>
      </c>
      <c r="D42" s="253">
        <v>436</v>
      </c>
      <c r="E42" s="253">
        <v>498</v>
      </c>
      <c r="F42" s="253">
        <v>420</v>
      </c>
      <c r="G42" s="253">
        <v>297</v>
      </c>
      <c r="H42" s="253">
        <v>219</v>
      </c>
      <c r="I42" s="253">
        <v>288</v>
      </c>
      <c r="J42" s="253">
        <v>149</v>
      </c>
      <c r="K42" s="253">
        <v>257</v>
      </c>
      <c r="L42" s="253">
        <v>775</v>
      </c>
      <c r="M42" s="253">
        <v>16</v>
      </c>
      <c r="N42" s="262">
        <v>3884</v>
      </c>
      <c r="O42" s="334"/>
    </row>
    <row r="43" spans="1:15" ht="21" customHeight="1" x14ac:dyDescent="0.2">
      <c r="A43" s="677" t="s">
        <v>69</v>
      </c>
      <c r="B43" s="678">
        <v>0.22784810126582278</v>
      </c>
      <c r="C43" s="678">
        <v>0.39622641509433965</v>
      </c>
      <c r="D43" s="678">
        <v>0.43119266055045874</v>
      </c>
      <c r="E43" s="678">
        <v>0.22489959839357429</v>
      </c>
      <c r="F43" s="678">
        <v>0.49047619047619045</v>
      </c>
      <c r="G43" s="678">
        <v>0.44781144781144783</v>
      </c>
      <c r="H43" s="678">
        <v>0.41552511415525112</v>
      </c>
      <c r="I43" s="678">
        <v>0.34375</v>
      </c>
      <c r="J43" s="678">
        <v>0.14093959731543623</v>
      </c>
      <c r="K43" s="678">
        <v>0.42023346303501946</v>
      </c>
      <c r="L43" s="678">
        <v>0.55354838709677423</v>
      </c>
      <c r="M43" s="678">
        <v>1</v>
      </c>
      <c r="N43" s="679">
        <v>0.40834191555097837</v>
      </c>
      <c r="O43" s="680"/>
    </row>
    <row r="44" spans="1:15" x14ac:dyDescent="0.2">
      <c r="A44" s="57" t="s">
        <v>76</v>
      </c>
      <c r="B44" s="169"/>
      <c r="C44" s="169"/>
      <c r="D44" s="169"/>
      <c r="E44" s="169"/>
      <c r="F44" s="169"/>
      <c r="G44" s="169"/>
      <c r="H44" s="169"/>
      <c r="I44" s="169"/>
      <c r="J44" s="169"/>
      <c r="K44" s="169"/>
      <c r="L44" s="169"/>
      <c r="M44" s="169"/>
      <c r="N44" s="169"/>
      <c r="O44" s="169"/>
    </row>
    <row r="45" spans="1:15" x14ac:dyDescent="0.2">
      <c r="A45" s="25" t="s">
        <v>56</v>
      </c>
      <c r="B45" s="13"/>
      <c r="C45" s="13"/>
      <c r="D45" s="13"/>
    </row>
    <row r="46" spans="1:15" x14ac:dyDescent="0.2">
      <c r="A46" s="580" t="s">
        <v>661</v>
      </c>
      <c r="B46" s="25"/>
      <c r="C46" s="25"/>
      <c r="D46" s="25"/>
      <c r="E46" s="25"/>
      <c r="F46" s="25"/>
      <c r="G46" s="25"/>
      <c r="H46" s="25"/>
    </row>
    <row r="47" spans="1:15" x14ac:dyDescent="0.2">
      <c r="C47" s="30"/>
    </row>
    <row r="48" spans="1:15" x14ac:dyDescent="0.2">
      <c r="C48" s="30"/>
    </row>
    <row r="49" spans="3:3" x14ac:dyDescent="0.2">
      <c r="C49" s="30"/>
    </row>
    <row r="50" spans="3:3" x14ac:dyDescent="0.2">
      <c r="C50" s="30"/>
    </row>
    <row r="51" spans="3:3" x14ac:dyDescent="0.2">
      <c r="C51" s="30"/>
    </row>
    <row r="52" spans="3:3" x14ac:dyDescent="0.2">
      <c r="C52" s="30"/>
    </row>
    <row r="53" spans="3:3" x14ac:dyDescent="0.2">
      <c r="C53" s="30"/>
    </row>
    <row r="54" spans="3:3" x14ac:dyDescent="0.2">
      <c r="C54" s="30"/>
    </row>
  </sheetData>
  <hyperlinks>
    <hyperlink ref="A1" location="Contents!A1" tooltip="Contents Page" display="Return to Contents Page" xr:uid="{00000000-0004-0000-1800-000000000000}"/>
  </hyperlinks>
  <pageMargins left="0.70866141732283472" right="0.70866141732283472" top="0.74803149606299213" bottom="0.74803149606299213" header="0.31496062992125984" footer="0.31496062992125984"/>
  <pageSetup paperSize="9" scale="6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V200"/>
  <sheetViews>
    <sheetView showGridLines="0" zoomScaleNormal="100" workbookViewId="0">
      <pane ySplit="4" topLeftCell="A5" activePane="bottomLeft" state="frozen"/>
      <selection sqref="A1:XFD1"/>
      <selection pane="bottomLeft" sqref="A1:XFD1"/>
    </sheetView>
  </sheetViews>
  <sheetFormatPr defaultColWidth="9.140625" defaultRowHeight="12.75" x14ac:dyDescent="0.2"/>
  <cols>
    <col min="1" max="1" width="10.42578125" style="3" customWidth="1"/>
    <col min="2" max="2" width="5.5703125" style="3" customWidth="1"/>
    <col min="3" max="3" width="12.42578125" style="3" customWidth="1"/>
    <col min="4" max="5" width="12.42578125" style="7" customWidth="1"/>
    <col min="6" max="6" width="12.42578125" style="46" customWidth="1"/>
    <col min="7" max="7" width="12.42578125" style="7" customWidth="1"/>
    <col min="8" max="8" width="12.85546875" style="16" customWidth="1"/>
    <col min="9" max="9" width="9.140625" style="1" customWidth="1"/>
    <col min="10" max="10" width="10.42578125" style="3" customWidth="1"/>
    <col min="11" max="11" width="11.85546875" style="3" customWidth="1"/>
    <col min="12" max="12" width="8" style="3" customWidth="1"/>
    <col min="13" max="13" width="8.140625" style="3" customWidth="1"/>
    <col min="14" max="15" width="9.140625" style="3"/>
    <col min="16" max="18" width="9.140625" style="113"/>
    <col min="19" max="16384" width="9.140625" style="3"/>
  </cols>
  <sheetData>
    <row r="1" spans="1:13" ht="15.75" customHeight="1" x14ac:dyDescent="0.2">
      <c r="A1" s="47" t="s">
        <v>77</v>
      </c>
    </row>
    <row r="2" spans="1:13" ht="17.25" x14ac:dyDescent="0.25">
      <c r="A2" s="315" t="s">
        <v>303</v>
      </c>
      <c r="B2" s="1"/>
      <c r="C2" s="1"/>
      <c r="D2" s="2"/>
      <c r="E2" s="2"/>
      <c r="F2" s="43"/>
      <c r="G2" s="2"/>
      <c r="H2" s="85" t="s">
        <v>334</v>
      </c>
    </row>
    <row r="3" spans="1:13" ht="17.25" x14ac:dyDescent="0.25">
      <c r="A3" s="315" t="s">
        <v>753</v>
      </c>
      <c r="B3" s="436"/>
      <c r="C3" s="436"/>
      <c r="D3" s="314"/>
      <c r="E3" s="314"/>
      <c r="F3" s="437"/>
      <c r="G3" s="314"/>
      <c r="H3" s="85" t="s">
        <v>335</v>
      </c>
      <c r="I3" s="164"/>
    </row>
    <row r="4" spans="1:13" ht="24.75" customHeight="1" x14ac:dyDescent="0.2">
      <c r="A4" s="50" t="s">
        <v>0</v>
      </c>
      <c r="B4" s="51" t="s">
        <v>1</v>
      </c>
      <c r="C4" s="51" t="s">
        <v>92</v>
      </c>
      <c r="D4" s="52" t="s">
        <v>182</v>
      </c>
      <c r="E4" s="52" t="s">
        <v>183</v>
      </c>
      <c r="F4" s="52" t="s">
        <v>184</v>
      </c>
      <c r="G4" s="52" t="s">
        <v>58</v>
      </c>
      <c r="H4" s="14"/>
      <c r="I4" s="13"/>
    </row>
    <row r="5" spans="1:13" ht="12.75" customHeight="1" x14ac:dyDescent="0.2">
      <c r="A5" s="384" t="s">
        <v>52</v>
      </c>
      <c r="B5" s="456" t="s">
        <v>3</v>
      </c>
      <c r="C5" s="457">
        <v>9</v>
      </c>
      <c r="D5" s="458">
        <v>0</v>
      </c>
      <c r="E5" s="458">
        <v>0</v>
      </c>
      <c r="F5" s="487" t="s">
        <v>360</v>
      </c>
      <c r="G5" s="488">
        <v>0</v>
      </c>
      <c r="H5" s="14"/>
      <c r="I5" s="13"/>
      <c r="K5" s="39"/>
      <c r="M5" s="40"/>
    </row>
    <row r="6" spans="1:13" ht="12.75" customHeight="1" x14ac:dyDescent="0.2">
      <c r="A6" s="385"/>
      <c r="B6" s="21" t="s">
        <v>4</v>
      </c>
      <c r="C6" s="17">
        <v>7</v>
      </c>
      <c r="D6" s="18">
        <v>3</v>
      </c>
      <c r="E6" s="18">
        <v>3</v>
      </c>
      <c r="F6" s="44">
        <v>1</v>
      </c>
      <c r="G6" s="19">
        <v>0</v>
      </c>
      <c r="H6" s="14"/>
      <c r="I6" s="13"/>
      <c r="K6" s="39"/>
      <c r="M6" s="40"/>
    </row>
    <row r="7" spans="1:13" ht="12.75" customHeight="1" x14ac:dyDescent="0.2">
      <c r="A7" s="385"/>
      <c r="B7" s="160" t="s">
        <v>5</v>
      </c>
      <c r="C7" s="53">
        <v>6</v>
      </c>
      <c r="D7" s="161">
        <v>5</v>
      </c>
      <c r="E7" s="161">
        <v>5</v>
      </c>
      <c r="F7" s="232">
        <v>1</v>
      </c>
      <c r="G7" s="54">
        <v>1</v>
      </c>
      <c r="H7" s="14"/>
      <c r="I7" s="13"/>
      <c r="K7" s="39"/>
      <c r="M7" s="40"/>
    </row>
    <row r="8" spans="1:13" ht="12.75" customHeight="1" x14ac:dyDescent="0.2">
      <c r="A8" s="385"/>
      <c r="B8" s="21" t="s">
        <v>6</v>
      </c>
      <c r="C8" s="17">
        <v>8</v>
      </c>
      <c r="D8" s="18">
        <v>2</v>
      </c>
      <c r="E8" s="18">
        <v>2</v>
      </c>
      <c r="F8" s="44">
        <v>1</v>
      </c>
      <c r="G8" s="19">
        <v>1</v>
      </c>
      <c r="H8" s="14"/>
      <c r="I8" s="13"/>
      <c r="K8" s="39"/>
      <c r="M8" s="40"/>
    </row>
    <row r="9" spans="1:13" ht="12.75" customHeight="1" x14ac:dyDescent="0.2">
      <c r="A9" s="461"/>
      <c r="B9" s="405" t="s">
        <v>51</v>
      </c>
      <c r="C9" s="388">
        <v>30</v>
      </c>
      <c r="D9" s="388">
        <v>10</v>
      </c>
      <c r="E9" s="388">
        <v>10</v>
      </c>
      <c r="F9" s="480">
        <v>1</v>
      </c>
      <c r="G9" s="388">
        <v>2</v>
      </c>
      <c r="H9" s="38"/>
      <c r="I9" s="38"/>
      <c r="J9" s="38"/>
      <c r="K9" s="39"/>
      <c r="L9" s="38"/>
      <c r="M9" s="40"/>
    </row>
    <row r="10" spans="1:13" ht="12.75" customHeight="1" x14ac:dyDescent="0.2">
      <c r="A10" s="384" t="s">
        <v>53</v>
      </c>
      <c r="B10" s="464" t="s">
        <v>3</v>
      </c>
      <c r="C10" s="465">
        <v>16</v>
      </c>
      <c r="D10" s="466">
        <v>1</v>
      </c>
      <c r="E10" s="466">
        <v>1</v>
      </c>
      <c r="F10" s="489">
        <v>1</v>
      </c>
      <c r="G10" s="490">
        <v>1</v>
      </c>
      <c r="H10" s="14"/>
      <c r="I10" s="13"/>
      <c r="K10" s="39"/>
      <c r="M10" s="40"/>
    </row>
    <row r="11" spans="1:13" ht="12.75" customHeight="1" x14ac:dyDescent="0.2">
      <c r="A11" s="385"/>
      <c r="B11" s="160" t="s">
        <v>4</v>
      </c>
      <c r="C11" s="53">
        <v>10</v>
      </c>
      <c r="D11" s="161">
        <v>8</v>
      </c>
      <c r="E11" s="161">
        <v>8</v>
      </c>
      <c r="F11" s="232">
        <v>1</v>
      </c>
      <c r="G11" s="54">
        <v>1</v>
      </c>
      <c r="H11" s="14"/>
      <c r="I11" s="13"/>
      <c r="K11" s="39"/>
      <c r="M11" s="40"/>
    </row>
    <row r="12" spans="1:13" ht="12.75" customHeight="1" x14ac:dyDescent="0.2">
      <c r="A12" s="385"/>
      <c r="B12" s="21" t="s">
        <v>5</v>
      </c>
      <c r="C12" s="17">
        <v>10</v>
      </c>
      <c r="D12" s="18">
        <v>9</v>
      </c>
      <c r="E12" s="18">
        <v>9</v>
      </c>
      <c r="F12" s="321">
        <v>1</v>
      </c>
      <c r="G12" s="19">
        <v>0</v>
      </c>
      <c r="H12" s="14"/>
      <c r="I12" s="13"/>
      <c r="K12" s="39"/>
      <c r="M12" s="40"/>
    </row>
    <row r="13" spans="1:13" ht="12.75" customHeight="1" x14ac:dyDescent="0.2">
      <c r="A13" s="385"/>
      <c r="B13" s="160" t="s">
        <v>6</v>
      </c>
      <c r="C13" s="53">
        <v>17</v>
      </c>
      <c r="D13" s="161">
        <v>12</v>
      </c>
      <c r="E13" s="161">
        <v>12</v>
      </c>
      <c r="F13" s="232">
        <v>1</v>
      </c>
      <c r="G13" s="54">
        <v>0</v>
      </c>
      <c r="H13" s="14"/>
      <c r="I13" s="13"/>
      <c r="K13" s="39"/>
      <c r="M13" s="40"/>
    </row>
    <row r="14" spans="1:13" ht="12.75" customHeight="1" x14ac:dyDescent="0.2">
      <c r="A14" s="461"/>
      <c r="B14" s="377" t="s">
        <v>51</v>
      </c>
      <c r="C14" s="491">
        <v>53</v>
      </c>
      <c r="D14" s="491">
        <v>30</v>
      </c>
      <c r="E14" s="491">
        <v>30</v>
      </c>
      <c r="F14" s="485">
        <v>1</v>
      </c>
      <c r="G14" s="491">
        <v>2</v>
      </c>
      <c r="H14" s="38"/>
      <c r="I14" s="38"/>
      <c r="J14" s="38"/>
      <c r="K14" s="39"/>
      <c r="L14" s="38"/>
      <c r="M14" s="40"/>
    </row>
    <row r="15" spans="1:13" ht="12.75" customHeight="1" x14ac:dyDescent="0.2">
      <c r="A15" s="384" t="s">
        <v>54</v>
      </c>
      <c r="B15" s="456" t="s">
        <v>3</v>
      </c>
      <c r="C15" s="457">
        <v>13</v>
      </c>
      <c r="D15" s="458">
        <v>9</v>
      </c>
      <c r="E15" s="458">
        <v>9</v>
      </c>
      <c r="F15" s="487">
        <v>1</v>
      </c>
      <c r="G15" s="488">
        <v>1</v>
      </c>
      <c r="H15" s="14"/>
      <c r="I15" s="13"/>
      <c r="K15" s="39"/>
      <c r="M15" s="40"/>
    </row>
    <row r="16" spans="1:13" ht="12.75" customHeight="1" x14ac:dyDescent="0.2">
      <c r="A16" s="385"/>
      <c r="B16" s="21" t="s">
        <v>4</v>
      </c>
      <c r="C16" s="17">
        <v>11</v>
      </c>
      <c r="D16" s="18">
        <v>10</v>
      </c>
      <c r="E16" s="18">
        <v>10</v>
      </c>
      <c r="F16" s="44">
        <v>1</v>
      </c>
      <c r="G16" s="19">
        <v>0</v>
      </c>
      <c r="H16" s="14"/>
      <c r="I16" s="13"/>
      <c r="K16" s="39"/>
      <c r="M16" s="40"/>
    </row>
    <row r="17" spans="1:13" ht="12.75" customHeight="1" x14ac:dyDescent="0.2">
      <c r="A17" s="385"/>
      <c r="B17" s="160" t="s">
        <v>5</v>
      </c>
      <c r="C17" s="53">
        <v>24</v>
      </c>
      <c r="D17" s="161">
        <v>11</v>
      </c>
      <c r="E17" s="161">
        <v>10</v>
      </c>
      <c r="F17" s="232">
        <v>0.90909090909090906</v>
      </c>
      <c r="G17" s="54">
        <v>2</v>
      </c>
      <c r="H17" s="14"/>
      <c r="I17" s="13"/>
      <c r="K17" s="39"/>
      <c r="M17" s="40"/>
    </row>
    <row r="18" spans="1:13" ht="12.75" customHeight="1" x14ac:dyDescent="0.2">
      <c r="A18" s="385"/>
      <c r="B18" s="21" t="s">
        <v>6</v>
      </c>
      <c r="C18" s="17">
        <v>25</v>
      </c>
      <c r="D18" s="18">
        <v>6</v>
      </c>
      <c r="E18" s="18">
        <v>6</v>
      </c>
      <c r="F18" s="44">
        <v>1</v>
      </c>
      <c r="G18" s="19">
        <v>0</v>
      </c>
      <c r="H18" s="14"/>
      <c r="I18" s="13"/>
      <c r="K18" s="39"/>
      <c r="M18" s="40"/>
    </row>
    <row r="19" spans="1:13" ht="12.75" customHeight="1" x14ac:dyDescent="0.2">
      <c r="A19" s="461"/>
      <c r="B19" s="405" t="s">
        <v>51</v>
      </c>
      <c r="C19" s="388">
        <v>73</v>
      </c>
      <c r="D19" s="388">
        <v>36</v>
      </c>
      <c r="E19" s="388">
        <v>35</v>
      </c>
      <c r="F19" s="480">
        <v>0.97222222222222221</v>
      </c>
      <c r="G19" s="388">
        <v>3</v>
      </c>
      <c r="H19" s="38"/>
      <c r="I19" s="38"/>
      <c r="J19" s="38"/>
      <c r="K19" s="39"/>
      <c r="L19" s="38"/>
      <c r="M19" s="40"/>
    </row>
    <row r="20" spans="1:13" ht="12.75" customHeight="1" x14ac:dyDescent="0.2">
      <c r="A20" s="384" t="s">
        <v>55</v>
      </c>
      <c r="B20" s="464" t="s">
        <v>3</v>
      </c>
      <c r="C20" s="465">
        <v>33</v>
      </c>
      <c r="D20" s="466">
        <v>10</v>
      </c>
      <c r="E20" s="466">
        <v>10</v>
      </c>
      <c r="F20" s="489">
        <v>1</v>
      </c>
      <c r="G20" s="490">
        <v>1</v>
      </c>
      <c r="H20" s="14"/>
      <c r="I20" s="13"/>
      <c r="K20" s="39"/>
      <c r="M20" s="40"/>
    </row>
    <row r="21" spans="1:13" ht="12.75" customHeight="1" x14ac:dyDescent="0.2">
      <c r="A21" s="385"/>
      <c r="B21" s="160" t="s">
        <v>4</v>
      </c>
      <c r="C21" s="53">
        <v>26</v>
      </c>
      <c r="D21" s="161">
        <v>19</v>
      </c>
      <c r="E21" s="161">
        <v>19</v>
      </c>
      <c r="F21" s="232">
        <v>1</v>
      </c>
      <c r="G21" s="54">
        <v>3</v>
      </c>
      <c r="H21" s="14"/>
      <c r="I21" s="13"/>
      <c r="K21" s="39"/>
      <c r="M21" s="40"/>
    </row>
    <row r="22" spans="1:13" ht="12.75" customHeight="1" x14ac:dyDescent="0.2">
      <c r="A22" s="385"/>
      <c r="B22" s="21" t="s">
        <v>5</v>
      </c>
      <c r="C22" s="17">
        <v>26</v>
      </c>
      <c r="D22" s="18">
        <v>30</v>
      </c>
      <c r="E22" s="18">
        <v>30</v>
      </c>
      <c r="F22" s="321">
        <v>1</v>
      </c>
      <c r="G22" s="19">
        <v>0</v>
      </c>
      <c r="H22" s="14"/>
      <c r="I22" s="13"/>
      <c r="K22" s="39"/>
      <c r="M22" s="40"/>
    </row>
    <row r="23" spans="1:13" ht="12.75" customHeight="1" x14ac:dyDescent="0.2">
      <c r="A23" s="385"/>
      <c r="B23" s="160" t="s">
        <v>6</v>
      </c>
      <c r="C23" s="53">
        <v>52</v>
      </c>
      <c r="D23" s="161">
        <v>26</v>
      </c>
      <c r="E23" s="161">
        <v>23</v>
      </c>
      <c r="F23" s="232">
        <v>0.88461538461538458</v>
      </c>
      <c r="G23" s="54">
        <v>1</v>
      </c>
      <c r="H23" s="14"/>
      <c r="I23" s="13"/>
      <c r="K23" s="39"/>
      <c r="M23" s="40"/>
    </row>
    <row r="24" spans="1:13" ht="12.75" customHeight="1" x14ac:dyDescent="0.2">
      <c r="A24" s="461"/>
      <c r="B24" s="377" t="s">
        <v>51</v>
      </c>
      <c r="C24" s="491">
        <v>137</v>
      </c>
      <c r="D24" s="491">
        <v>85</v>
      </c>
      <c r="E24" s="491">
        <v>82</v>
      </c>
      <c r="F24" s="485">
        <v>0.96470588235294119</v>
      </c>
      <c r="G24" s="491">
        <v>5</v>
      </c>
      <c r="H24" s="38"/>
      <c r="I24" s="38"/>
      <c r="J24" s="38"/>
      <c r="K24" s="39"/>
      <c r="L24" s="38"/>
      <c r="M24" s="40"/>
    </row>
    <row r="25" spans="1:13" x14ac:dyDescent="0.2">
      <c r="A25" s="384" t="s">
        <v>2</v>
      </c>
      <c r="B25" s="456" t="s">
        <v>3</v>
      </c>
      <c r="C25" s="457">
        <v>29</v>
      </c>
      <c r="D25" s="458">
        <v>39</v>
      </c>
      <c r="E25" s="458">
        <v>38</v>
      </c>
      <c r="F25" s="487">
        <v>0.97435897435897434</v>
      </c>
      <c r="G25" s="488">
        <v>0</v>
      </c>
      <c r="H25" s="14"/>
      <c r="I25" s="13"/>
      <c r="K25" s="39"/>
      <c r="M25" s="40"/>
    </row>
    <row r="26" spans="1:13" x14ac:dyDescent="0.2">
      <c r="A26" s="385"/>
      <c r="B26" s="21" t="s">
        <v>4</v>
      </c>
      <c r="C26" s="17">
        <v>36</v>
      </c>
      <c r="D26" s="18">
        <v>26</v>
      </c>
      <c r="E26" s="18">
        <v>26</v>
      </c>
      <c r="F26" s="44">
        <v>1</v>
      </c>
      <c r="G26" s="19">
        <v>2</v>
      </c>
      <c r="H26" s="14"/>
      <c r="I26" s="13"/>
      <c r="K26" s="39"/>
      <c r="M26" s="40"/>
    </row>
    <row r="27" spans="1:13" x14ac:dyDescent="0.2">
      <c r="A27" s="385"/>
      <c r="B27" s="160" t="s">
        <v>5</v>
      </c>
      <c r="C27" s="53">
        <v>51</v>
      </c>
      <c r="D27" s="161">
        <v>31</v>
      </c>
      <c r="E27" s="161">
        <v>31</v>
      </c>
      <c r="F27" s="232">
        <v>1</v>
      </c>
      <c r="G27" s="54">
        <v>1</v>
      </c>
      <c r="H27" s="14"/>
      <c r="I27" s="13"/>
      <c r="K27" s="39"/>
      <c r="M27" s="40"/>
    </row>
    <row r="28" spans="1:13" x14ac:dyDescent="0.2">
      <c r="A28" s="385"/>
      <c r="B28" s="21" t="s">
        <v>6</v>
      </c>
      <c r="C28" s="17">
        <v>66</v>
      </c>
      <c r="D28" s="18">
        <v>44</v>
      </c>
      <c r="E28" s="18">
        <v>39</v>
      </c>
      <c r="F28" s="44">
        <v>0.88636363636363635</v>
      </c>
      <c r="G28" s="19">
        <v>2</v>
      </c>
      <c r="H28" s="14"/>
      <c r="I28" s="13"/>
      <c r="K28" s="39"/>
      <c r="M28" s="40"/>
    </row>
    <row r="29" spans="1:13" x14ac:dyDescent="0.2">
      <c r="A29" s="461"/>
      <c r="B29" s="405" t="s">
        <v>51</v>
      </c>
      <c r="C29" s="388">
        <v>182</v>
      </c>
      <c r="D29" s="388">
        <v>140</v>
      </c>
      <c r="E29" s="388">
        <v>134</v>
      </c>
      <c r="F29" s="480">
        <v>0.95714285714285718</v>
      </c>
      <c r="G29" s="388">
        <v>5</v>
      </c>
      <c r="H29" s="38"/>
      <c r="I29" s="38"/>
      <c r="J29" s="38"/>
      <c r="K29" s="39"/>
      <c r="L29" s="38"/>
      <c r="M29" s="40"/>
    </row>
    <row r="30" spans="1:13" x14ac:dyDescent="0.2">
      <c r="A30" s="384" t="s">
        <v>7</v>
      </c>
      <c r="B30" s="464" t="s">
        <v>3</v>
      </c>
      <c r="C30" s="465">
        <v>58</v>
      </c>
      <c r="D30" s="466">
        <v>64</v>
      </c>
      <c r="E30" s="466">
        <v>64</v>
      </c>
      <c r="F30" s="489">
        <v>1</v>
      </c>
      <c r="G30" s="490">
        <v>1</v>
      </c>
      <c r="H30" s="14"/>
      <c r="I30" s="13"/>
      <c r="K30" s="39"/>
      <c r="M30" s="40"/>
    </row>
    <row r="31" spans="1:13" x14ac:dyDescent="0.2">
      <c r="A31" s="385"/>
      <c r="B31" s="160" t="s">
        <v>4</v>
      </c>
      <c r="C31" s="53">
        <v>36</v>
      </c>
      <c r="D31" s="161">
        <v>53</v>
      </c>
      <c r="E31" s="161">
        <v>46</v>
      </c>
      <c r="F31" s="232">
        <v>0.86792452830188682</v>
      </c>
      <c r="G31" s="54">
        <v>2</v>
      </c>
      <c r="H31" s="14"/>
      <c r="I31" s="13"/>
      <c r="K31" s="39"/>
      <c r="M31" s="40"/>
    </row>
    <row r="32" spans="1:13" x14ac:dyDescent="0.2">
      <c r="A32" s="385"/>
      <c r="B32" s="21" t="s">
        <v>5</v>
      </c>
      <c r="C32" s="17">
        <v>77</v>
      </c>
      <c r="D32" s="18">
        <v>35</v>
      </c>
      <c r="E32" s="18">
        <v>35</v>
      </c>
      <c r="F32" s="321">
        <v>1</v>
      </c>
      <c r="G32" s="19">
        <v>3</v>
      </c>
      <c r="H32" s="14"/>
      <c r="I32" s="13"/>
      <c r="K32" s="39"/>
      <c r="M32" s="40"/>
    </row>
    <row r="33" spans="1:13" x14ac:dyDescent="0.2">
      <c r="A33" s="385"/>
      <c r="B33" s="160" t="s">
        <v>6</v>
      </c>
      <c r="C33" s="53">
        <v>71</v>
      </c>
      <c r="D33" s="161">
        <v>66</v>
      </c>
      <c r="E33" s="161">
        <v>65</v>
      </c>
      <c r="F33" s="232">
        <v>0.98484848484848486</v>
      </c>
      <c r="G33" s="54">
        <v>4</v>
      </c>
      <c r="H33" s="14"/>
      <c r="I33" s="13"/>
      <c r="K33" s="39"/>
      <c r="M33" s="40"/>
    </row>
    <row r="34" spans="1:13" x14ac:dyDescent="0.2">
      <c r="A34" s="461"/>
      <c r="B34" s="377" t="s">
        <v>51</v>
      </c>
      <c r="C34" s="491">
        <v>242</v>
      </c>
      <c r="D34" s="491">
        <v>218</v>
      </c>
      <c r="E34" s="491">
        <v>210</v>
      </c>
      <c r="F34" s="485">
        <v>0.96330275229357798</v>
      </c>
      <c r="G34" s="491">
        <v>10</v>
      </c>
      <c r="H34" s="38"/>
      <c r="I34" s="38"/>
      <c r="J34" s="38"/>
      <c r="K34" s="39"/>
      <c r="L34" s="38"/>
      <c r="M34" s="40"/>
    </row>
    <row r="35" spans="1:13" x14ac:dyDescent="0.2">
      <c r="A35" s="384" t="s">
        <v>8</v>
      </c>
      <c r="B35" s="456" t="s">
        <v>3</v>
      </c>
      <c r="C35" s="457">
        <v>150</v>
      </c>
      <c r="D35" s="458">
        <v>67</v>
      </c>
      <c r="E35" s="458">
        <v>64</v>
      </c>
      <c r="F35" s="487">
        <v>0.95522388059701491</v>
      </c>
      <c r="G35" s="488">
        <v>10</v>
      </c>
      <c r="H35" s="14"/>
      <c r="I35" s="13"/>
      <c r="K35" s="39"/>
      <c r="M35" s="40"/>
    </row>
    <row r="36" spans="1:13" x14ac:dyDescent="0.2">
      <c r="A36" s="385"/>
      <c r="B36" s="21" t="s">
        <v>4</v>
      </c>
      <c r="C36" s="17">
        <v>52</v>
      </c>
      <c r="D36" s="18">
        <v>129</v>
      </c>
      <c r="E36" s="18">
        <v>125</v>
      </c>
      <c r="F36" s="44">
        <v>0.96899224806201545</v>
      </c>
      <c r="G36" s="19">
        <v>5</v>
      </c>
      <c r="H36" s="14"/>
      <c r="I36" s="13"/>
      <c r="K36" s="39"/>
      <c r="M36" s="40"/>
    </row>
    <row r="37" spans="1:13" x14ac:dyDescent="0.2">
      <c r="A37" s="385"/>
      <c r="B37" s="160" t="s">
        <v>5</v>
      </c>
      <c r="C37" s="53">
        <v>39</v>
      </c>
      <c r="D37" s="161">
        <v>67</v>
      </c>
      <c r="E37" s="161">
        <v>61</v>
      </c>
      <c r="F37" s="232">
        <v>0.91044776119402981</v>
      </c>
      <c r="G37" s="54">
        <v>4</v>
      </c>
      <c r="H37" s="14"/>
      <c r="I37" s="13"/>
      <c r="K37" s="39"/>
      <c r="M37" s="40"/>
    </row>
    <row r="38" spans="1:13" x14ac:dyDescent="0.2">
      <c r="A38" s="385"/>
      <c r="B38" s="21" t="s">
        <v>6</v>
      </c>
      <c r="C38" s="17">
        <v>33</v>
      </c>
      <c r="D38" s="18">
        <v>31</v>
      </c>
      <c r="E38" s="18">
        <v>28</v>
      </c>
      <c r="F38" s="44">
        <v>0.90322580645161288</v>
      </c>
      <c r="G38" s="19">
        <v>4</v>
      </c>
      <c r="H38" s="14"/>
      <c r="I38" s="13"/>
      <c r="K38" s="39"/>
      <c r="M38" s="40"/>
    </row>
    <row r="39" spans="1:13" x14ac:dyDescent="0.2">
      <c r="A39" s="461"/>
      <c r="B39" s="405" t="s">
        <v>51</v>
      </c>
      <c r="C39" s="388">
        <v>274</v>
      </c>
      <c r="D39" s="388">
        <v>294</v>
      </c>
      <c r="E39" s="388">
        <v>278</v>
      </c>
      <c r="F39" s="480">
        <v>0.94557823129251706</v>
      </c>
      <c r="G39" s="388">
        <v>23</v>
      </c>
      <c r="H39" s="38"/>
      <c r="I39" s="38"/>
      <c r="J39" s="38"/>
      <c r="K39" s="39"/>
      <c r="L39" s="38"/>
      <c r="M39" s="40"/>
    </row>
    <row r="40" spans="1:13" x14ac:dyDescent="0.2">
      <c r="A40" s="533" t="s">
        <v>9</v>
      </c>
      <c r="B40" s="464" t="s">
        <v>3</v>
      </c>
      <c r="C40" s="465">
        <v>41</v>
      </c>
      <c r="D40" s="466">
        <v>28</v>
      </c>
      <c r="E40" s="466">
        <v>25</v>
      </c>
      <c r="F40" s="489">
        <v>0.8928571428571429</v>
      </c>
      <c r="G40" s="490">
        <v>0</v>
      </c>
      <c r="H40" s="14"/>
      <c r="I40" s="13"/>
      <c r="K40" s="39"/>
      <c r="M40" s="40"/>
    </row>
    <row r="41" spans="1:13" x14ac:dyDescent="0.2">
      <c r="A41" s="385"/>
      <c r="B41" s="160" t="s">
        <v>4</v>
      </c>
      <c r="C41" s="53">
        <v>55</v>
      </c>
      <c r="D41" s="161">
        <v>39</v>
      </c>
      <c r="E41" s="161">
        <v>28</v>
      </c>
      <c r="F41" s="232">
        <v>0.71794871794871795</v>
      </c>
      <c r="G41" s="54">
        <v>5</v>
      </c>
      <c r="H41" s="14"/>
      <c r="I41" s="13"/>
      <c r="K41" s="39"/>
      <c r="M41" s="40"/>
    </row>
    <row r="42" spans="1:13" x14ac:dyDescent="0.2">
      <c r="A42" s="385"/>
      <c r="B42" s="21" t="s">
        <v>5</v>
      </c>
      <c r="C42" s="17">
        <v>49</v>
      </c>
      <c r="D42" s="18">
        <v>43</v>
      </c>
      <c r="E42" s="18">
        <v>39</v>
      </c>
      <c r="F42" s="321">
        <v>0.90697674418604646</v>
      </c>
      <c r="G42" s="19">
        <v>3</v>
      </c>
      <c r="H42" s="14"/>
      <c r="I42" s="13"/>
      <c r="K42" s="39"/>
      <c r="M42" s="40"/>
    </row>
    <row r="43" spans="1:13" x14ac:dyDescent="0.2">
      <c r="A43" s="385"/>
      <c r="B43" s="160" t="s">
        <v>6</v>
      </c>
      <c r="C43" s="53">
        <v>58</v>
      </c>
      <c r="D43" s="161">
        <v>52</v>
      </c>
      <c r="E43" s="161">
        <v>47</v>
      </c>
      <c r="F43" s="232">
        <v>0.90384615384615385</v>
      </c>
      <c r="G43" s="54">
        <v>10</v>
      </c>
      <c r="H43" s="14"/>
      <c r="I43" s="13"/>
      <c r="K43" s="39"/>
      <c r="M43" s="40"/>
    </row>
    <row r="44" spans="1:13" x14ac:dyDescent="0.2">
      <c r="A44" s="461"/>
      <c r="B44" s="377" t="s">
        <v>51</v>
      </c>
      <c r="C44" s="491">
        <v>203</v>
      </c>
      <c r="D44" s="491">
        <v>162</v>
      </c>
      <c r="E44" s="491">
        <v>139</v>
      </c>
      <c r="F44" s="485">
        <v>0.85802469135802473</v>
      </c>
      <c r="G44" s="491">
        <v>18</v>
      </c>
      <c r="H44" s="38"/>
      <c r="I44" s="38"/>
      <c r="J44" s="38"/>
      <c r="K44" s="39"/>
      <c r="L44" s="38"/>
      <c r="M44" s="40"/>
    </row>
    <row r="45" spans="1:13" x14ac:dyDescent="0.2">
      <c r="A45" s="384" t="s">
        <v>10</v>
      </c>
      <c r="B45" s="456" t="s">
        <v>3</v>
      </c>
      <c r="C45" s="457">
        <v>133</v>
      </c>
      <c r="D45" s="458">
        <v>34</v>
      </c>
      <c r="E45" s="458">
        <v>32</v>
      </c>
      <c r="F45" s="487">
        <v>0.94117647058823528</v>
      </c>
      <c r="G45" s="488">
        <v>7</v>
      </c>
      <c r="H45" s="14"/>
      <c r="I45" s="13"/>
      <c r="K45" s="39"/>
      <c r="M45" s="40"/>
    </row>
    <row r="46" spans="1:13" x14ac:dyDescent="0.2">
      <c r="A46" s="385"/>
      <c r="B46" s="21" t="s">
        <v>4</v>
      </c>
      <c r="C46" s="17">
        <v>157</v>
      </c>
      <c r="D46" s="18">
        <v>39</v>
      </c>
      <c r="E46" s="18">
        <v>35</v>
      </c>
      <c r="F46" s="44">
        <v>0.89743589743589747</v>
      </c>
      <c r="G46" s="19">
        <v>8</v>
      </c>
      <c r="H46" s="14"/>
      <c r="I46" s="13"/>
      <c r="K46" s="39"/>
      <c r="M46" s="40"/>
    </row>
    <row r="47" spans="1:13" x14ac:dyDescent="0.2">
      <c r="A47" s="385"/>
      <c r="B47" s="160" t="s">
        <v>5</v>
      </c>
      <c r="C47" s="53">
        <v>196</v>
      </c>
      <c r="D47" s="161">
        <v>54</v>
      </c>
      <c r="E47" s="161">
        <v>43</v>
      </c>
      <c r="F47" s="232">
        <v>0.79629629629629628</v>
      </c>
      <c r="G47" s="54">
        <v>8</v>
      </c>
      <c r="H47" s="14"/>
      <c r="I47" s="13"/>
      <c r="K47" s="39"/>
      <c r="M47" s="40"/>
    </row>
    <row r="48" spans="1:13" x14ac:dyDescent="0.2">
      <c r="A48" s="385"/>
      <c r="B48" s="21" t="s">
        <v>6</v>
      </c>
      <c r="C48" s="17">
        <v>218</v>
      </c>
      <c r="D48" s="18">
        <v>48</v>
      </c>
      <c r="E48" s="18">
        <v>37</v>
      </c>
      <c r="F48" s="44">
        <v>0.77083333333333337</v>
      </c>
      <c r="G48" s="19">
        <v>25</v>
      </c>
      <c r="H48" s="14"/>
      <c r="I48" s="13"/>
      <c r="K48" s="39"/>
      <c r="M48" s="40"/>
    </row>
    <row r="49" spans="1:13" x14ac:dyDescent="0.2">
      <c r="A49" s="461"/>
      <c r="B49" s="405" t="s">
        <v>51</v>
      </c>
      <c r="C49" s="388">
        <v>704</v>
      </c>
      <c r="D49" s="388">
        <v>175</v>
      </c>
      <c r="E49" s="388">
        <v>147</v>
      </c>
      <c r="F49" s="480">
        <v>0.84</v>
      </c>
      <c r="G49" s="388">
        <v>48</v>
      </c>
      <c r="H49" s="38"/>
      <c r="I49" s="38"/>
      <c r="J49" s="38"/>
      <c r="K49" s="39"/>
      <c r="L49" s="38"/>
      <c r="M49" s="40"/>
    </row>
    <row r="50" spans="1:13" x14ac:dyDescent="0.2">
      <c r="A50" s="384" t="s">
        <v>11</v>
      </c>
      <c r="B50" s="464" t="s">
        <v>3</v>
      </c>
      <c r="C50" s="465">
        <v>229</v>
      </c>
      <c r="D50" s="466">
        <v>78</v>
      </c>
      <c r="E50" s="466">
        <v>68</v>
      </c>
      <c r="F50" s="489">
        <v>0.87179487179487181</v>
      </c>
      <c r="G50" s="490">
        <v>20</v>
      </c>
      <c r="H50" s="14"/>
      <c r="I50" s="13"/>
      <c r="K50" s="39"/>
      <c r="M50" s="40"/>
    </row>
    <row r="51" spans="1:13" x14ac:dyDescent="0.2">
      <c r="A51" s="385"/>
      <c r="B51" s="160" t="s">
        <v>4</v>
      </c>
      <c r="C51" s="53">
        <v>204</v>
      </c>
      <c r="D51" s="161">
        <v>89</v>
      </c>
      <c r="E51" s="161">
        <v>72</v>
      </c>
      <c r="F51" s="232">
        <v>0.8089887640449438</v>
      </c>
      <c r="G51" s="54">
        <v>25</v>
      </c>
      <c r="H51" s="14"/>
      <c r="I51" s="13"/>
      <c r="K51" s="39"/>
      <c r="M51" s="40"/>
    </row>
    <row r="52" spans="1:13" x14ac:dyDescent="0.2">
      <c r="A52" s="385"/>
      <c r="B52" s="21" t="s">
        <v>5</v>
      </c>
      <c r="C52" s="17">
        <v>182</v>
      </c>
      <c r="D52" s="18">
        <v>116</v>
      </c>
      <c r="E52" s="18">
        <v>95</v>
      </c>
      <c r="F52" s="321">
        <v>0.81896551724137934</v>
      </c>
      <c r="G52" s="19">
        <v>23</v>
      </c>
      <c r="H52" s="14"/>
      <c r="I52" s="13"/>
      <c r="K52" s="39"/>
      <c r="M52" s="40"/>
    </row>
    <row r="53" spans="1:13" x14ac:dyDescent="0.2">
      <c r="A53" s="385"/>
      <c r="B53" s="160" t="s">
        <v>6</v>
      </c>
      <c r="C53" s="53">
        <v>205</v>
      </c>
      <c r="D53" s="161">
        <v>118</v>
      </c>
      <c r="E53" s="161">
        <v>104</v>
      </c>
      <c r="F53" s="232">
        <v>0.88135593220338981</v>
      </c>
      <c r="G53" s="54">
        <v>34</v>
      </c>
      <c r="H53" s="14"/>
      <c r="I53" s="13"/>
      <c r="K53" s="39"/>
      <c r="M53" s="40"/>
    </row>
    <row r="54" spans="1:13" x14ac:dyDescent="0.2">
      <c r="A54" s="461"/>
      <c r="B54" s="377" t="s">
        <v>51</v>
      </c>
      <c r="C54" s="491">
        <v>820</v>
      </c>
      <c r="D54" s="491">
        <v>401</v>
      </c>
      <c r="E54" s="491">
        <v>339</v>
      </c>
      <c r="F54" s="485">
        <v>0.84538653366583538</v>
      </c>
      <c r="G54" s="491">
        <v>102</v>
      </c>
      <c r="H54" s="38"/>
      <c r="I54" s="38"/>
      <c r="J54" s="38"/>
      <c r="K54" s="39"/>
      <c r="L54" s="38"/>
      <c r="M54" s="40"/>
    </row>
    <row r="55" spans="1:13" x14ac:dyDescent="0.2">
      <c r="A55" s="384" t="s">
        <v>12</v>
      </c>
      <c r="B55" s="456" t="s">
        <v>3</v>
      </c>
      <c r="C55" s="457">
        <v>221</v>
      </c>
      <c r="D55" s="458">
        <v>142</v>
      </c>
      <c r="E55" s="458">
        <v>121</v>
      </c>
      <c r="F55" s="487">
        <v>0.852112676056338</v>
      </c>
      <c r="G55" s="488">
        <v>31</v>
      </c>
      <c r="H55" s="14"/>
      <c r="I55" s="13"/>
      <c r="K55" s="39"/>
      <c r="M55" s="40"/>
    </row>
    <row r="56" spans="1:13" x14ac:dyDescent="0.2">
      <c r="A56" s="385"/>
      <c r="B56" s="21" t="s">
        <v>4</v>
      </c>
      <c r="C56" s="17">
        <v>174</v>
      </c>
      <c r="D56" s="18">
        <v>180</v>
      </c>
      <c r="E56" s="18">
        <v>166</v>
      </c>
      <c r="F56" s="44">
        <v>0.92222222222222228</v>
      </c>
      <c r="G56" s="19">
        <v>37</v>
      </c>
      <c r="H56" s="14"/>
      <c r="I56" s="13"/>
      <c r="K56" s="39"/>
      <c r="M56" s="40"/>
    </row>
    <row r="57" spans="1:13" x14ac:dyDescent="0.2">
      <c r="A57" s="385"/>
      <c r="B57" s="160" t="s">
        <v>5</v>
      </c>
      <c r="C57" s="53">
        <v>195</v>
      </c>
      <c r="D57" s="161">
        <v>249</v>
      </c>
      <c r="E57" s="161">
        <v>226</v>
      </c>
      <c r="F57" s="232">
        <v>0.90763052208835338</v>
      </c>
      <c r="G57" s="54">
        <v>32</v>
      </c>
      <c r="H57" s="14"/>
      <c r="I57" s="13"/>
      <c r="K57" s="39"/>
      <c r="M57" s="40"/>
    </row>
    <row r="58" spans="1:13" x14ac:dyDescent="0.2">
      <c r="A58" s="385"/>
      <c r="B58" s="21" t="s">
        <v>6</v>
      </c>
      <c r="C58" s="17">
        <v>211</v>
      </c>
      <c r="D58" s="18">
        <v>191</v>
      </c>
      <c r="E58" s="18">
        <v>168</v>
      </c>
      <c r="F58" s="44">
        <v>0.87958115183246077</v>
      </c>
      <c r="G58" s="19">
        <v>37</v>
      </c>
      <c r="H58" s="14"/>
      <c r="I58" s="13"/>
      <c r="K58" s="39"/>
      <c r="M58" s="40"/>
    </row>
    <row r="59" spans="1:13" x14ac:dyDescent="0.2">
      <c r="A59" s="461"/>
      <c r="B59" s="405" t="s">
        <v>51</v>
      </c>
      <c r="C59" s="388">
        <v>801</v>
      </c>
      <c r="D59" s="388">
        <v>762</v>
      </c>
      <c r="E59" s="388">
        <v>681</v>
      </c>
      <c r="F59" s="480">
        <v>0.89370078740157477</v>
      </c>
      <c r="G59" s="388">
        <v>137</v>
      </c>
      <c r="H59" s="38"/>
      <c r="I59" s="38"/>
      <c r="J59" s="38"/>
      <c r="K59" s="39"/>
      <c r="L59" s="38"/>
      <c r="M59" s="40"/>
    </row>
    <row r="60" spans="1:13" x14ac:dyDescent="0.2">
      <c r="A60" s="384" t="s">
        <v>15</v>
      </c>
      <c r="B60" s="464" t="s">
        <v>3</v>
      </c>
      <c r="C60" s="465">
        <v>238</v>
      </c>
      <c r="D60" s="466">
        <v>178</v>
      </c>
      <c r="E60" s="466">
        <v>167</v>
      </c>
      <c r="F60" s="489">
        <v>0.9382022471910112</v>
      </c>
      <c r="G60" s="490">
        <v>37</v>
      </c>
      <c r="H60" s="14"/>
      <c r="I60" s="13"/>
      <c r="K60" s="39"/>
      <c r="M60" s="40"/>
    </row>
    <row r="61" spans="1:13" x14ac:dyDescent="0.2">
      <c r="A61" s="385"/>
      <c r="B61" s="160" t="s">
        <v>4</v>
      </c>
      <c r="C61" s="53">
        <v>148</v>
      </c>
      <c r="D61" s="161">
        <v>154</v>
      </c>
      <c r="E61" s="161">
        <v>134</v>
      </c>
      <c r="F61" s="232">
        <v>0.87012987012987009</v>
      </c>
      <c r="G61" s="54">
        <v>26</v>
      </c>
      <c r="H61" s="14"/>
      <c r="I61" s="13"/>
      <c r="K61" s="39"/>
      <c r="M61" s="40"/>
    </row>
    <row r="62" spans="1:13" x14ac:dyDescent="0.2">
      <c r="A62" s="385"/>
      <c r="B62" s="21" t="s">
        <v>5</v>
      </c>
      <c r="C62" s="17">
        <v>157</v>
      </c>
      <c r="D62" s="18">
        <v>155</v>
      </c>
      <c r="E62" s="18">
        <v>139</v>
      </c>
      <c r="F62" s="321">
        <v>0.89677419354838706</v>
      </c>
      <c r="G62" s="19">
        <v>59</v>
      </c>
      <c r="H62" s="14"/>
      <c r="I62" s="13"/>
      <c r="K62" s="39"/>
      <c r="M62" s="40"/>
    </row>
    <row r="63" spans="1:13" x14ac:dyDescent="0.2">
      <c r="A63" s="385"/>
      <c r="B63" s="160" t="s">
        <v>6</v>
      </c>
      <c r="C63" s="53">
        <v>135</v>
      </c>
      <c r="D63" s="161">
        <v>131</v>
      </c>
      <c r="E63" s="161">
        <v>111</v>
      </c>
      <c r="F63" s="232">
        <v>0.84732824427480913</v>
      </c>
      <c r="G63" s="54">
        <v>35</v>
      </c>
      <c r="H63" s="14"/>
      <c r="I63" s="13"/>
      <c r="K63" s="39"/>
      <c r="M63" s="40"/>
    </row>
    <row r="64" spans="1:13" x14ac:dyDescent="0.2">
      <c r="A64" s="461"/>
      <c r="B64" s="377" t="s">
        <v>51</v>
      </c>
      <c r="C64" s="491">
        <v>678</v>
      </c>
      <c r="D64" s="491">
        <v>618</v>
      </c>
      <c r="E64" s="491">
        <v>551</v>
      </c>
      <c r="F64" s="485">
        <v>0.89158576051779936</v>
      </c>
      <c r="G64" s="491">
        <v>157</v>
      </c>
      <c r="H64" s="38"/>
      <c r="I64" s="38"/>
      <c r="J64" s="38"/>
      <c r="K64" s="39"/>
      <c r="L64" s="38"/>
      <c r="M64" s="40"/>
    </row>
    <row r="65" spans="1:13" x14ac:dyDescent="0.2">
      <c r="A65" s="384" t="s">
        <v>18</v>
      </c>
      <c r="B65" s="456" t="s">
        <v>3</v>
      </c>
      <c r="C65" s="457">
        <v>123</v>
      </c>
      <c r="D65" s="458">
        <v>119</v>
      </c>
      <c r="E65" s="458">
        <v>109</v>
      </c>
      <c r="F65" s="487">
        <v>0.91596638655462181</v>
      </c>
      <c r="G65" s="488">
        <v>24</v>
      </c>
      <c r="H65" s="14"/>
      <c r="I65" s="13"/>
      <c r="K65" s="39"/>
      <c r="M65" s="40"/>
    </row>
    <row r="66" spans="1:13" x14ac:dyDescent="0.2">
      <c r="A66" s="385"/>
      <c r="B66" s="21" t="s">
        <v>4</v>
      </c>
      <c r="C66" s="17">
        <v>120</v>
      </c>
      <c r="D66" s="18">
        <v>135</v>
      </c>
      <c r="E66" s="18">
        <v>111</v>
      </c>
      <c r="F66" s="44">
        <v>0.82222222222222219</v>
      </c>
      <c r="G66" s="19">
        <v>17</v>
      </c>
      <c r="H66" s="14"/>
      <c r="I66" s="13"/>
      <c r="K66" s="39"/>
      <c r="M66" s="40"/>
    </row>
    <row r="67" spans="1:13" x14ac:dyDescent="0.2">
      <c r="A67" s="385"/>
      <c r="B67" s="160" t="s">
        <v>5</v>
      </c>
      <c r="C67" s="53">
        <v>159</v>
      </c>
      <c r="D67" s="161">
        <v>178</v>
      </c>
      <c r="E67" s="161">
        <v>134</v>
      </c>
      <c r="F67" s="232">
        <v>0.7528089887640449</v>
      </c>
      <c r="G67" s="54">
        <v>28</v>
      </c>
      <c r="H67" s="14"/>
      <c r="I67" s="13"/>
      <c r="K67" s="39"/>
      <c r="M67" s="40"/>
    </row>
    <row r="68" spans="1:13" x14ac:dyDescent="0.2">
      <c r="A68" s="385"/>
      <c r="B68" s="21" t="s">
        <v>6</v>
      </c>
      <c r="C68" s="17">
        <v>132</v>
      </c>
      <c r="D68" s="18">
        <v>141</v>
      </c>
      <c r="E68" s="18">
        <v>107</v>
      </c>
      <c r="F68" s="44">
        <v>0.75886524822695034</v>
      </c>
      <c r="G68" s="19">
        <v>17</v>
      </c>
      <c r="H68" s="14"/>
      <c r="I68" s="13"/>
      <c r="K68" s="39"/>
      <c r="M68" s="40"/>
    </row>
    <row r="69" spans="1:13" x14ac:dyDescent="0.2">
      <c r="A69" s="461"/>
      <c r="B69" s="405" t="s">
        <v>51</v>
      </c>
      <c r="C69" s="388">
        <v>534</v>
      </c>
      <c r="D69" s="388">
        <v>573</v>
      </c>
      <c r="E69" s="388">
        <v>461</v>
      </c>
      <c r="F69" s="480">
        <v>0.8045375218150087</v>
      </c>
      <c r="G69" s="388">
        <v>86</v>
      </c>
      <c r="H69" s="38"/>
      <c r="I69" s="38"/>
      <c r="J69" s="38"/>
      <c r="K69" s="39"/>
      <c r="L69" s="38"/>
      <c r="M69" s="40"/>
    </row>
    <row r="70" spans="1:13" x14ac:dyDescent="0.2">
      <c r="A70" s="384" t="s">
        <v>21</v>
      </c>
      <c r="B70" s="464" t="s">
        <v>3</v>
      </c>
      <c r="C70" s="465">
        <v>143</v>
      </c>
      <c r="D70" s="466">
        <v>56</v>
      </c>
      <c r="E70" s="466">
        <v>52</v>
      </c>
      <c r="F70" s="489">
        <v>0.9285714285714286</v>
      </c>
      <c r="G70" s="490">
        <v>8</v>
      </c>
      <c r="H70" s="14"/>
      <c r="I70" s="13"/>
      <c r="K70" s="39"/>
      <c r="M70" s="40"/>
    </row>
    <row r="71" spans="1:13" x14ac:dyDescent="0.2">
      <c r="A71" s="385"/>
      <c r="B71" s="160" t="s">
        <v>4</v>
      </c>
      <c r="C71" s="53">
        <v>96</v>
      </c>
      <c r="D71" s="161">
        <v>96</v>
      </c>
      <c r="E71" s="161">
        <v>82</v>
      </c>
      <c r="F71" s="232">
        <v>0.85416666666666663</v>
      </c>
      <c r="G71" s="54">
        <v>21</v>
      </c>
      <c r="H71" s="14"/>
      <c r="I71" s="13"/>
      <c r="K71" s="39"/>
      <c r="M71" s="40"/>
    </row>
    <row r="72" spans="1:13" x14ac:dyDescent="0.2">
      <c r="A72" s="385"/>
      <c r="B72" s="21" t="s">
        <v>5</v>
      </c>
      <c r="C72" s="17">
        <v>49</v>
      </c>
      <c r="D72" s="18">
        <v>144</v>
      </c>
      <c r="E72" s="18">
        <v>105</v>
      </c>
      <c r="F72" s="321">
        <v>0.72916666666666663</v>
      </c>
      <c r="G72" s="19">
        <v>23</v>
      </c>
      <c r="H72" s="14"/>
      <c r="I72" s="13"/>
      <c r="K72" s="39"/>
      <c r="M72" s="40"/>
    </row>
    <row r="73" spans="1:13" x14ac:dyDescent="0.2">
      <c r="A73" s="385"/>
      <c r="B73" s="160" t="s">
        <v>6</v>
      </c>
      <c r="C73" s="53">
        <v>41</v>
      </c>
      <c r="D73" s="161">
        <v>108</v>
      </c>
      <c r="E73" s="161">
        <v>86</v>
      </c>
      <c r="F73" s="232">
        <v>0.79629629629629628</v>
      </c>
      <c r="G73" s="54">
        <v>21</v>
      </c>
      <c r="H73" s="14"/>
      <c r="I73" s="13"/>
      <c r="K73" s="39"/>
      <c r="M73" s="40"/>
    </row>
    <row r="74" spans="1:13" x14ac:dyDescent="0.2">
      <c r="A74" s="461"/>
      <c r="B74" s="377" t="s">
        <v>51</v>
      </c>
      <c r="C74" s="491">
        <v>329</v>
      </c>
      <c r="D74" s="491">
        <v>404</v>
      </c>
      <c r="E74" s="491">
        <v>325</v>
      </c>
      <c r="F74" s="485">
        <v>0.8044554455445545</v>
      </c>
      <c r="G74" s="491">
        <v>73</v>
      </c>
      <c r="H74" s="38"/>
      <c r="I74" s="38"/>
      <c r="J74" s="38"/>
      <c r="K74" s="39"/>
      <c r="L74" s="38"/>
      <c r="M74" s="40"/>
    </row>
    <row r="75" spans="1:13" x14ac:dyDescent="0.2">
      <c r="A75" s="384" t="s">
        <v>141</v>
      </c>
      <c r="B75" s="456" t="s">
        <v>3</v>
      </c>
      <c r="C75" s="457">
        <v>27</v>
      </c>
      <c r="D75" s="458">
        <v>95</v>
      </c>
      <c r="E75" s="458">
        <v>69</v>
      </c>
      <c r="F75" s="487">
        <v>0.72631578947368425</v>
      </c>
      <c r="G75" s="488">
        <v>25</v>
      </c>
      <c r="H75" s="14"/>
      <c r="I75" s="13"/>
      <c r="K75" s="39"/>
      <c r="M75" s="40"/>
    </row>
    <row r="76" spans="1:13" x14ac:dyDescent="0.2">
      <c r="A76" s="385"/>
      <c r="B76" s="21" t="s">
        <v>4</v>
      </c>
      <c r="C76" s="17">
        <v>18</v>
      </c>
      <c r="D76" s="18">
        <v>86</v>
      </c>
      <c r="E76" s="18">
        <v>46</v>
      </c>
      <c r="F76" s="44">
        <v>0.53488372093023251</v>
      </c>
      <c r="G76" s="19">
        <v>40</v>
      </c>
      <c r="H76" s="14"/>
      <c r="I76" s="13"/>
      <c r="K76" s="39"/>
      <c r="M76" s="40"/>
    </row>
    <row r="77" spans="1:13" x14ac:dyDescent="0.2">
      <c r="A77" s="385"/>
      <c r="B77" s="160" t="s">
        <v>5</v>
      </c>
      <c r="C77" s="53">
        <v>21</v>
      </c>
      <c r="D77" s="161">
        <v>50</v>
      </c>
      <c r="E77" s="161">
        <v>34</v>
      </c>
      <c r="F77" s="232">
        <v>0.68</v>
      </c>
      <c r="G77" s="54">
        <v>20</v>
      </c>
      <c r="H77" s="14"/>
      <c r="I77" s="13"/>
      <c r="K77" s="39"/>
      <c r="M77" s="40"/>
    </row>
    <row r="78" spans="1:13" x14ac:dyDescent="0.2">
      <c r="A78" s="385"/>
      <c r="B78" s="21" t="s">
        <v>6</v>
      </c>
      <c r="C78" s="17">
        <v>15</v>
      </c>
      <c r="D78" s="18">
        <v>62</v>
      </c>
      <c r="E78" s="18">
        <v>38</v>
      </c>
      <c r="F78" s="44">
        <v>0.61290322580645162</v>
      </c>
      <c r="G78" s="19">
        <v>13</v>
      </c>
      <c r="H78" s="14"/>
      <c r="I78" s="13"/>
      <c r="K78" s="39"/>
      <c r="M78" s="40"/>
    </row>
    <row r="79" spans="1:13" x14ac:dyDescent="0.2">
      <c r="A79" s="461"/>
      <c r="B79" s="405" t="s">
        <v>51</v>
      </c>
      <c r="C79" s="388">
        <v>81</v>
      </c>
      <c r="D79" s="388">
        <v>293</v>
      </c>
      <c r="E79" s="388">
        <v>187</v>
      </c>
      <c r="F79" s="480">
        <v>0.63822525597269619</v>
      </c>
      <c r="G79" s="388">
        <v>98</v>
      </c>
      <c r="H79" s="38"/>
      <c r="I79" s="38"/>
      <c r="J79" s="38"/>
      <c r="K79" s="39"/>
      <c r="L79" s="38"/>
      <c r="M79" s="40"/>
    </row>
    <row r="80" spans="1:13" x14ac:dyDescent="0.2">
      <c r="A80" s="384" t="s">
        <v>157</v>
      </c>
      <c r="B80" s="464" t="s">
        <v>3</v>
      </c>
      <c r="C80" s="465">
        <v>13</v>
      </c>
      <c r="D80" s="466">
        <v>30</v>
      </c>
      <c r="E80" s="466">
        <v>18</v>
      </c>
      <c r="F80" s="489">
        <v>0.6</v>
      </c>
      <c r="G80" s="490">
        <v>12</v>
      </c>
      <c r="H80" s="14"/>
      <c r="I80" s="13"/>
      <c r="K80" s="39"/>
      <c r="M80" s="40"/>
    </row>
    <row r="81" spans="1:13" x14ac:dyDescent="0.2">
      <c r="A81" s="385"/>
      <c r="B81" s="160" t="s">
        <v>4</v>
      </c>
      <c r="C81" s="53">
        <v>7</v>
      </c>
      <c r="D81" s="161">
        <v>10</v>
      </c>
      <c r="E81" s="161">
        <v>7</v>
      </c>
      <c r="F81" s="232">
        <v>0.7</v>
      </c>
      <c r="G81" s="54">
        <v>6</v>
      </c>
      <c r="H81" s="14"/>
      <c r="I81" s="13"/>
      <c r="K81" s="39"/>
      <c r="M81" s="40"/>
    </row>
    <row r="82" spans="1:13" x14ac:dyDescent="0.2">
      <c r="A82" s="385"/>
      <c r="B82" s="21" t="s">
        <v>5</v>
      </c>
      <c r="C82" s="17">
        <v>14</v>
      </c>
      <c r="D82" s="18">
        <v>16</v>
      </c>
      <c r="E82" s="18">
        <v>9</v>
      </c>
      <c r="F82" s="321">
        <v>0.5625</v>
      </c>
      <c r="G82" s="19">
        <v>4</v>
      </c>
      <c r="H82" s="14"/>
      <c r="I82" s="13"/>
      <c r="K82" s="39"/>
      <c r="M82" s="40"/>
    </row>
    <row r="83" spans="1:13" x14ac:dyDescent="0.2">
      <c r="A83" s="385"/>
      <c r="B83" s="160" t="s">
        <v>6</v>
      </c>
      <c r="C83" s="53">
        <v>24</v>
      </c>
      <c r="D83" s="161">
        <v>13</v>
      </c>
      <c r="E83" s="161">
        <v>9</v>
      </c>
      <c r="F83" s="232">
        <v>0.69230769230769229</v>
      </c>
      <c r="G83" s="54">
        <v>8</v>
      </c>
      <c r="H83" s="14"/>
      <c r="I83" s="13"/>
      <c r="K83" s="39"/>
      <c r="M83" s="40"/>
    </row>
    <row r="84" spans="1:13" x14ac:dyDescent="0.2">
      <c r="A84" s="461"/>
      <c r="B84" s="377" t="s">
        <v>51</v>
      </c>
      <c r="C84" s="491">
        <v>58</v>
      </c>
      <c r="D84" s="491">
        <v>69</v>
      </c>
      <c r="E84" s="491">
        <v>43</v>
      </c>
      <c r="F84" s="485">
        <v>0.62318840579710144</v>
      </c>
      <c r="G84" s="491">
        <v>30</v>
      </c>
      <c r="H84" s="38"/>
      <c r="I84" s="38"/>
      <c r="J84" s="38"/>
      <c r="K84" s="39"/>
      <c r="L84" s="38"/>
      <c r="M84" s="40"/>
    </row>
    <row r="85" spans="1:13" x14ac:dyDescent="0.2">
      <c r="A85" s="384" t="s">
        <v>158</v>
      </c>
      <c r="B85" s="456" t="s">
        <v>3</v>
      </c>
      <c r="C85" s="457">
        <v>16</v>
      </c>
      <c r="D85" s="458">
        <v>15</v>
      </c>
      <c r="E85" s="458">
        <v>14</v>
      </c>
      <c r="F85" s="487">
        <v>0.93333333333333335</v>
      </c>
      <c r="G85" s="488">
        <v>4</v>
      </c>
      <c r="H85" s="14"/>
      <c r="I85" s="13"/>
      <c r="K85" s="39"/>
      <c r="M85" s="40"/>
    </row>
    <row r="86" spans="1:13" x14ac:dyDescent="0.2">
      <c r="A86" s="385"/>
      <c r="B86" s="21" t="s">
        <v>4</v>
      </c>
      <c r="C86" s="17">
        <v>23</v>
      </c>
      <c r="D86" s="18">
        <v>18</v>
      </c>
      <c r="E86" s="18">
        <v>15</v>
      </c>
      <c r="F86" s="44">
        <v>0.83333333333333337</v>
      </c>
      <c r="G86" s="19">
        <v>3</v>
      </c>
      <c r="H86" s="14"/>
      <c r="I86" s="13"/>
      <c r="K86" s="39"/>
      <c r="M86" s="40"/>
    </row>
    <row r="87" spans="1:13" x14ac:dyDescent="0.2">
      <c r="A87" s="385"/>
      <c r="B87" s="160" t="s">
        <v>5</v>
      </c>
      <c r="C87" s="53">
        <v>19</v>
      </c>
      <c r="D87" s="161">
        <v>17</v>
      </c>
      <c r="E87" s="161">
        <v>14</v>
      </c>
      <c r="F87" s="232">
        <v>0.82352941176470584</v>
      </c>
      <c r="G87" s="54">
        <v>5</v>
      </c>
      <c r="H87" s="14"/>
      <c r="I87" s="13"/>
      <c r="K87" s="39"/>
      <c r="M87" s="40"/>
    </row>
    <row r="88" spans="1:13" x14ac:dyDescent="0.2">
      <c r="A88" s="385"/>
      <c r="B88" s="21" t="s">
        <v>6</v>
      </c>
      <c r="C88" s="17">
        <v>20</v>
      </c>
      <c r="D88" s="18">
        <v>23</v>
      </c>
      <c r="E88" s="18">
        <v>23</v>
      </c>
      <c r="F88" s="44">
        <v>1</v>
      </c>
      <c r="G88" s="19">
        <v>0</v>
      </c>
      <c r="H88" s="14"/>
      <c r="I88" s="13"/>
      <c r="K88" s="39"/>
      <c r="M88" s="40"/>
    </row>
    <row r="89" spans="1:13" x14ac:dyDescent="0.2">
      <c r="A89" s="461"/>
      <c r="B89" s="405" t="s">
        <v>51</v>
      </c>
      <c r="C89" s="388">
        <v>78</v>
      </c>
      <c r="D89" s="388">
        <v>73</v>
      </c>
      <c r="E89" s="388">
        <v>66</v>
      </c>
      <c r="F89" s="480">
        <v>0.90410958904109584</v>
      </c>
      <c r="G89" s="388">
        <v>12</v>
      </c>
      <c r="H89" s="38"/>
      <c r="I89" s="38"/>
      <c r="J89" s="38"/>
      <c r="K89" s="39"/>
      <c r="L89" s="38"/>
      <c r="M89" s="40"/>
    </row>
    <row r="90" spans="1:13" x14ac:dyDescent="0.2">
      <c r="A90" s="384" t="s">
        <v>159</v>
      </c>
      <c r="B90" s="464" t="s">
        <v>3</v>
      </c>
      <c r="C90" s="465">
        <v>16</v>
      </c>
      <c r="D90" s="466">
        <v>15</v>
      </c>
      <c r="E90" s="466">
        <v>14</v>
      </c>
      <c r="F90" s="489">
        <v>0.93333333333333335</v>
      </c>
      <c r="G90" s="490">
        <v>3</v>
      </c>
      <c r="H90" s="14"/>
      <c r="I90" s="13"/>
      <c r="K90" s="39"/>
      <c r="M90" s="40"/>
    </row>
    <row r="91" spans="1:13" x14ac:dyDescent="0.2">
      <c r="A91" s="385"/>
      <c r="B91" s="160" t="s">
        <v>4</v>
      </c>
      <c r="C91" s="53">
        <v>27</v>
      </c>
      <c r="D91" s="161">
        <v>14</v>
      </c>
      <c r="E91" s="161">
        <v>12</v>
      </c>
      <c r="F91" s="232">
        <v>0.8571428571428571</v>
      </c>
      <c r="G91" s="54">
        <v>2</v>
      </c>
      <c r="H91" s="14"/>
      <c r="I91" s="13"/>
      <c r="K91" s="39"/>
      <c r="M91" s="40"/>
    </row>
    <row r="92" spans="1:13" x14ac:dyDescent="0.2">
      <c r="A92" s="385"/>
      <c r="B92" s="21" t="s">
        <v>5</v>
      </c>
      <c r="C92" s="17">
        <v>29</v>
      </c>
      <c r="D92" s="18">
        <v>12</v>
      </c>
      <c r="E92" s="18">
        <v>9</v>
      </c>
      <c r="F92" s="321">
        <v>0.75</v>
      </c>
      <c r="G92" s="19">
        <v>3</v>
      </c>
      <c r="H92" s="14"/>
      <c r="I92" s="13"/>
      <c r="K92" s="39"/>
      <c r="M92" s="40"/>
    </row>
    <row r="93" spans="1:13" x14ac:dyDescent="0.2">
      <c r="A93" s="385"/>
      <c r="B93" s="160" t="s">
        <v>6</v>
      </c>
      <c r="C93" s="53">
        <v>16</v>
      </c>
      <c r="D93" s="161">
        <v>16</v>
      </c>
      <c r="E93" s="161">
        <v>15</v>
      </c>
      <c r="F93" s="232">
        <v>0.9375</v>
      </c>
      <c r="G93" s="54">
        <v>2</v>
      </c>
      <c r="H93" s="14"/>
      <c r="I93" s="13"/>
      <c r="K93" s="39"/>
      <c r="M93" s="40"/>
    </row>
    <row r="94" spans="1:13" x14ac:dyDescent="0.2">
      <c r="A94" s="461"/>
      <c r="B94" s="377" t="s">
        <v>51</v>
      </c>
      <c r="C94" s="491">
        <v>88</v>
      </c>
      <c r="D94" s="491">
        <v>57</v>
      </c>
      <c r="E94" s="491">
        <v>50</v>
      </c>
      <c r="F94" s="485">
        <v>0.8771929824561403</v>
      </c>
      <c r="G94" s="491">
        <v>10</v>
      </c>
      <c r="H94" s="38"/>
      <c r="I94" s="38"/>
      <c r="J94" s="38"/>
      <c r="K94" s="39"/>
      <c r="L94" s="38"/>
      <c r="M94" s="40"/>
    </row>
    <row r="95" spans="1:13" x14ac:dyDescent="0.2">
      <c r="A95" s="384" t="s">
        <v>160</v>
      </c>
      <c r="B95" s="456" t="s">
        <v>3</v>
      </c>
      <c r="C95" s="457">
        <v>23</v>
      </c>
      <c r="D95" s="458">
        <v>12</v>
      </c>
      <c r="E95" s="458">
        <v>11</v>
      </c>
      <c r="F95" s="487">
        <v>0.91666666666666663</v>
      </c>
      <c r="G95" s="488">
        <v>1</v>
      </c>
      <c r="H95" s="38"/>
      <c r="I95" s="38"/>
      <c r="J95" s="38"/>
      <c r="K95" s="39"/>
      <c r="L95" s="38"/>
      <c r="M95" s="40"/>
    </row>
    <row r="96" spans="1:13" x14ac:dyDescent="0.2">
      <c r="A96" s="385"/>
      <c r="B96" s="21" t="s">
        <v>4</v>
      </c>
      <c r="C96" s="17">
        <v>31</v>
      </c>
      <c r="D96" s="18">
        <v>13</v>
      </c>
      <c r="E96" s="18">
        <v>11</v>
      </c>
      <c r="F96" s="44">
        <v>0.84615384615384615</v>
      </c>
      <c r="G96" s="19">
        <v>2</v>
      </c>
      <c r="H96" s="38"/>
      <c r="I96" s="38"/>
      <c r="J96" s="38"/>
      <c r="K96" s="39"/>
      <c r="L96" s="38"/>
      <c r="M96" s="40"/>
    </row>
    <row r="97" spans="1:13" x14ac:dyDescent="0.2">
      <c r="A97" s="385"/>
      <c r="B97" s="160" t="s">
        <v>5</v>
      </c>
      <c r="C97" s="53">
        <v>28</v>
      </c>
      <c r="D97" s="161">
        <v>24</v>
      </c>
      <c r="E97" s="161">
        <v>19</v>
      </c>
      <c r="F97" s="232">
        <v>0.79166666666666663</v>
      </c>
      <c r="G97" s="54">
        <v>3</v>
      </c>
      <c r="H97" s="38"/>
      <c r="I97" s="38"/>
      <c r="J97" s="38"/>
      <c r="K97" s="39"/>
      <c r="L97" s="38"/>
      <c r="M97" s="40"/>
    </row>
    <row r="98" spans="1:13" ht="13.35" customHeight="1" x14ac:dyDescent="0.2">
      <c r="A98" s="385"/>
      <c r="B98" s="21" t="s">
        <v>6</v>
      </c>
      <c r="C98" s="17">
        <v>18</v>
      </c>
      <c r="D98" s="18">
        <v>29</v>
      </c>
      <c r="E98" s="18">
        <v>28</v>
      </c>
      <c r="F98" s="44">
        <v>0.96551724137931039</v>
      </c>
      <c r="G98" s="19">
        <v>6</v>
      </c>
      <c r="H98" s="38"/>
      <c r="I98" s="38"/>
      <c r="J98" s="38"/>
      <c r="K98" s="39"/>
      <c r="L98" s="38"/>
      <c r="M98" s="40"/>
    </row>
    <row r="99" spans="1:13" x14ac:dyDescent="0.2">
      <c r="A99" s="461"/>
      <c r="B99" s="405" t="s">
        <v>51</v>
      </c>
      <c r="C99" s="388">
        <v>100</v>
      </c>
      <c r="D99" s="388">
        <v>78</v>
      </c>
      <c r="E99" s="388">
        <v>69</v>
      </c>
      <c r="F99" s="480">
        <v>0.88461538461538458</v>
      </c>
      <c r="G99" s="388">
        <v>12</v>
      </c>
      <c r="H99" s="38"/>
      <c r="I99" s="38"/>
      <c r="J99" s="38"/>
      <c r="K99" s="39"/>
      <c r="L99" s="38"/>
      <c r="M99" s="40"/>
    </row>
    <row r="100" spans="1:13" x14ac:dyDescent="0.2">
      <c r="A100" s="384" t="s">
        <v>372</v>
      </c>
      <c r="B100" s="464" t="s">
        <v>3</v>
      </c>
      <c r="C100" s="465">
        <v>28</v>
      </c>
      <c r="D100" s="466">
        <v>15</v>
      </c>
      <c r="E100" s="466">
        <v>14</v>
      </c>
      <c r="F100" s="321">
        <v>0.93333333333333335</v>
      </c>
      <c r="G100" s="490">
        <v>4</v>
      </c>
      <c r="H100" s="504"/>
      <c r="I100" s="38"/>
      <c r="J100" s="38"/>
      <c r="K100" s="39"/>
      <c r="L100" s="38"/>
      <c r="M100" s="40"/>
    </row>
    <row r="101" spans="1:13" x14ac:dyDescent="0.2">
      <c r="A101" s="385"/>
      <c r="B101" s="160" t="s">
        <v>4</v>
      </c>
      <c r="C101" s="53">
        <v>15</v>
      </c>
      <c r="D101" s="161">
        <v>19</v>
      </c>
      <c r="E101" s="161">
        <v>18</v>
      </c>
      <c r="F101" s="232">
        <v>0.94736842105263153</v>
      </c>
      <c r="G101" s="54">
        <v>5</v>
      </c>
      <c r="H101" s="504"/>
      <c r="I101" s="38"/>
      <c r="J101" s="38"/>
      <c r="K101" s="39"/>
      <c r="L101" s="38"/>
      <c r="M101" s="40"/>
    </row>
    <row r="102" spans="1:13" x14ac:dyDescent="0.2">
      <c r="A102" s="385"/>
      <c r="B102" s="524" t="s">
        <v>5</v>
      </c>
      <c r="C102" s="525">
        <v>20</v>
      </c>
      <c r="D102" s="526">
        <v>17</v>
      </c>
      <c r="E102" s="526">
        <v>15</v>
      </c>
      <c r="F102" s="44">
        <v>0.88235294117647056</v>
      </c>
      <c r="G102" s="527">
        <v>4</v>
      </c>
      <c r="H102" s="504"/>
      <c r="I102" s="38"/>
      <c r="J102" s="38"/>
      <c r="K102" s="39"/>
      <c r="L102" s="38"/>
      <c r="M102" s="40"/>
    </row>
    <row r="103" spans="1:13" x14ac:dyDescent="0.2">
      <c r="A103" s="385"/>
      <c r="B103" s="160" t="s">
        <v>6</v>
      </c>
      <c r="C103" s="53">
        <v>19</v>
      </c>
      <c r="D103" s="161">
        <v>19</v>
      </c>
      <c r="E103" s="161">
        <v>18</v>
      </c>
      <c r="F103" s="232">
        <v>0.94736842105263153</v>
      </c>
      <c r="G103" s="54">
        <v>0</v>
      </c>
      <c r="H103" s="504"/>
      <c r="I103" s="38"/>
      <c r="J103" s="38"/>
      <c r="K103" s="39"/>
      <c r="L103" s="38"/>
      <c r="M103" s="40"/>
    </row>
    <row r="104" spans="1:13" x14ac:dyDescent="0.2">
      <c r="A104" s="461"/>
      <c r="B104" s="507" t="s">
        <v>51</v>
      </c>
      <c r="C104" s="538">
        <v>82</v>
      </c>
      <c r="D104" s="538">
        <v>70</v>
      </c>
      <c r="E104" s="538">
        <v>65</v>
      </c>
      <c r="F104" s="540">
        <v>0.9285714285714286</v>
      </c>
      <c r="G104" s="538">
        <v>13</v>
      </c>
      <c r="H104" s="504"/>
      <c r="I104" s="38"/>
      <c r="J104" s="38"/>
      <c r="K104" s="39"/>
      <c r="L104" s="38"/>
      <c r="M104" s="40"/>
    </row>
    <row r="105" spans="1:13" x14ac:dyDescent="0.2">
      <c r="A105" s="384" t="s">
        <v>561</v>
      </c>
      <c r="B105" s="456" t="s">
        <v>3</v>
      </c>
      <c r="C105" s="457">
        <v>23</v>
      </c>
      <c r="D105" s="458">
        <v>19</v>
      </c>
      <c r="E105" s="458">
        <v>17</v>
      </c>
      <c r="F105" s="487">
        <v>0.89473684210526316</v>
      </c>
      <c r="G105" s="488">
        <v>1</v>
      </c>
      <c r="H105" s="38"/>
      <c r="I105" s="38"/>
      <c r="J105" s="38"/>
      <c r="K105" s="39"/>
      <c r="L105" s="38"/>
      <c r="M105" s="40"/>
    </row>
    <row r="106" spans="1:13" x14ac:dyDescent="0.2">
      <c r="A106" s="385"/>
      <c r="B106" s="21" t="s">
        <v>4</v>
      </c>
      <c r="C106" s="17">
        <v>28</v>
      </c>
      <c r="D106" s="18">
        <v>16</v>
      </c>
      <c r="E106" s="18">
        <v>15</v>
      </c>
      <c r="F106" s="44">
        <v>0.9375</v>
      </c>
      <c r="G106" s="19">
        <v>4</v>
      </c>
      <c r="H106" s="38"/>
      <c r="I106" s="38"/>
      <c r="J106" s="38"/>
      <c r="K106" s="39"/>
      <c r="L106" s="38"/>
      <c r="M106" s="40"/>
    </row>
    <row r="107" spans="1:13" x14ac:dyDescent="0.2">
      <c r="A107" s="385"/>
      <c r="B107" s="160" t="s">
        <v>5</v>
      </c>
      <c r="C107" s="53">
        <v>34</v>
      </c>
      <c r="D107" s="161">
        <v>24</v>
      </c>
      <c r="E107" s="161">
        <v>21</v>
      </c>
      <c r="F107" s="232">
        <v>0.875</v>
      </c>
      <c r="G107" s="54">
        <v>0</v>
      </c>
      <c r="H107" s="38"/>
      <c r="I107" s="38"/>
      <c r="J107" s="38"/>
      <c r="K107" s="39"/>
      <c r="L107" s="38"/>
      <c r="M107" s="40"/>
    </row>
    <row r="108" spans="1:13" x14ac:dyDescent="0.2">
      <c r="A108" s="385"/>
      <c r="B108" s="21" t="s">
        <v>6</v>
      </c>
      <c r="C108" s="17">
        <v>36</v>
      </c>
      <c r="D108" s="18">
        <v>23</v>
      </c>
      <c r="E108" s="18">
        <v>22</v>
      </c>
      <c r="F108" s="44">
        <v>0.95652173913043481</v>
      </c>
      <c r="G108" s="19">
        <v>0</v>
      </c>
      <c r="H108" s="38"/>
      <c r="I108" s="38"/>
      <c r="J108" s="38"/>
      <c r="K108" s="39"/>
      <c r="L108" s="38"/>
      <c r="M108" s="40"/>
    </row>
    <row r="109" spans="1:13" x14ac:dyDescent="0.2">
      <c r="A109" s="461"/>
      <c r="B109" s="405" t="s">
        <v>51</v>
      </c>
      <c r="C109" s="388">
        <v>121</v>
      </c>
      <c r="D109" s="388">
        <v>82</v>
      </c>
      <c r="E109" s="388">
        <v>75</v>
      </c>
      <c r="F109" s="480">
        <v>0.91463414634146345</v>
      </c>
      <c r="G109" s="388">
        <v>5</v>
      </c>
      <c r="H109" s="38"/>
      <c r="I109" s="38"/>
      <c r="J109" s="38"/>
      <c r="K109" s="39"/>
      <c r="L109" s="38"/>
      <c r="M109" s="40"/>
    </row>
    <row r="110" spans="1:13" x14ac:dyDescent="0.2">
      <c r="A110" s="384" t="s">
        <v>570</v>
      </c>
      <c r="B110" s="464" t="s">
        <v>3</v>
      </c>
      <c r="C110" s="465">
        <v>25</v>
      </c>
      <c r="D110" s="466">
        <v>20</v>
      </c>
      <c r="E110" s="466">
        <v>18</v>
      </c>
      <c r="F110" s="321">
        <v>0.9</v>
      </c>
      <c r="G110" s="490">
        <v>5</v>
      </c>
      <c r="H110" s="38"/>
      <c r="I110" s="38"/>
      <c r="J110" s="38"/>
      <c r="K110" s="39"/>
      <c r="L110" s="38"/>
      <c r="M110" s="40"/>
    </row>
    <row r="111" spans="1:13" x14ac:dyDescent="0.2">
      <c r="A111" s="385"/>
      <c r="B111" s="160" t="s">
        <v>4</v>
      </c>
      <c r="C111" s="53">
        <v>21</v>
      </c>
      <c r="D111" s="161">
        <v>15</v>
      </c>
      <c r="E111" s="161">
        <v>15</v>
      </c>
      <c r="F111" s="232">
        <v>1</v>
      </c>
      <c r="G111" s="54">
        <v>4</v>
      </c>
      <c r="H111" s="38"/>
      <c r="I111" s="38"/>
      <c r="J111" s="38"/>
      <c r="K111" s="39"/>
      <c r="L111" s="38"/>
      <c r="M111" s="40"/>
    </row>
    <row r="112" spans="1:13" x14ac:dyDescent="0.2">
      <c r="A112" s="385"/>
      <c r="B112" s="21" t="s">
        <v>5</v>
      </c>
      <c r="C112" s="17">
        <v>41</v>
      </c>
      <c r="D112" s="18">
        <v>20</v>
      </c>
      <c r="E112" s="18">
        <v>19</v>
      </c>
      <c r="F112" s="44">
        <v>0.95</v>
      </c>
      <c r="G112" s="19">
        <v>4</v>
      </c>
      <c r="H112" s="38"/>
      <c r="I112" s="38"/>
      <c r="J112" s="38"/>
      <c r="K112" s="39"/>
      <c r="L112" s="38"/>
      <c r="M112" s="40"/>
    </row>
    <row r="113" spans="1:18" x14ac:dyDescent="0.2">
      <c r="A113" s="385"/>
      <c r="B113" s="160" t="s">
        <v>6</v>
      </c>
      <c r="C113" s="53">
        <v>39</v>
      </c>
      <c r="D113" s="161">
        <v>32</v>
      </c>
      <c r="E113" s="161">
        <v>32</v>
      </c>
      <c r="F113" s="232">
        <v>1</v>
      </c>
      <c r="G113" s="54">
        <v>3</v>
      </c>
      <c r="H113" s="38"/>
      <c r="I113" s="38"/>
      <c r="J113" s="38"/>
      <c r="K113" s="39"/>
      <c r="L113" s="38"/>
      <c r="M113" s="40"/>
    </row>
    <row r="114" spans="1:18" x14ac:dyDescent="0.2">
      <c r="A114" s="461"/>
      <c r="B114" s="507" t="s">
        <v>51</v>
      </c>
      <c r="C114" s="538">
        <v>126</v>
      </c>
      <c r="D114" s="538">
        <v>87</v>
      </c>
      <c r="E114" s="538">
        <v>84</v>
      </c>
      <c r="F114" s="540">
        <v>0.96551724137931039</v>
      </c>
      <c r="G114" s="538">
        <v>16</v>
      </c>
      <c r="H114" s="38"/>
      <c r="I114" s="38"/>
      <c r="J114" s="38"/>
      <c r="K114" s="39"/>
      <c r="L114" s="38"/>
      <c r="M114" s="40"/>
    </row>
    <row r="115" spans="1:18" x14ac:dyDescent="0.2">
      <c r="A115" s="384" t="s">
        <v>583</v>
      </c>
      <c r="B115" s="456" t="s">
        <v>3</v>
      </c>
      <c r="C115" s="457">
        <v>24</v>
      </c>
      <c r="D115" s="458">
        <v>27</v>
      </c>
      <c r="E115" s="458">
        <v>23</v>
      </c>
      <c r="F115" s="487">
        <v>0.85185185185185186</v>
      </c>
      <c r="G115" s="488">
        <v>4</v>
      </c>
      <c r="H115" s="38"/>
      <c r="I115" s="38"/>
      <c r="J115" s="38"/>
      <c r="K115" s="39"/>
      <c r="L115" s="38"/>
      <c r="M115" s="40"/>
    </row>
    <row r="116" spans="1:18" customFormat="1" x14ac:dyDescent="0.2">
      <c r="A116" s="681"/>
      <c r="B116" s="524" t="s">
        <v>4</v>
      </c>
      <c r="C116" s="525">
        <v>19</v>
      </c>
      <c r="D116" s="526">
        <v>26</v>
      </c>
      <c r="E116" s="526">
        <v>22</v>
      </c>
      <c r="F116" s="44">
        <v>0.84615384615384615</v>
      </c>
      <c r="G116" s="527">
        <v>1</v>
      </c>
      <c r="H116" s="504"/>
      <c r="I116" s="504"/>
      <c r="J116" s="504"/>
      <c r="K116" s="682"/>
      <c r="L116" s="504"/>
      <c r="M116" s="683"/>
      <c r="P116" s="143"/>
      <c r="Q116" s="143"/>
      <c r="R116" s="143"/>
    </row>
    <row r="117" spans="1:18" customFormat="1" x14ac:dyDescent="0.2">
      <c r="A117" s="681"/>
      <c r="B117" s="160" t="s">
        <v>5</v>
      </c>
      <c r="C117" s="53">
        <v>22</v>
      </c>
      <c r="D117" s="161">
        <v>19</v>
      </c>
      <c r="E117" s="161">
        <v>19</v>
      </c>
      <c r="F117" s="232">
        <v>1</v>
      </c>
      <c r="G117" s="54">
        <v>2</v>
      </c>
      <c r="H117" s="504"/>
      <c r="I117" s="504"/>
      <c r="J117" s="504"/>
      <c r="K117" s="682"/>
      <c r="L117" s="504"/>
      <c r="M117" s="683"/>
      <c r="P117" s="143"/>
      <c r="Q117" s="143"/>
      <c r="R117" s="143"/>
    </row>
    <row r="118" spans="1:18" customFormat="1" x14ac:dyDescent="0.2">
      <c r="A118" s="681"/>
      <c r="B118" s="524" t="s">
        <v>6</v>
      </c>
      <c r="C118" s="525">
        <v>32</v>
      </c>
      <c r="D118" s="526">
        <v>14</v>
      </c>
      <c r="E118" s="526">
        <v>12</v>
      </c>
      <c r="F118" s="44">
        <v>0.8571428571428571</v>
      </c>
      <c r="G118" s="527">
        <v>5</v>
      </c>
      <c r="H118" s="504"/>
      <c r="I118" s="504"/>
      <c r="J118" s="504"/>
      <c r="K118" s="682"/>
      <c r="L118" s="504"/>
      <c r="M118" s="683"/>
      <c r="P118" s="143"/>
      <c r="Q118" s="143"/>
      <c r="R118" s="143"/>
    </row>
    <row r="119" spans="1:18" x14ac:dyDescent="0.2">
      <c r="A119" s="461"/>
      <c r="B119" s="386" t="s">
        <v>51</v>
      </c>
      <c r="C119" s="387">
        <v>97</v>
      </c>
      <c r="D119" s="462">
        <v>86</v>
      </c>
      <c r="E119" s="462">
        <v>76</v>
      </c>
      <c r="F119" s="704">
        <v>0.88372093023255816</v>
      </c>
      <c r="G119" s="705">
        <v>12</v>
      </c>
      <c r="H119" s="38"/>
      <c r="I119" s="38"/>
      <c r="J119" s="38"/>
      <c r="K119" s="39"/>
      <c r="L119" s="38"/>
      <c r="M119" s="40"/>
    </row>
    <row r="120" spans="1:18" x14ac:dyDescent="0.2">
      <c r="A120" s="385" t="s">
        <v>610</v>
      </c>
      <c r="B120" s="524" t="s">
        <v>3</v>
      </c>
      <c r="C120" s="465">
        <v>21</v>
      </c>
      <c r="D120" s="466">
        <v>23</v>
      </c>
      <c r="E120" s="910">
        <v>23</v>
      </c>
      <c r="F120" s="44">
        <v>1</v>
      </c>
      <c r="G120" s="527">
        <v>3</v>
      </c>
      <c r="H120" s="38"/>
      <c r="I120" s="38"/>
      <c r="J120" s="38"/>
      <c r="K120" s="39"/>
      <c r="L120" s="38"/>
      <c r="M120" s="40"/>
    </row>
    <row r="121" spans="1:18" x14ac:dyDescent="0.2">
      <c r="A121" s="385"/>
      <c r="B121" s="160" t="s">
        <v>4</v>
      </c>
      <c r="C121" s="53">
        <v>20</v>
      </c>
      <c r="D121" s="161">
        <v>15</v>
      </c>
      <c r="E121" s="911">
        <v>15</v>
      </c>
      <c r="F121" s="232">
        <v>1</v>
      </c>
      <c r="G121" s="54">
        <v>4</v>
      </c>
      <c r="H121" s="38"/>
      <c r="I121" s="38"/>
      <c r="J121" s="38"/>
      <c r="K121" s="39"/>
      <c r="L121" s="38"/>
      <c r="M121" s="40"/>
    </row>
    <row r="122" spans="1:18" x14ac:dyDescent="0.2">
      <c r="A122" s="385"/>
      <c r="B122" s="21" t="s">
        <v>5</v>
      </c>
      <c r="C122" s="17">
        <v>28</v>
      </c>
      <c r="D122" s="18">
        <v>21</v>
      </c>
      <c r="E122" s="912">
        <v>19</v>
      </c>
      <c r="F122" s="44">
        <v>0.90476190476190477</v>
      </c>
      <c r="G122" s="19">
        <v>2</v>
      </c>
      <c r="H122" s="38"/>
      <c r="I122" s="38"/>
      <c r="J122" s="38"/>
      <c r="K122" s="39"/>
      <c r="L122" s="38"/>
      <c r="M122" s="40"/>
    </row>
    <row r="123" spans="1:18" x14ac:dyDescent="0.2">
      <c r="A123" s="385"/>
      <c r="B123" s="160" t="s">
        <v>6</v>
      </c>
      <c r="C123" s="53">
        <v>15</v>
      </c>
      <c r="D123" s="161">
        <v>9</v>
      </c>
      <c r="E123" s="911">
        <v>9</v>
      </c>
      <c r="F123" s="232">
        <v>1</v>
      </c>
      <c r="G123" s="54">
        <v>4</v>
      </c>
      <c r="H123" s="38"/>
      <c r="I123" s="38"/>
      <c r="J123" s="38"/>
      <c r="K123" s="39"/>
      <c r="L123" s="38"/>
      <c r="M123" s="40"/>
    </row>
    <row r="124" spans="1:18" customFormat="1" x14ac:dyDescent="0.2">
      <c r="A124" s="613"/>
      <c r="B124" s="468" t="s">
        <v>51</v>
      </c>
      <c r="C124" s="538">
        <v>84</v>
      </c>
      <c r="D124" s="538">
        <v>68</v>
      </c>
      <c r="E124" s="913">
        <v>66</v>
      </c>
      <c r="F124" s="904">
        <v>0.97058823529411764</v>
      </c>
      <c r="G124" s="903">
        <v>13</v>
      </c>
      <c r="H124" s="504"/>
      <c r="I124" s="504"/>
      <c r="J124" s="504"/>
      <c r="K124" s="682"/>
      <c r="L124" s="504"/>
      <c r="M124" s="683"/>
      <c r="P124" s="143"/>
      <c r="Q124" s="143"/>
      <c r="R124" s="143"/>
    </row>
    <row r="125" spans="1:18" x14ac:dyDescent="0.2">
      <c r="A125" s="42" t="s">
        <v>76</v>
      </c>
      <c r="D125" s="16"/>
      <c r="E125" s="16"/>
      <c r="F125" s="45"/>
      <c r="G125" s="16"/>
      <c r="H125" s="38"/>
      <c r="I125" s="38"/>
      <c r="J125" s="38"/>
      <c r="K125" s="38"/>
      <c r="L125" s="38"/>
    </row>
    <row r="126" spans="1:18" x14ac:dyDescent="0.2">
      <c r="A126" s="25" t="s">
        <v>56</v>
      </c>
      <c r="C126" s="528"/>
      <c r="D126" s="528"/>
      <c r="E126" s="16"/>
      <c r="F126" s="45"/>
      <c r="G126" s="16"/>
    </row>
    <row r="127" spans="1:18" x14ac:dyDescent="0.2">
      <c r="A127" s="25" t="s">
        <v>304</v>
      </c>
      <c r="B127"/>
      <c r="C127"/>
      <c r="D127"/>
      <c r="E127"/>
      <c r="F127"/>
      <c r="G127"/>
    </row>
    <row r="128" spans="1:18" x14ac:dyDescent="0.2">
      <c r="A128" s="13" t="s">
        <v>305</v>
      </c>
      <c r="B128"/>
      <c r="C128"/>
      <c r="D128"/>
      <c r="E128"/>
      <c r="F128"/>
      <c r="G128"/>
    </row>
    <row r="129" spans="1:19" x14ac:dyDescent="0.2">
      <c r="A129" s="37" t="s">
        <v>724</v>
      </c>
      <c r="B129" s="25"/>
      <c r="C129" s="25"/>
      <c r="D129" s="25"/>
      <c r="E129" s="25"/>
      <c r="F129" s="25"/>
      <c r="G129" s="25"/>
      <c r="H129" s="25"/>
    </row>
    <row r="130" spans="1:19" ht="13.5" x14ac:dyDescent="0.2">
      <c r="A130" s="37" t="s">
        <v>279</v>
      </c>
      <c r="B130" s="403"/>
      <c r="C130" s="403"/>
      <c r="D130" s="403"/>
      <c r="E130" s="403"/>
      <c r="F130" s="403"/>
      <c r="G130" s="403"/>
      <c r="J130" s="6"/>
    </row>
    <row r="131" spans="1:19" ht="13.5" x14ac:dyDescent="0.2">
      <c r="A131" s="159" t="s">
        <v>280</v>
      </c>
      <c r="B131" s="33"/>
      <c r="C131" s="33"/>
      <c r="D131" s="33"/>
      <c r="E131" s="33"/>
      <c r="F131" s="33"/>
      <c r="G131" s="33"/>
      <c r="J131" s="6"/>
    </row>
    <row r="132" spans="1:19" ht="13.5" x14ac:dyDescent="0.2">
      <c r="A132" s="159" t="s">
        <v>214</v>
      </c>
      <c r="B132" s="33"/>
      <c r="C132" s="33"/>
      <c r="D132" s="33"/>
      <c r="E132" s="33"/>
      <c r="F132" s="33"/>
      <c r="G132" s="33"/>
      <c r="J132" s="6"/>
    </row>
    <row r="133" spans="1:19" ht="13.5" x14ac:dyDescent="0.2">
      <c r="A133" s="159" t="s">
        <v>181</v>
      </c>
      <c r="B133" s="33"/>
      <c r="C133" s="33"/>
      <c r="D133" s="33"/>
      <c r="E133" s="33"/>
      <c r="F133" s="33"/>
      <c r="G133" s="33"/>
    </row>
    <row r="134" spans="1:19" x14ac:dyDescent="0.2">
      <c r="A134" s="379" t="s">
        <v>459</v>
      </c>
      <c r="B134"/>
      <c r="C134"/>
      <c r="D134"/>
      <c r="E134"/>
      <c r="F134"/>
      <c r="G134"/>
    </row>
    <row r="135" spans="1:19" x14ac:dyDescent="0.2">
      <c r="A135" s="412" t="s">
        <v>281</v>
      </c>
      <c r="B135" s="413"/>
      <c r="C135" s="413"/>
      <c r="D135" s="413"/>
      <c r="E135" s="413"/>
      <c r="F135" s="413"/>
      <c r="G135" s="413"/>
      <c r="P135" s="95"/>
      <c r="Q135" s="95"/>
      <c r="R135" s="95"/>
      <c r="S135" s="95"/>
    </row>
    <row r="136" spans="1:19" x14ac:dyDescent="0.2">
      <c r="D136" s="326"/>
      <c r="E136" s="326"/>
      <c r="F136" s="438"/>
      <c r="G136" s="326"/>
      <c r="P136" s="95"/>
      <c r="Q136" s="95"/>
      <c r="R136" s="95"/>
      <c r="S136" s="95"/>
    </row>
    <row r="137" spans="1:19" ht="15" x14ac:dyDescent="0.25">
      <c r="A137" s="315" t="s">
        <v>754</v>
      </c>
      <c r="P137" s="95"/>
      <c r="Q137" s="95"/>
      <c r="R137" s="95"/>
      <c r="S137" s="95"/>
    </row>
    <row r="138" spans="1:19" x14ac:dyDescent="0.2">
      <c r="P138" s="95"/>
      <c r="Q138" s="95"/>
      <c r="R138" s="95"/>
      <c r="S138" s="95"/>
    </row>
    <row r="139" spans="1:19" x14ac:dyDescent="0.2">
      <c r="M139" s="113"/>
      <c r="N139" s="113"/>
      <c r="P139" s="95"/>
      <c r="Q139" s="95"/>
      <c r="R139" s="95"/>
      <c r="S139" s="95"/>
    </row>
    <row r="140" spans="1:19" x14ac:dyDescent="0.2">
      <c r="M140" s="113"/>
      <c r="N140" s="113"/>
      <c r="P140" s="95"/>
      <c r="Q140" s="95"/>
      <c r="R140" s="95"/>
      <c r="S140" s="95"/>
    </row>
    <row r="141" spans="1:19" x14ac:dyDescent="0.2">
      <c r="M141" s="113"/>
      <c r="N141" s="113"/>
      <c r="P141" s="95"/>
      <c r="Q141" s="95"/>
      <c r="R141" s="95"/>
      <c r="S141" s="95"/>
    </row>
    <row r="142" spans="1:19" x14ac:dyDescent="0.2">
      <c r="M142" s="113"/>
      <c r="N142" s="113"/>
      <c r="P142" s="95"/>
      <c r="Q142" s="95"/>
      <c r="R142" s="95"/>
      <c r="S142" s="95"/>
    </row>
    <row r="143" spans="1:19" x14ac:dyDescent="0.2">
      <c r="P143" s="95"/>
      <c r="Q143" s="95"/>
      <c r="R143" s="95"/>
      <c r="S143" s="95"/>
    </row>
    <row r="144" spans="1:19" x14ac:dyDescent="0.2">
      <c r="P144" s="95"/>
      <c r="Q144" s="95"/>
      <c r="R144" s="95"/>
      <c r="S144" s="95"/>
    </row>
    <row r="145" spans="16:19" x14ac:dyDescent="0.2">
      <c r="P145" s="95"/>
      <c r="Q145" s="95"/>
      <c r="R145" s="95"/>
      <c r="S145" s="95"/>
    </row>
    <row r="146" spans="16:19" x14ac:dyDescent="0.2">
      <c r="P146" s="95"/>
      <c r="Q146" s="95"/>
      <c r="R146" s="95"/>
      <c r="S146" s="95"/>
    </row>
    <row r="147" spans="16:19" x14ac:dyDescent="0.2">
      <c r="P147" s="95"/>
      <c r="Q147" s="95"/>
      <c r="R147" s="95"/>
      <c r="S147" s="95"/>
    </row>
    <row r="148" spans="16:19" x14ac:dyDescent="0.2">
      <c r="P148" s="95"/>
      <c r="Q148" s="95"/>
      <c r="R148" s="95"/>
      <c r="S148" s="95"/>
    </row>
    <row r="149" spans="16:19" x14ac:dyDescent="0.2">
      <c r="P149" s="95"/>
      <c r="Q149" s="95"/>
      <c r="R149" s="95"/>
      <c r="S149" s="95"/>
    </row>
    <row r="150" spans="16:19" x14ac:dyDescent="0.2">
      <c r="P150" s="95"/>
      <c r="Q150" s="95"/>
      <c r="R150" s="95"/>
      <c r="S150" s="95"/>
    </row>
    <row r="151" spans="16:19" x14ac:dyDescent="0.2">
      <c r="P151" s="95"/>
      <c r="Q151" s="95"/>
      <c r="R151" s="95"/>
      <c r="S151" s="95"/>
    </row>
    <row r="152" spans="16:19" x14ac:dyDescent="0.2">
      <c r="P152" s="95"/>
      <c r="Q152" s="95"/>
      <c r="R152" s="95"/>
      <c r="S152" s="95"/>
    </row>
    <row r="153" spans="16:19" x14ac:dyDescent="0.2">
      <c r="P153" s="95"/>
      <c r="Q153" s="95"/>
      <c r="R153" s="95"/>
      <c r="S153" s="95"/>
    </row>
    <row r="154" spans="16:19" x14ac:dyDescent="0.2">
      <c r="P154" s="95"/>
      <c r="Q154" s="95"/>
      <c r="R154" s="95"/>
      <c r="S154" s="95"/>
    </row>
    <row r="155" spans="16:19" x14ac:dyDescent="0.2">
      <c r="P155" s="95"/>
      <c r="Q155" s="95"/>
      <c r="R155" s="95"/>
      <c r="S155" s="95"/>
    </row>
    <row r="156" spans="16:19" x14ac:dyDescent="0.2">
      <c r="P156" s="95"/>
      <c r="Q156" s="95"/>
      <c r="R156" s="95"/>
      <c r="S156" s="95"/>
    </row>
    <row r="157" spans="16:19" x14ac:dyDescent="0.2">
      <c r="P157" s="95"/>
      <c r="Q157" s="95"/>
      <c r="R157" s="95"/>
      <c r="S157" s="95"/>
    </row>
    <row r="158" spans="16:19" x14ac:dyDescent="0.2">
      <c r="P158" s="95"/>
      <c r="Q158" s="95"/>
      <c r="R158" s="95"/>
      <c r="S158" s="95"/>
    </row>
    <row r="159" spans="16:19" x14ac:dyDescent="0.2">
      <c r="P159" s="95"/>
      <c r="Q159" s="95"/>
      <c r="R159" s="95"/>
      <c r="S159" s="95"/>
    </row>
    <row r="160" spans="16:19" x14ac:dyDescent="0.2">
      <c r="P160" s="95"/>
      <c r="Q160" s="95"/>
      <c r="R160" s="95"/>
      <c r="S160" s="95"/>
    </row>
    <row r="161" spans="1:22" x14ac:dyDescent="0.2">
      <c r="P161" s="95"/>
      <c r="Q161" s="95"/>
      <c r="R161" s="95"/>
      <c r="S161" s="95"/>
    </row>
    <row r="162" spans="1:22" x14ac:dyDescent="0.2">
      <c r="M162" s="113"/>
      <c r="P162" s="95"/>
      <c r="Q162" s="95"/>
      <c r="R162" s="95"/>
      <c r="S162" s="95"/>
      <c r="T162" s="113"/>
    </row>
    <row r="163" spans="1:22" x14ac:dyDescent="0.2">
      <c r="M163" s="113"/>
      <c r="O163" s="95"/>
      <c r="P163" s="95"/>
      <c r="Q163" s="95"/>
      <c r="R163" s="95"/>
      <c r="S163" s="95"/>
      <c r="T163" s="113"/>
    </row>
    <row r="164" spans="1:22" x14ac:dyDescent="0.2">
      <c r="B164" s="95"/>
      <c r="M164" s="113"/>
      <c r="O164" s="95"/>
      <c r="S164" s="113"/>
      <c r="T164" s="113"/>
    </row>
    <row r="165" spans="1:22" x14ac:dyDescent="0.2">
      <c r="M165" s="113"/>
      <c r="N165" s="95"/>
      <c r="O165" s="113"/>
      <c r="S165" s="113"/>
      <c r="T165" s="8"/>
    </row>
    <row r="166" spans="1:22" ht="15" x14ac:dyDescent="0.25">
      <c r="A166" s="315" t="s">
        <v>755</v>
      </c>
      <c r="O166" s="113"/>
      <c r="Q166" s="152" t="s">
        <v>332</v>
      </c>
      <c r="R166" s="152" t="s">
        <v>333</v>
      </c>
      <c r="S166" s="113"/>
      <c r="T166" s="8"/>
      <c r="U166" s="113"/>
      <c r="V166" s="113"/>
    </row>
    <row r="167" spans="1:22" ht="15" x14ac:dyDescent="0.25">
      <c r="A167" s="315"/>
      <c r="O167" s="113"/>
      <c r="P167" s="113" t="s">
        <v>52</v>
      </c>
      <c r="Q167" s="157">
        <v>30</v>
      </c>
      <c r="R167" s="157">
        <v>10</v>
      </c>
      <c r="S167" s="113"/>
      <c r="T167" s="8"/>
      <c r="U167" s="113"/>
      <c r="V167" s="113"/>
    </row>
    <row r="168" spans="1:22" x14ac:dyDescent="0.2">
      <c r="O168" s="113"/>
      <c r="P168" s="113" t="s">
        <v>53</v>
      </c>
      <c r="Q168" s="157">
        <v>53</v>
      </c>
      <c r="R168" s="157">
        <v>30</v>
      </c>
      <c r="S168" s="113"/>
      <c r="T168" s="8"/>
      <c r="U168" s="113"/>
      <c r="V168" s="113"/>
    </row>
    <row r="169" spans="1:22" x14ac:dyDescent="0.2">
      <c r="O169" s="113"/>
      <c r="P169" s="113" t="s">
        <v>54</v>
      </c>
      <c r="Q169" s="157">
        <v>73</v>
      </c>
      <c r="R169" s="157">
        <v>36</v>
      </c>
      <c r="S169" s="113"/>
      <c r="T169" s="8"/>
      <c r="U169" s="113"/>
      <c r="V169" s="113"/>
    </row>
    <row r="170" spans="1:22" x14ac:dyDescent="0.2">
      <c r="O170" s="113"/>
      <c r="P170" s="113" t="s">
        <v>55</v>
      </c>
      <c r="Q170" s="153">
        <v>137</v>
      </c>
      <c r="R170" s="153">
        <v>85</v>
      </c>
      <c r="S170" s="113"/>
      <c r="T170" s="8"/>
      <c r="U170" s="113"/>
      <c r="V170" s="113"/>
    </row>
    <row r="171" spans="1:22" x14ac:dyDescent="0.2">
      <c r="O171" s="113"/>
      <c r="P171" s="113" t="s">
        <v>2</v>
      </c>
      <c r="Q171" s="153">
        <v>182</v>
      </c>
      <c r="R171" s="153">
        <v>140</v>
      </c>
      <c r="S171" s="113"/>
      <c r="T171" s="8"/>
      <c r="U171" s="113"/>
      <c r="V171" s="113"/>
    </row>
    <row r="172" spans="1:22" x14ac:dyDescent="0.2">
      <c r="O172" s="113"/>
      <c r="P172" s="113" t="s">
        <v>7</v>
      </c>
      <c r="Q172" s="153">
        <v>242</v>
      </c>
      <c r="R172" s="153">
        <v>218</v>
      </c>
      <c r="S172" s="113"/>
      <c r="T172" s="8"/>
      <c r="U172" s="113"/>
      <c r="V172" s="113"/>
    </row>
    <row r="173" spans="1:22" x14ac:dyDescent="0.2">
      <c r="O173" s="113"/>
      <c r="P173" s="113" t="s">
        <v>8</v>
      </c>
      <c r="Q173" s="153">
        <v>274</v>
      </c>
      <c r="R173" s="153">
        <v>294</v>
      </c>
      <c r="S173" s="113"/>
      <c r="T173" s="8"/>
      <c r="U173" s="113"/>
      <c r="V173" s="113"/>
    </row>
    <row r="174" spans="1:22" x14ac:dyDescent="0.2">
      <c r="O174" s="113"/>
      <c r="P174" s="113" t="s">
        <v>9</v>
      </c>
      <c r="Q174" s="153">
        <v>203</v>
      </c>
      <c r="R174" s="153">
        <v>162</v>
      </c>
      <c r="S174" s="113"/>
      <c r="T174" s="8"/>
      <c r="U174" s="113"/>
      <c r="V174" s="113"/>
    </row>
    <row r="175" spans="1:22" x14ac:dyDescent="0.2">
      <c r="O175" s="113"/>
      <c r="P175" s="113" t="s">
        <v>10</v>
      </c>
      <c r="Q175" s="153">
        <v>704</v>
      </c>
      <c r="R175" s="153">
        <v>175</v>
      </c>
      <c r="S175" s="113"/>
      <c r="T175" s="8"/>
      <c r="U175" s="113"/>
      <c r="V175" s="113"/>
    </row>
    <row r="176" spans="1:22" x14ac:dyDescent="0.2">
      <c r="O176" s="113"/>
      <c r="P176" s="113" t="s">
        <v>11</v>
      </c>
      <c r="Q176" s="153">
        <v>820</v>
      </c>
      <c r="R176" s="153">
        <v>401</v>
      </c>
      <c r="S176" s="113"/>
      <c r="T176" s="8"/>
      <c r="U176" s="113"/>
      <c r="V176" s="113"/>
    </row>
    <row r="177" spans="14:22" x14ac:dyDescent="0.2">
      <c r="O177" s="113"/>
      <c r="P177" s="113" t="s">
        <v>12</v>
      </c>
      <c r="Q177" s="153">
        <v>801</v>
      </c>
      <c r="R177" s="153">
        <v>762</v>
      </c>
      <c r="S177" s="113"/>
      <c r="T177" s="8"/>
      <c r="U177" s="113"/>
      <c r="V177" s="113"/>
    </row>
    <row r="178" spans="14:22" x14ac:dyDescent="0.2">
      <c r="O178" s="113"/>
      <c r="P178" s="113" t="s">
        <v>15</v>
      </c>
      <c r="Q178" s="153">
        <v>678</v>
      </c>
      <c r="R178" s="153">
        <v>618</v>
      </c>
      <c r="S178" s="113"/>
      <c r="T178" s="8"/>
      <c r="U178" s="113"/>
      <c r="V178" s="113"/>
    </row>
    <row r="179" spans="14:22" x14ac:dyDescent="0.2">
      <c r="O179" s="113"/>
      <c r="P179" s="113" t="s">
        <v>18</v>
      </c>
      <c r="Q179" s="153">
        <v>534</v>
      </c>
      <c r="R179" s="153">
        <v>573</v>
      </c>
      <c r="S179" s="113"/>
      <c r="T179" s="8"/>
      <c r="U179" s="113"/>
      <c r="V179" s="113"/>
    </row>
    <row r="180" spans="14:22" x14ac:dyDescent="0.2">
      <c r="O180" s="113"/>
      <c r="P180" s="113" t="s">
        <v>21</v>
      </c>
      <c r="Q180" s="153">
        <v>329</v>
      </c>
      <c r="R180" s="153">
        <v>404</v>
      </c>
      <c r="S180" s="113"/>
      <c r="T180" s="8"/>
    </row>
    <row r="181" spans="14:22" x14ac:dyDescent="0.2">
      <c r="O181" s="113"/>
      <c r="P181" s="113" t="s">
        <v>141</v>
      </c>
      <c r="Q181" s="153">
        <v>81</v>
      </c>
      <c r="R181" s="153">
        <v>293</v>
      </c>
      <c r="S181" s="113"/>
      <c r="T181" s="8"/>
    </row>
    <row r="182" spans="14:22" x14ac:dyDescent="0.2">
      <c r="O182" s="113"/>
      <c r="P182" s="113" t="s">
        <v>157</v>
      </c>
      <c r="Q182" s="153">
        <v>58</v>
      </c>
      <c r="R182" s="153">
        <v>69</v>
      </c>
      <c r="S182" s="113"/>
      <c r="T182" s="8"/>
    </row>
    <row r="183" spans="14:22" x14ac:dyDescent="0.2">
      <c r="O183" s="113"/>
      <c r="P183" s="113" t="s">
        <v>158</v>
      </c>
      <c r="Q183" s="153">
        <v>78</v>
      </c>
      <c r="R183" s="153">
        <v>73</v>
      </c>
      <c r="S183" s="113"/>
      <c r="T183" s="8"/>
    </row>
    <row r="184" spans="14:22" x14ac:dyDescent="0.2">
      <c r="O184" s="113"/>
      <c r="P184" s="113" t="s">
        <v>159</v>
      </c>
      <c r="Q184" s="153">
        <v>88</v>
      </c>
      <c r="R184" s="153">
        <v>57</v>
      </c>
      <c r="S184" s="113"/>
      <c r="T184" s="8"/>
    </row>
    <row r="185" spans="14:22" x14ac:dyDescent="0.2">
      <c r="N185" s="95"/>
      <c r="O185" s="153"/>
      <c r="P185" s="113" t="s">
        <v>160</v>
      </c>
      <c r="Q185" s="153">
        <v>100</v>
      </c>
      <c r="R185" s="153">
        <v>78</v>
      </c>
      <c r="S185" s="113"/>
      <c r="T185" s="8"/>
    </row>
    <row r="186" spans="14:22" x14ac:dyDescent="0.2">
      <c r="N186" s="95"/>
      <c r="O186" s="153"/>
      <c r="P186" s="113" t="s">
        <v>372</v>
      </c>
      <c r="Q186" s="157">
        <v>82</v>
      </c>
      <c r="R186" s="157">
        <v>70</v>
      </c>
      <c r="S186" s="113"/>
      <c r="T186" s="8"/>
    </row>
    <row r="187" spans="14:22" x14ac:dyDescent="0.2">
      <c r="N187" s="113"/>
      <c r="O187" s="153"/>
      <c r="P187" s="113" t="s">
        <v>561</v>
      </c>
      <c r="Q187" s="113">
        <v>121</v>
      </c>
      <c r="R187" s="113">
        <v>82</v>
      </c>
      <c r="S187" s="113"/>
      <c r="T187" s="8"/>
    </row>
    <row r="188" spans="14:22" x14ac:dyDescent="0.2">
      <c r="N188" s="113"/>
      <c r="O188" s="153"/>
      <c r="P188" s="113" t="s">
        <v>570</v>
      </c>
      <c r="Q188" s="113">
        <v>126</v>
      </c>
      <c r="R188" s="113">
        <v>87</v>
      </c>
      <c r="S188" s="113"/>
      <c r="T188" s="8"/>
    </row>
    <row r="189" spans="14:22" x14ac:dyDescent="0.2">
      <c r="N189" s="113"/>
      <c r="O189" s="153"/>
      <c r="P189" s="113" t="s">
        <v>583</v>
      </c>
      <c r="Q189" s="157">
        <f>C119</f>
        <v>97</v>
      </c>
      <c r="R189" s="157">
        <f>D119</f>
        <v>86</v>
      </c>
      <c r="S189" s="113"/>
      <c r="T189" s="8"/>
    </row>
    <row r="190" spans="14:22" x14ac:dyDescent="0.2">
      <c r="N190" s="113"/>
      <c r="O190" s="113"/>
      <c r="P190" s="113" t="s">
        <v>610</v>
      </c>
      <c r="Q190" s="157">
        <f>C124</f>
        <v>84</v>
      </c>
      <c r="R190" s="157">
        <f>D124</f>
        <v>68</v>
      </c>
      <c r="S190" s="113"/>
      <c r="T190" s="8"/>
    </row>
    <row r="191" spans="14:22" x14ac:dyDescent="0.2">
      <c r="N191" s="320"/>
      <c r="O191" s="113"/>
      <c r="S191" s="113"/>
      <c r="T191" s="8"/>
    </row>
    <row r="192" spans="14:22" x14ac:dyDescent="0.2">
      <c r="N192" s="320"/>
      <c r="O192" s="95"/>
      <c r="P192" s="8"/>
      <c r="Q192" s="8"/>
      <c r="R192" s="8"/>
      <c r="S192" s="8"/>
      <c r="T192" s="8"/>
    </row>
    <row r="193" spans="14:20" x14ac:dyDescent="0.2">
      <c r="N193" s="320"/>
      <c r="O193" s="95"/>
      <c r="P193" s="8"/>
      <c r="Q193" s="8"/>
      <c r="R193" s="8"/>
      <c r="S193" s="8"/>
      <c r="T193" s="8"/>
    </row>
    <row r="194" spans="14:20" x14ac:dyDescent="0.2">
      <c r="N194" s="320"/>
      <c r="O194" s="95"/>
      <c r="P194" s="8"/>
      <c r="Q194" s="8"/>
      <c r="R194" s="8"/>
      <c r="S194" s="8"/>
      <c r="T194" s="8"/>
    </row>
    <row r="195" spans="14:20" x14ac:dyDescent="0.2">
      <c r="N195" s="320"/>
      <c r="O195" s="95"/>
      <c r="P195" s="8"/>
      <c r="Q195" s="8"/>
      <c r="R195" s="8"/>
      <c r="S195" s="8"/>
      <c r="T195" s="8"/>
    </row>
    <row r="196" spans="14:20" x14ac:dyDescent="0.2">
      <c r="N196" s="320"/>
      <c r="O196" s="95"/>
      <c r="P196" s="8"/>
      <c r="Q196" s="8"/>
      <c r="R196" s="8"/>
      <c r="S196" s="8"/>
      <c r="T196" s="8"/>
    </row>
    <row r="197" spans="14:20" x14ac:dyDescent="0.2">
      <c r="N197" s="320"/>
      <c r="O197" s="95"/>
      <c r="P197" s="8"/>
      <c r="Q197" s="8"/>
      <c r="R197" s="8"/>
      <c r="S197" s="8"/>
      <c r="T197" s="8"/>
    </row>
    <row r="198" spans="14:20" x14ac:dyDescent="0.2">
      <c r="N198" s="320"/>
      <c r="O198" s="95"/>
      <c r="P198" s="8"/>
      <c r="Q198" s="8"/>
      <c r="R198" s="8"/>
      <c r="S198" s="8"/>
      <c r="T198" s="8"/>
    </row>
    <row r="199" spans="14:20" x14ac:dyDescent="0.2">
      <c r="N199" s="320"/>
      <c r="O199" s="95"/>
      <c r="P199" s="8"/>
      <c r="Q199" s="8"/>
      <c r="R199" s="8"/>
      <c r="S199" s="8"/>
      <c r="T199" s="8"/>
    </row>
    <row r="200" spans="14:20" x14ac:dyDescent="0.2">
      <c r="N200" s="320"/>
      <c r="O200" s="320"/>
      <c r="P200" s="8"/>
      <c r="Q200" s="8"/>
      <c r="R200" s="8"/>
      <c r="S200" s="8"/>
      <c r="T200" s="8"/>
    </row>
  </sheetData>
  <dataConsolidate/>
  <hyperlinks>
    <hyperlink ref="A1" location="Contents!A1" tooltip="Contents Page" display="Return to Contents Page" xr:uid="{00000000-0004-0000-1900-000000000000}"/>
    <hyperlink ref="H2" location="'7.1'!A135" display="(Go to quarterly chart)" xr:uid="{00000000-0004-0000-1900-000001000000}"/>
    <hyperlink ref="H3" location="'7.1'!A164" display="(Go to annual chart)" xr:uid="{00000000-0004-0000-1900-000002000000}"/>
  </hyperlinks>
  <pageMargins left="0.70866141732283472" right="0.70866141732283472" top="0.74803149606299213" bottom="0.74803149606299213" header="0.31496062992125984" footer="0.31496062992125984"/>
  <pageSetup paperSize="9" scale="43" orientation="portrait" r:id="rId1"/>
  <rowBreaks count="1" manualBreakCount="1">
    <brk id="69" max="6"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Z105"/>
  <sheetViews>
    <sheetView showGridLines="0" zoomScaleNormal="100" zoomScaleSheetLayoutView="80" workbookViewId="0">
      <selection sqref="A1:XFD1"/>
    </sheetView>
  </sheetViews>
  <sheetFormatPr defaultColWidth="9.140625" defaultRowHeight="12.75" x14ac:dyDescent="0.2"/>
  <cols>
    <col min="1" max="1" width="56.85546875" style="90" customWidth="1"/>
    <col min="2" max="2" width="8.85546875" style="60" customWidth="1"/>
    <col min="3" max="7" width="8.85546875" style="72" customWidth="1"/>
    <col min="8" max="8" width="8.85546875" style="776" customWidth="1"/>
    <col min="9" max="9" width="0.42578125" style="72" customWidth="1"/>
    <col min="12" max="18" width="7.5703125" customWidth="1"/>
  </cols>
  <sheetData>
    <row r="1" spans="1:19" ht="16.5" customHeight="1" x14ac:dyDescent="0.2">
      <c r="A1" s="47" t="s">
        <v>77</v>
      </c>
    </row>
    <row r="2" spans="1:19" ht="16.350000000000001" customHeight="1" x14ac:dyDescent="0.25">
      <c r="A2" s="315" t="s">
        <v>339</v>
      </c>
      <c r="B2" s="315"/>
      <c r="C2" s="315"/>
      <c r="D2" s="315"/>
      <c r="E2" s="315"/>
      <c r="F2" s="315"/>
      <c r="G2" s="315"/>
      <c r="H2" s="315"/>
      <c r="I2" s="315"/>
    </row>
    <row r="3" spans="1:19" ht="16.350000000000001" customHeight="1" x14ac:dyDescent="0.25">
      <c r="A3" s="315" t="s">
        <v>756</v>
      </c>
    </row>
    <row r="4" spans="1:19" ht="16.350000000000001" customHeight="1" x14ac:dyDescent="0.25">
      <c r="A4" s="315" t="s">
        <v>757</v>
      </c>
    </row>
    <row r="5" spans="1:19" s="62" customFormat="1" ht="84.95" customHeight="1" x14ac:dyDescent="0.2">
      <c r="A5" s="88"/>
      <c r="B5" s="88" t="s">
        <v>19</v>
      </c>
      <c r="C5" s="88" t="s">
        <v>20</v>
      </c>
      <c r="D5" s="88" t="s">
        <v>22</v>
      </c>
      <c r="E5" s="88" t="s">
        <v>50</v>
      </c>
      <c r="F5" s="88" t="s">
        <v>23</v>
      </c>
      <c r="G5" s="88" t="s">
        <v>622</v>
      </c>
      <c r="H5" s="88" t="s">
        <v>43</v>
      </c>
      <c r="I5" s="78"/>
    </row>
    <row r="6" spans="1:19" ht="21" customHeight="1" x14ac:dyDescent="0.2">
      <c r="A6" s="251" t="s">
        <v>611</v>
      </c>
      <c r="B6" s="240">
        <v>8</v>
      </c>
      <c r="C6" s="240">
        <v>3</v>
      </c>
      <c r="D6" s="240">
        <v>0</v>
      </c>
      <c r="E6" s="240">
        <v>7</v>
      </c>
      <c r="F6" s="240">
        <v>2</v>
      </c>
      <c r="G6" s="240">
        <v>1</v>
      </c>
      <c r="H6" s="233">
        <v>21</v>
      </c>
      <c r="I6" s="555"/>
      <c r="J6" s="91"/>
      <c r="K6" s="91"/>
      <c r="L6" s="91"/>
      <c r="M6" s="91"/>
      <c r="N6" s="91"/>
      <c r="O6" s="91"/>
      <c r="P6" s="91"/>
      <c r="Q6" s="91"/>
      <c r="R6" s="91"/>
      <c r="S6" s="91"/>
    </row>
    <row r="7" spans="1:19" ht="21" customHeight="1" x14ac:dyDescent="0.2">
      <c r="A7" s="162" t="s">
        <v>612</v>
      </c>
      <c r="B7" s="254">
        <v>12</v>
      </c>
      <c r="C7" s="254">
        <v>2</v>
      </c>
      <c r="D7" s="254">
        <v>0</v>
      </c>
      <c r="E7" s="254">
        <v>4</v>
      </c>
      <c r="F7" s="254">
        <v>1</v>
      </c>
      <c r="G7" s="254">
        <v>1</v>
      </c>
      <c r="H7" s="255">
        <v>20</v>
      </c>
      <c r="I7" s="91"/>
      <c r="J7" s="91"/>
      <c r="K7" s="91"/>
      <c r="L7" s="91"/>
      <c r="M7" s="91"/>
      <c r="N7" s="91"/>
      <c r="O7" s="91"/>
      <c r="P7" s="91"/>
      <c r="Q7" s="91"/>
      <c r="R7" s="91"/>
      <c r="S7" s="91"/>
    </row>
    <row r="8" spans="1:19" ht="21" customHeight="1" x14ac:dyDescent="0.2">
      <c r="A8" s="251" t="s">
        <v>613</v>
      </c>
      <c r="B8" s="252">
        <v>19</v>
      </c>
      <c r="C8" s="252">
        <v>2</v>
      </c>
      <c r="D8" s="252">
        <v>0</v>
      </c>
      <c r="E8" s="252">
        <v>4</v>
      </c>
      <c r="F8" s="252">
        <v>2</v>
      </c>
      <c r="G8" s="252">
        <v>1</v>
      </c>
      <c r="H8" s="261">
        <v>28</v>
      </c>
      <c r="I8" s="555"/>
      <c r="J8" s="91"/>
      <c r="K8" s="91"/>
      <c r="L8" s="91"/>
      <c r="M8" s="91"/>
      <c r="N8" s="91"/>
      <c r="O8" s="91"/>
      <c r="P8" s="91"/>
      <c r="Q8" s="91"/>
      <c r="R8" s="91"/>
      <c r="S8" s="91"/>
    </row>
    <row r="9" spans="1:19" ht="21" customHeight="1" x14ac:dyDescent="0.2">
      <c r="A9" s="162" t="s">
        <v>614</v>
      </c>
      <c r="B9" s="254">
        <v>8</v>
      </c>
      <c r="C9" s="254">
        <v>1</v>
      </c>
      <c r="D9" s="254">
        <v>0</v>
      </c>
      <c r="E9" s="254">
        <v>4</v>
      </c>
      <c r="F9" s="254">
        <v>1</v>
      </c>
      <c r="G9" s="254">
        <v>1</v>
      </c>
      <c r="H9" s="255">
        <v>15</v>
      </c>
      <c r="I9" s="254"/>
      <c r="J9" s="91"/>
      <c r="K9" s="91"/>
      <c r="L9" s="91"/>
      <c r="M9" s="91"/>
      <c r="N9" s="91"/>
      <c r="O9" s="91"/>
      <c r="P9" s="91"/>
      <c r="Q9" s="91"/>
      <c r="R9" s="91"/>
      <c r="S9" s="91"/>
    </row>
    <row r="10" spans="1:19" ht="21" customHeight="1" x14ac:dyDescent="0.2">
      <c r="A10" s="251" t="s">
        <v>610</v>
      </c>
      <c r="B10" s="240">
        <v>47</v>
      </c>
      <c r="C10" s="240">
        <v>8</v>
      </c>
      <c r="D10" s="240">
        <v>0</v>
      </c>
      <c r="E10" s="240">
        <v>19</v>
      </c>
      <c r="F10" s="240">
        <v>6</v>
      </c>
      <c r="G10" s="240">
        <v>4</v>
      </c>
      <c r="H10" s="233">
        <v>84</v>
      </c>
      <c r="I10" s="252"/>
      <c r="J10" s="91"/>
      <c r="K10" s="91"/>
      <c r="L10" s="91"/>
      <c r="M10" s="91"/>
      <c r="N10" s="91"/>
      <c r="O10" s="91"/>
      <c r="P10" s="91"/>
      <c r="Q10" s="91"/>
      <c r="R10" s="91"/>
      <c r="S10" s="91"/>
    </row>
    <row r="11" spans="1:19" ht="21" customHeight="1" x14ac:dyDescent="0.2">
      <c r="A11" s="162" t="s">
        <v>585</v>
      </c>
      <c r="B11" s="244">
        <v>12</v>
      </c>
      <c r="C11" s="244">
        <v>0</v>
      </c>
      <c r="D11" s="244">
        <v>0</v>
      </c>
      <c r="E11" s="244">
        <v>8</v>
      </c>
      <c r="F11" s="244">
        <v>1</v>
      </c>
      <c r="G11" s="244">
        <v>3</v>
      </c>
      <c r="H11" s="236">
        <v>24</v>
      </c>
      <c r="I11" s="254"/>
      <c r="J11" s="91"/>
      <c r="K11" s="91"/>
    </row>
    <row r="12" spans="1:19" ht="21" customHeight="1" x14ac:dyDescent="0.2">
      <c r="A12" s="251" t="s">
        <v>586</v>
      </c>
      <c r="B12" s="240">
        <v>9</v>
      </c>
      <c r="C12" s="240">
        <v>0</v>
      </c>
      <c r="D12" s="240">
        <v>0</v>
      </c>
      <c r="E12" s="240">
        <v>9</v>
      </c>
      <c r="F12" s="240">
        <v>0</v>
      </c>
      <c r="G12" s="240">
        <v>1</v>
      </c>
      <c r="H12" s="233">
        <v>19</v>
      </c>
      <c r="I12" s="252"/>
      <c r="J12" s="91"/>
      <c r="K12" s="91"/>
    </row>
    <row r="13" spans="1:19" ht="21" customHeight="1" x14ac:dyDescent="0.2">
      <c r="A13" s="162" t="s">
        <v>587</v>
      </c>
      <c r="B13" s="244">
        <v>4</v>
      </c>
      <c r="C13" s="244">
        <v>4</v>
      </c>
      <c r="D13" s="244">
        <v>0</v>
      </c>
      <c r="E13" s="244">
        <v>8</v>
      </c>
      <c r="F13" s="244">
        <v>4</v>
      </c>
      <c r="G13" s="244">
        <v>2</v>
      </c>
      <c r="H13" s="236">
        <v>22</v>
      </c>
      <c r="I13" s="254"/>
      <c r="J13" s="91"/>
      <c r="K13" s="91"/>
    </row>
    <row r="14" spans="1:19" ht="21" customHeight="1" x14ac:dyDescent="0.2">
      <c r="A14" s="251" t="s">
        <v>588</v>
      </c>
      <c r="B14" s="240">
        <v>20</v>
      </c>
      <c r="C14" s="240">
        <v>0</v>
      </c>
      <c r="D14" s="240">
        <v>1</v>
      </c>
      <c r="E14" s="240">
        <v>9</v>
      </c>
      <c r="F14" s="240">
        <v>1</v>
      </c>
      <c r="G14" s="240">
        <v>1</v>
      </c>
      <c r="H14" s="233">
        <v>32</v>
      </c>
      <c r="I14" s="252"/>
      <c r="J14" s="93"/>
      <c r="K14" s="93"/>
    </row>
    <row r="15" spans="1:19" ht="21" customHeight="1" x14ac:dyDescent="0.2">
      <c r="A15" s="162" t="s">
        <v>583</v>
      </c>
      <c r="B15" s="244">
        <v>45</v>
      </c>
      <c r="C15" s="244">
        <v>4</v>
      </c>
      <c r="D15" s="244">
        <v>1</v>
      </c>
      <c r="E15" s="244">
        <v>34</v>
      </c>
      <c r="F15" s="244">
        <v>6</v>
      </c>
      <c r="G15" s="244">
        <v>7</v>
      </c>
      <c r="H15" s="236">
        <v>97</v>
      </c>
      <c r="I15" s="254"/>
      <c r="J15" s="91"/>
      <c r="K15" s="91"/>
    </row>
    <row r="16" spans="1:19" ht="21" customHeight="1" x14ac:dyDescent="0.2">
      <c r="A16" s="251" t="s">
        <v>650</v>
      </c>
      <c r="B16" s="252">
        <v>2</v>
      </c>
      <c r="C16" s="252">
        <v>4</v>
      </c>
      <c r="D16" s="252">
        <v>-1</v>
      </c>
      <c r="E16" s="252">
        <v>-15</v>
      </c>
      <c r="F16" s="252">
        <v>0</v>
      </c>
      <c r="G16" s="252">
        <v>-3</v>
      </c>
      <c r="H16" s="261">
        <v>-13</v>
      </c>
      <c r="I16" s="252">
        <f t="shared" ref="I16" si="0">I7-I12</f>
        <v>0</v>
      </c>
      <c r="J16" s="91"/>
      <c r="K16" s="91"/>
    </row>
    <row r="17" spans="1:16" ht="21" customHeight="1" x14ac:dyDescent="0.2">
      <c r="A17" s="162" t="s">
        <v>651</v>
      </c>
      <c r="B17" s="238">
        <v>4.4444444444444446E-2</v>
      </c>
      <c r="C17" s="238" t="s">
        <v>582</v>
      </c>
      <c r="D17" s="238" t="s">
        <v>582</v>
      </c>
      <c r="E17" s="238">
        <v>-0.44117647058823528</v>
      </c>
      <c r="F17" s="238" t="s">
        <v>582</v>
      </c>
      <c r="G17" s="238" t="s">
        <v>582</v>
      </c>
      <c r="H17" s="237">
        <v>-0.13402061855670103</v>
      </c>
      <c r="I17" s="238" t="str">
        <f t="shared" ref="I17" si="1">IF(I12&lt;10,"y",I16/I12)</f>
        <v>y</v>
      </c>
      <c r="J17" s="91"/>
      <c r="K17" s="91"/>
    </row>
    <row r="18" spans="1:16" x14ac:dyDescent="0.2">
      <c r="A18" s="57" t="s">
        <v>76</v>
      </c>
      <c r="B18" s="179"/>
      <c r="C18" s="180"/>
      <c r="D18" s="180"/>
      <c r="E18" s="180"/>
      <c r="F18" s="180"/>
      <c r="G18" s="180"/>
      <c r="H18" s="796"/>
      <c r="I18" s="180"/>
    </row>
    <row r="19" spans="1:16" ht="16.350000000000001" customHeight="1" x14ac:dyDescent="0.25">
      <c r="A19" s="315" t="s">
        <v>758</v>
      </c>
    </row>
    <row r="20" spans="1:16" s="62" customFormat="1" ht="84.95" customHeight="1" x14ac:dyDescent="0.2">
      <c r="A20" s="88"/>
      <c r="B20" s="88" t="s">
        <v>19</v>
      </c>
      <c r="C20" s="88" t="s">
        <v>20</v>
      </c>
      <c r="D20" s="88" t="s">
        <v>22</v>
      </c>
      <c r="E20" s="88" t="s">
        <v>50</v>
      </c>
      <c r="F20" s="88" t="s">
        <v>23</v>
      </c>
      <c r="G20" s="88" t="s">
        <v>622</v>
      </c>
      <c r="H20" s="88" t="s">
        <v>43</v>
      </c>
      <c r="I20" s="78"/>
    </row>
    <row r="21" spans="1:16" ht="21" customHeight="1" x14ac:dyDescent="0.2">
      <c r="A21" s="251" t="s">
        <v>611</v>
      </c>
      <c r="B21" s="240">
        <v>7</v>
      </c>
      <c r="C21" s="240">
        <v>1</v>
      </c>
      <c r="D21" s="240">
        <v>0</v>
      </c>
      <c r="E21" s="240">
        <v>13</v>
      </c>
      <c r="F21" s="240">
        <v>2</v>
      </c>
      <c r="G21" s="240">
        <v>0</v>
      </c>
      <c r="H21" s="757">
        <v>23</v>
      </c>
      <c r="I21" s="555"/>
      <c r="J21" s="91"/>
      <c r="K21" s="91"/>
      <c r="L21" s="91"/>
      <c r="M21" s="91"/>
      <c r="N21" s="91"/>
      <c r="O21" s="91"/>
      <c r="P21" s="91"/>
    </row>
    <row r="22" spans="1:16" ht="21" customHeight="1" x14ac:dyDescent="0.2">
      <c r="A22" s="162" t="s">
        <v>612</v>
      </c>
      <c r="B22" s="254">
        <v>7</v>
      </c>
      <c r="C22" s="254">
        <v>1</v>
      </c>
      <c r="D22" s="254">
        <v>0</v>
      </c>
      <c r="E22" s="254">
        <v>4</v>
      </c>
      <c r="F22" s="254">
        <v>0</v>
      </c>
      <c r="G22" s="254">
        <v>3</v>
      </c>
      <c r="H22" s="756">
        <v>15</v>
      </c>
      <c r="I22" s="91"/>
      <c r="J22" s="91"/>
      <c r="K22" s="91"/>
      <c r="L22" s="91"/>
      <c r="M22" s="91"/>
      <c r="N22" s="91"/>
      <c r="O22" s="91"/>
      <c r="P22" s="91"/>
    </row>
    <row r="23" spans="1:16" ht="21" customHeight="1" x14ac:dyDescent="0.2">
      <c r="A23" s="251" t="s">
        <v>613</v>
      </c>
      <c r="B23" s="252">
        <v>7</v>
      </c>
      <c r="C23" s="252">
        <v>1</v>
      </c>
      <c r="D23" s="252">
        <v>0</v>
      </c>
      <c r="E23" s="252">
        <v>8</v>
      </c>
      <c r="F23" s="252">
        <v>1</v>
      </c>
      <c r="G23" s="252">
        <v>4</v>
      </c>
      <c r="H23" s="757">
        <v>21</v>
      </c>
      <c r="I23" s="555"/>
      <c r="J23" s="91"/>
      <c r="K23" s="91"/>
      <c r="L23" s="91"/>
      <c r="M23" s="91"/>
      <c r="N23" s="91"/>
      <c r="O23" s="91"/>
      <c r="P23" s="91"/>
    </row>
    <row r="24" spans="1:16" ht="21" customHeight="1" x14ac:dyDescent="0.2">
      <c r="A24" s="162" t="s">
        <v>614</v>
      </c>
      <c r="B24" s="254">
        <v>4</v>
      </c>
      <c r="C24" s="254">
        <v>0</v>
      </c>
      <c r="D24" s="254">
        <v>0</v>
      </c>
      <c r="E24" s="254">
        <v>3</v>
      </c>
      <c r="F24" s="254">
        <v>1</v>
      </c>
      <c r="G24" s="254">
        <v>1</v>
      </c>
      <c r="H24" s="756">
        <v>9</v>
      </c>
      <c r="I24" s="254"/>
      <c r="J24" s="91"/>
      <c r="K24" s="91"/>
      <c r="L24" s="91"/>
      <c r="M24" s="91"/>
      <c r="N24" s="91"/>
      <c r="O24" s="91"/>
      <c r="P24" s="91"/>
    </row>
    <row r="25" spans="1:16" ht="21" customHeight="1" x14ac:dyDescent="0.2">
      <c r="A25" s="251" t="s">
        <v>610</v>
      </c>
      <c r="B25" s="240">
        <v>25</v>
      </c>
      <c r="C25" s="240">
        <v>3</v>
      </c>
      <c r="D25" s="240">
        <v>0</v>
      </c>
      <c r="E25" s="240">
        <v>28</v>
      </c>
      <c r="F25" s="240">
        <v>4</v>
      </c>
      <c r="G25" s="240">
        <v>8</v>
      </c>
      <c r="H25" s="757">
        <v>68</v>
      </c>
      <c r="I25" s="252"/>
      <c r="J25" s="91"/>
      <c r="K25" s="91"/>
      <c r="L25" s="91"/>
      <c r="M25" s="91"/>
      <c r="N25" s="91"/>
      <c r="O25" s="91"/>
      <c r="P25" s="91"/>
    </row>
    <row r="26" spans="1:16" ht="21" customHeight="1" x14ac:dyDescent="0.2">
      <c r="A26" s="162" t="s">
        <v>585</v>
      </c>
      <c r="B26" s="244">
        <v>19</v>
      </c>
      <c r="C26" s="244">
        <v>4</v>
      </c>
      <c r="D26" s="244">
        <v>0</v>
      </c>
      <c r="E26" s="244">
        <v>4</v>
      </c>
      <c r="F26" s="244">
        <v>0</v>
      </c>
      <c r="G26" s="244">
        <v>0</v>
      </c>
      <c r="H26" s="756">
        <v>27</v>
      </c>
      <c r="I26" s="254"/>
      <c r="J26" s="91"/>
      <c r="K26" s="91"/>
    </row>
    <row r="27" spans="1:16" ht="21" customHeight="1" x14ac:dyDescent="0.2">
      <c r="A27" s="251" t="s">
        <v>586</v>
      </c>
      <c r="B27" s="240">
        <v>12</v>
      </c>
      <c r="C27" s="240">
        <v>1</v>
      </c>
      <c r="D27" s="240">
        <v>2</v>
      </c>
      <c r="E27" s="240">
        <v>7</v>
      </c>
      <c r="F27" s="240">
        <v>0</v>
      </c>
      <c r="G27" s="240">
        <v>4</v>
      </c>
      <c r="H27" s="757">
        <v>26</v>
      </c>
      <c r="I27" s="252"/>
      <c r="J27" s="91"/>
      <c r="K27" s="91"/>
    </row>
    <row r="28" spans="1:16" ht="21" customHeight="1" x14ac:dyDescent="0.2">
      <c r="A28" s="162" t="s">
        <v>587</v>
      </c>
      <c r="B28" s="244">
        <v>7</v>
      </c>
      <c r="C28" s="244">
        <v>2</v>
      </c>
      <c r="D28" s="244">
        <v>0</v>
      </c>
      <c r="E28" s="244">
        <v>8</v>
      </c>
      <c r="F28" s="244">
        <v>1</v>
      </c>
      <c r="G28" s="244">
        <v>1</v>
      </c>
      <c r="H28" s="756">
        <v>19</v>
      </c>
      <c r="I28" s="254"/>
      <c r="J28" s="91"/>
      <c r="K28" s="91"/>
    </row>
    <row r="29" spans="1:16" ht="21" customHeight="1" x14ac:dyDescent="0.2">
      <c r="A29" s="251" t="s">
        <v>588</v>
      </c>
      <c r="B29" s="240">
        <v>8</v>
      </c>
      <c r="C29" s="240">
        <v>0</v>
      </c>
      <c r="D29" s="240">
        <v>0</v>
      </c>
      <c r="E29" s="240">
        <v>4</v>
      </c>
      <c r="F29" s="240">
        <v>0</v>
      </c>
      <c r="G29" s="240">
        <v>2</v>
      </c>
      <c r="H29" s="757">
        <v>14</v>
      </c>
      <c r="I29" s="252"/>
      <c r="J29" s="93"/>
      <c r="K29" s="91"/>
    </row>
    <row r="30" spans="1:16" ht="21" customHeight="1" x14ac:dyDescent="0.2">
      <c r="A30" s="162" t="s">
        <v>583</v>
      </c>
      <c r="B30" s="244">
        <v>46</v>
      </c>
      <c r="C30" s="244">
        <v>7</v>
      </c>
      <c r="D30" s="244">
        <v>2</v>
      </c>
      <c r="E30" s="244">
        <v>23</v>
      </c>
      <c r="F30" s="244">
        <v>1</v>
      </c>
      <c r="G30" s="244">
        <v>7</v>
      </c>
      <c r="H30" s="756">
        <v>86</v>
      </c>
      <c r="I30" s="254"/>
      <c r="J30" s="91"/>
      <c r="K30" s="91"/>
    </row>
    <row r="31" spans="1:16" ht="21" customHeight="1" x14ac:dyDescent="0.2">
      <c r="A31" s="251" t="s">
        <v>650</v>
      </c>
      <c r="B31" s="252">
        <v>-21</v>
      </c>
      <c r="C31" s="252">
        <v>-4</v>
      </c>
      <c r="D31" s="252">
        <v>-2</v>
      </c>
      <c r="E31" s="252">
        <v>5</v>
      </c>
      <c r="F31" s="252">
        <v>3</v>
      </c>
      <c r="G31" s="252">
        <v>1</v>
      </c>
      <c r="H31" s="261">
        <v>-18</v>
      </c>
      <c r="I31" s="252">
        <f t="shared" ref="I31" si="2">I22-I27</f>
        <v>0</v>
      </c>
      <c r="J31" s="91"/>
      <c r="K31" s="91"/>
    </row>
    <row r="32" spans="1:16" ht="21" customHeight="1" x14ac:dyDescent="0.2">
      <c r="A32" s="162" t="s">
        <v>651</v>
      </c>
      <c r="B32" s="238">
        <v>-0.45652173913043476</v>
      </c>
      <c r="C32" s="238" t="s">
        <v>582</v>
      </c>
      <c r="D32" s="238" t="s">
        <v>582</v>
      </c>
      <c r="E32" s="238">
        <v>0.21739130434782608</v>
      </c>
      <c r="F32" s="238" t="s">
        <v>582</v>
      </c>
      <c r="G32" s="238" t="s">
        <v>582</v>
      </c>
      <c r="H32" s="237">
        <v>-0.20930232558139536</v>
      </c>
      <c r="I32" s="238" t="str">
        <f t="shared" ref="I32" si="3">IF(I27&lt;10,"y",I31/I27)</f>
        <v>y</v>
      </c>
      <c r="J32" s="91"/>
      <c r="K32" s="91"/>
    </row>
    <row r="33" spans="1:16" x14ac:dyDescent="0.2">
      <c r="A33" s="57" t="s">
        <v>76</v>
      </c>
      <c r="B33" s="179"/>
      <c r="C33" s="180"/>
      <c r="D33" s="180"/>
      <c r="E33" s="180"/>
      <c r="F33" s="180"/>
      <c r="G33" s="180"/>
      <c r="H33" s="796"/>
      <c r="I33" s="180"/>
    </row>
    <row r="34" spans="1:16" ht="16.350000000000001" customHeight="1" x14ac:dyDescent="0.25">
      <c r="A34" s="315" t="s">
        <v>759</v>
      </c>
    </row>
    <row r="35" spans="1:16" s="62" customFormat="1" ht="84.95" customHeight="1" x14ac:dyDescent="0.2">
      <c r="A35" s="88"/>
      <c r="B35" s="88" t="s">
        <v>19</v>
      </c>
      <c r="C35" s="88" t="s">
        <v>20</v>
      </c>
      <c r="D35" s="88" t="s">
        <v>22</v>
      </c>
      <c r="E35" s="88" t="s">
        <v>50</v>
      </c>
      <c r="F35" s="88" t="s">
        <v>23</v>
      </c>
      <c r="G35" s="88" t="s">
        <v>622</v>
      </c>
      <c r="H35" s="88" t="s">
        <v>43</v>
      </c>
      <c r="I35" s="78"/>
    </row>
    <row r="36" spans="1:16" ht="21" customHeight="1" x14ac:dyDescent="0.2">
      <c r="A36" s="251" t="s">
        <v>611</v>
      </c>
      <c r="B36" s="240">
        <v>7</v>
      </c>
      <c r="C36" s="240">
        <v>1</v>
      </c>
      <c r="D36" s="240">
        <v>0</v>
      </c>
      <c r="E36" s="240">
        <v>13</v>
      </c>
      <c r="F36" s="240">
        <v>2</v>
      </c>
      <c r="G36" s="240">
        <v>0</v>
      </c>
      <c r="H36" s="233">
        <v>23</v>
      </c>
      <c r="I36" s="555"/>
      <c r="J36" s="91"/>
      <c r="K36" s="91"/>
      <c r="L36" s="91"/>
      <c r="M36" s="91"/>
      <c r="N36" s="91"/>
      <c r="O36" s="91"/>
      <c r="P36" s="91"/>
    </row>
    <row r="37" spans="1:16" ht="21" customHeight="1" x14ac:dyDescent="0.2">
      <c r="A37" s="162" t="s">
        <v>612</v>
      </c>
      <c r="B37" s="254">
        <v>7</v>
      </c>
      <c r="C37" s="254">
        <v>1</v>
      </c>
      <c r="D37" s="254">
        <v>0</v>
      </c>
      <c r="E37" s="254">
        <v>4</v>
      </c>
      <c r="F37" s="254">
        <v>0</v>
      </c>
      <c r="G37" s="254">
        <v>3</v>
      </c>
      <c r="H37" s="255">
        <v>15</v>
      </c>
      <c r="I37" s="91"/>
      <c r="J37" s="91"/>
      <c r="K37" s="91"/>
      <c r="L37" s="91"/>
      <c r="M37" s="91"/>
      <c r="N37" s="91"/>
      <c r="O37" s="91"/>
      <c r="P37" s="91"/>
    </row>
    <row r="38" spans="1:16" ht="21" customHeight="1" x14ac:dyDescent="0.2">
      <c r="A38" s="251" t="s">
        <v>613</v>
      </c>
      <c r="B38" s="252">
        <v>5</v>
      </c>
      <c r="C38" s="252">
        <v>1</v>
      </c>
      <c r="D38" s="252">
        <v>0</v>
      </c>
      <c r="E38" s="252">
        <v>8</v>
      </c>
      <c r="F38" s="252">
        <v>1</v>
      </c>
      <c r="G38" s="252">
        <v>4</v>
      </c>
      <c r="H38" s="261">
        <v>19</v>
      </c>
      <c r="I38" s="555"/>
      <c r="J38" s="91"/>
      <c r="K38" s="91"/>
      <c r="L38" s="91"/>
      <c r="M38" s="91"/>
      <c r="N38" s="91"/>
      <c r="O38" s="91"/>
      <c r="P38" s="91"/>
    </row>
    <row r="39" spans="1:16" ht="21" customHeight="1" x14ac:dyDescent="0.2">
      <c r="A39" s="162" t="s">
        <v>614</v>
      </c>
      <c r="B39" s="254">
        <v>4</v>
      </c>
      <c r="C39" s="254">
        <v>0</v>
      </c>
      <c r="D39" s="254">
        <v>0</v>
      </c>
      <c r="E39" s="254">
        <v>3</v>
      </c>
      <c r="F39" s="254">
        <v>1</v>
      </c>
      <c r="G39" s="254">
        <v>1</v>
      </c>
      <c r="H39" s="255">
        <v>9</v>
      </c>
      <c r="I39" s="254"/>
      <c r="J39" s="91"/>
      <c r="K39" s="91"/>
      <c r="L39" s="91"/>
      <c r="M39" s="91"/>
      <c r="N39" s="91"/>
      <c r="O39" s="91"/>
      <c r="P39" s="91"/>
    </row>
    <row r="40" spans="1:16" ht="21" customHeight="1" x14ac:dyDescent="0.2">
      <c r="A40" s="251" t="s">
        <v>610</v>
      </c>
      <c r="B40" s="240">
        <v>23</v>
      </c>
      <c r="C40" s="240">
        <v>3</v>
      </c>
      <c r="D40" s="240">
        <v>0</v>
      </c>
      <c r="E40" s="240">
        <v>28</v>
      </c>
      <c r="F40" s="240">
        <v>4</v>
      </c>
      <c r="G40" s="240">
        <v>8</v>
      </c>
      <c r="H40" s="233">
        <v>66</v>
      </c>
      <c r="I40" s="252"/>
      <c r="J40" s="91"/>
      <c r="K40" s="91"/>
      <c r="L40" s="91"/>
      <c r="M40" s="91"/>
      <c r="N40" s="91"/>
      <c r="O40" s="91"/>
      <c r="P40" s="91"/>
    </row>
    <row r="41" spans="1:16" ht="21" customHeight="1" x14ac:dyDescent="0.2">
      <c r="A41" s="162" t="s">
        <v>585</v>
      </c>
      <c r="B41" s="244">
        <v>16</v>
      </c>
      <c r="C41" s="244">
        <v>3</v>
      </c>
      <c r="D41" s="244">
        <v>0</v>
      </c>
      <c r="E41" s="244">
        <v>4</v>
      </c>
      <c r="F41" s="244">
        <v>0</v>
      </c>
      <c r="G41" s="244">
        <v>0</v>
      </c>
      <c r="H41" s="236">
        <v>23</v>
      </c>
      <c r="I41" s="254"/>
      <c r="J41" s="91"/>
      <c r="K41" s="91"/>
    </row>
    <row r="42" spans="1:16" ht="21" customHeight="1" x14ac:dyDescent="0.2">
      <c r="A42" s="251" t="s">
        <v>586</v>
      </c>
      <c r="B42" s="240">
        <v>9</v>
      </c>
      <c r="C42" s="240">
        <v>1</v>
      </c>
      <c r="D42" s="240">
        <v>1</v>
      </c>
      <c r="E42" s="240">
        <v>7</v>
      </c>
      <c r="F42" s="240">
        <v>0</v>
      </c>
      <c r="G42" s="240">
        <v>4</v>
      </c>
      <c r="H42" s="233">
        <v>22</v>
      </c>
      <c r="I42" s="252"/>
      <c r="J42" s="91"/>
      <c r="K42" s="91"/>
    </row>
    <row r="43" spans="1:16" ht="21" customHeight="1" x14ac:dyDescent="0.2">
      <c r="A43" s="162" t="s">
        <v>587</v>
      </c>
      <c r="B43" s="244">
        <v>7</v>
      </c>
      <c r="C43" s="244">
        <v>2</v>
      </c>
      <c r="D43" s="244">
        <v>0</v>
      </c>
      <c r="E43" s="244">
        <v>8</v>
      </c>
      <c r="F43" s="244">
        <v>1</v>
      </c>
      <c r="G43" s="244">
        <v>1</v>
      </c>
      <c r="H43" s="236">
        <v>19</v>
      </c>
      <c r="I43" s="254"/>
      <c r="J43" s="91"/>
      <c r="K43" s="91"/>
    </row>
    <row r="44" spans="1:16" ht="21" customHeight="1" x14ac:dyDescent="0.2">
      <c r="A44" s="251" t="s">
        <v>588</v>
      </c>
      <c r="B44" s="240">
        <v>8</v>
      </c>
      <c r="C44" s="240">
        <v>0</v>
      </c>
      <c r="D44" s="240">
        <v>0</v>
      </c>
      <c r="E44" s="240">
        <v>3</v>
      </c>
      <c r="F44" s="240">
        <v>0</v>
      </c>
      <c r="G44" s="240">
        <v>1</v>
      </c>
      <c r="H44" s="233">
        <v>12</v>
      </c>
      <c r="I44" s="252"/>
      <c r="J44" s="93"/>
      <c r="K44" s="91"/>
    </row>
    <row r="45" spans="1:16" ht="21" customHeight="1" x14ac:dyDescent="0.2">
      <c r="A45" s="162" t="s">
        <v>583</v>
      </c>
      <c r="B45" s="244">
        <v>40</v>
      </c>
      <c r="C45" s="244">
        <v>6</v>
      </c>
      <c r="D45" s="244">
        <v>1</v>
      </c>
      <c r="E45" s="244">
        <v>22</v>
      </c>
      <c r="F45" s="244">
        <v>1</v>
      </c>
      <c r="G45" s="244">
        <v>6</v>
      </c>
      <c r="H45" s="236">
        <v>76</v>
      </c>
      <c r="I45" s="254"/>
      <c r="J45" s="91"/>
      <c r="K45" s="91"/>
    </row>
    <row r="46" spans="1:16" ht="21" customHeight="1" x14ac:dyDescent="0.2">
      <c r="A46" s="251" t="s">
        <v>650</v>
      </c>
      <c r="B46" s="252">
        <v>-17</v>
      </c>
      <c r="C46" s="252">
        <v>-3</v>
      </c>
      <c r="D46" s="252">
        <v>-1</v>
      </c>
      <c r="E46" s="252">
        <v>6</v>
      </c>
      <c r="F46" s="252">
        <v>3</v>
      </c>
      <c r="G46" s="252">
        <v>2</v>
      </c>
      <c r="H46" s="261">
        <v>-10</v>
      </c>
      <c r="I46" s="252">
        <f t="shared" ref="I46" si="4">I37-I42</f>
        <v>0</v>
      </c>
      <c r="J46" s="91"/>
      <c r="K46" s="91"/>
    </row>
    <row r="47" spans="1:16" ht="21" customHeight="1" x14ac:dyDescent="0.2">
      <c r="A47" s="162" t="s">
        <v>651</v>
      </c>
      <c r="B47" s="238">
        <v>-0.42499999999999999</v>
      </c>
      <c r="C47" s="238" t="s">
        <v>582</v>
      </c>
      <c r="D47" s="238" t="s">
        <v>582</v>
      </c>
      <c r="E47" s="238">
        <v>0.27272727272727271</v>
      </c>
      <c r="F47" s="238" t="s">
        <v>582</v>
      </c>
      <c r="G47" s="238" t="s">
        <v>582</v>
      </c>
      <c r="H47" s="237">
        <v>-0.13157894736842105</v>
      </c>
      <c r="I47" s="238" t="str">
        <f t="shared" ref="I47" si="5">IF(I42&lt;10,"y",I46/I42)</f>
        <v>y</v>
      </c>
      <c r="J47" s="91"/>
      <c r="K47" s="91"/>
    </row>
    <row r="48" spans="1:16" x14ac:dyDescent="0.2">
      <c r="A48" s="57" t="s">
        <v>76</v>
      </c>
      <c r="B48" s="179"/>
      <c r="C48" s="180"/>
      <c r="D48" s="180"/>
      <c r="E48" s="180"/>
      <c r="F48" s="180"/>
      <c r="G48" s="180"/>
      <c r="H48" s="796"/>
      <c r="I48" s="180"/>
    </row>
    <row r="49" spans="1:10" ht="16.350000000000001" customHeight="1" x14ac:dyDescent="0.25">
      <c r="A49" s="315" t="s">
        <v>760</v>
      </c>
    </row>
    <row r="50" spans="1:10" s="62" customFormat="1" ht="84.95" customHeight="1" x14ac:dyDescent="0.2">
      <c r="A50" s="88"/>
      <c r="B50" s="88" t="s">
        <v>19</v>
      </c>
      <c r="C50" s="88" t="s">
        <v>20</v>
      </c>
      <c r="D50" s="88" t="s">
        <v>22</v>
      </c>
      <c r="E50" s="88" t="s">
        <v>50</v>
      </c>
      <c r="F50" s="88" t="s">
        <v>23</v>
      </c>
      <c r="G50" s="88" t="s">
        <v>622</v>
      </c>
      <c r="H50" s="88" t="s">
        <v>43</v>
      </c>
      <c r="I50" s="78"/>
    </row>
    <row r="51" spans="1:10" ht="21" customHeight="1" x14ac:dyDescent="0.2">
      <c r="A51" s="251" t="s">
        <v>611</v>
      </c>
      <c r="B51" s="256">
        <v>1</v>
      </c>
      <c r="C51" s="256">
        <v>1</v>
      </c>
      <c r="D51" s="256" t="s">
        <v>360</v>
      </c>
      <c r="E51" s="256">
        <v>1</v>
      </c>
      <c r="F51" s="256">
        <v>1</v>
      </c>
      <c r="G51" s="256" t="s">
        <v>360</v>
      </c>
      <c r="H51" s="257">
        <v>1</v>
      </c>
      <c r="I51" s="555"/>
      <c r="J51" s="91"/>
    </row>
    <row r="52" spans="1:10" ht="21" customHeight="1" x14ac:dyDescent="0.2">
      <c r="A52" s="162" t="s">
        <v>612</v>
      </c>
      <c r="B52" s="301">
        <v>1</v>
      </c>
      <c r="C52" s="301">
        <v>1</v>
      </c>
      <c r="D52" s="301" t="s">
        <v>360</v>
      </c>
      <c r="E52" s="301">
        <v>1</v>
      </c>
      <c r="F52" s="301" t="s">
        <v>360</v>
      </c>
      <c r="G52" s="301">
        <v>1</v>
      </c>
      <c r="H52" s="302">
        <v>1</v>
      </c>
      <c r="I52" s="91"/>
      <c r="J52" s="91"/>
    </row>
    <row r="53" spans="1:10" ht="21" customHeight="1" x14ac:dyDescent="0.2">
      <c r="A53" s="251" t="s">
        <v>613</v>
      </c>
      <c r="B53" s="256">
        <v>0.7142857142857143</v>
      </c>
      <c r="C53" s="256">
        <v>1</v>
      </c>
      <c r="D53" s="256" t="s">
        <v>360</v>
      </c>
      <c r="E53" s="256">
        <v>1</v>
      </c>
      <c r="F53" s="256">
        <v>1</v>
      </c>
      <c r="G53" s="256">
        <v>1</v>
      </c>
      <c r="H53" s="257">
        <v>0.90476190476190477</v>
      </c>
      <c r="I53" s="555"/>
      <c r="J53" s="91"/>
    </row>
    <row r="54" spans="1:10" ht="21" customHeight="1" x14ac:dyDescent="0.2">
      <c r="A54" s="162" t="s">
        <v>614</v>
      </c>
      <c r="B54" s="301">
        <v>1</v>
      </c>
      <c r="C54" s="301" t="s">
        <v>360</v>
      </c>
      <c r="D54" s="301" t="s">
        <v>360</v>
      </c>
      <c r="E54" s="301">
        <v>1</v>
      </c>
      <c r="F54" s="301">
        <v>1</v>
      </c>
      <c r="G54" s="301">
        <v>1</v>
      </c>
      <c r="H54" s="302">
        <v>1</v>
      </c>
      <c r="I54" s="91"/>
      <c r="J54" s="91"/>
    </row>
    <row r="55" spans="1:10" ht="21" customHeight="1" x14ac:dyDescent="0.2">
      <c r="A55" s="251" t="s">
        <v>610</v>
      </c>
      <c r="B55" s="256">
        <v>0.92</v>
      </c>
      <c r="C55" s="256">
        <v>1</v>
      </c>
      <c r="D55" s="256" t="s">
        <v>360</v>
      </c>
      <c r="E55" s="256">
        <v>1</v>
      </c>
      <c r="F55" s="256">
        <v>1</v>
      </c>
      <c r="G55" s="256">
        <v>1</v>
      </c>
      <c r="H55" s="257">
        <v>0.97058823529411764</v>
      </c>
      <c r="I55" s="555"/>
      <c r="J55" s="93"/>
    </row>
    <row r="56" spans="1:10" ht="21" customHeight="1" x14ac:dyDescent="0.2">
      <c r="A56" s="162" t="s">
        <v>585</v>
      </c>
      <c r="B56" s="258">
        <v>0.84210526315789469</v>
      </c>
      <c r="C56" s="258">
        <v>0.75</v>
      </c>
      <c r="D56" s="258" t="s">
        <v>360</v>
      </c>
      <c r="E56" s="258">
        <v>1</v>
      </c>
      <c r="F56" s="258" t="s">
        <v>360</v>
      </c>
      <c r="G56" s="258" t="s">
        <v>360</v>
      </c>
      <c r="H56" s="260">
        <v>0.85185185185185186</v>
      </c>
      <c r="I56" s="91"/>
      <c r="J56" s="91"/>
    </row>
    <row r="57" spans="1:10" ht="21" customHeight="1" x14ac:dyDescent="0.2">
      <c r="A57" s="251" t="s">
        <v>586</v>
      </c>
      <c r="B57" s="256">
        <v>0.75</v>
      </c>
      <c r="C57" s="256">
        <v>1</v>
      </c>
      <c r="D57" s="256">
        <v>0.5</v>
      </c>
      <c r="E57" s="256">
        <v>1</v>
      </c>
      <c r="F57" s="256" t="s">
        <v>360</v>
      </c>
      <c r="G57" s="256">
        <v>1</v>
      </c>
      <c r="H57" s="257">
        <v>0.84615384615384615</v>
      </c>
      <c r="I57" s="555"/>
      <c r="J57" s="91"/>
    </row>
    <row r="58" spans="1:10" ht="21" customHeight="1" x14ac:dyDescent="0.2">
      <c r="A58" s="162" t="s">
        <v>587</v>
      </c>
      <c r="B58" s="258">
        <v>1</v>
      </c>
      <c r="C58" s="258">
        <v>1</v>
      </c>
      <c r="D58" s="258" t="s">
        <v>360</v>
      </c>
      <c r="E58" s="258">
        <v>1</v>
      </c>
      <c r="F58" s="258">
        <v>1</v>
      </c>
      <c r="G58" s="258">
        <v>1</v>
      </c>
      <c r="H58" s="260">
        <v>1</v>
      </c>
      <c r="I58" s="91"/>
      <c r="J58" s="91"/>
    </row>
    <row r="59" spans="1:10" ht="21" customHeight="1" x14ac:dyDescent="0.2">
      <c r="A59" s="251" t="s">
        <v>588</v>
      </c>
      <c r="B59" s="256">
        <v>1</v>
      </c>
      <c r="C59" s="256" t="s">
        <v>360</v>
      </c>
      <c r="D59" s="256" t="s">
        <v>360</v>
      </c>
      <c r="E59" s="256">
        <v>0.75</v>
      </c>
      <c r="F59" s="256" t="s">
        <v>360</v>
      </c>
      <c r="G59" s="256">
        <v>0.5</v>
      </c>
      <c r="H59" s="257">
        <v>0.8571428571428571</v>
      </c>
      <c r="I59" s="555"/>
      <c r="J59" s="91"/>
    </row>
    <row r="60" spans="1:10" ht="21" customHeight="1" x14ac:dyDescent="0.2">
      <c r="A60" s="162" t="s">
        <v>583</v>
      </c>
      <c r="B60" s="258">
        <v>0.86956521739130432</v>
      </c>
      <c r="C60" s="258">
        <v>0.8571428571428571</v>
      </c>
      <c r="D60" s="258">
        <v>0.5</v>
      </c>
      <c r="E60" s="258">
        <v>0.95652173913043481</v>
      </c>
      <c r="F60" s="258">
        <v>1</v>
      </c>
      <c r="G60" s="258">
        <v>0.8571428571428571</v>
      </c>
      <c r="H60" s="260">
        <v>0.88372093023255816</v>
      </c>
      <c r="I60" s="91"/>
      <c r="J60" s="91"/>
    </row>
    <row r="61" spans="1:10" ht="21" customHeight="1" x14ac:dyDescent="0.2">
      <c r="A61" s="251" t="s">
        <v>616</v>
      </c>
      <c r="B61" s="259">
        <v>5.0434782608695716</v>
      </c>
      <c r="C61" s="259" t="s">
        <v>582</v>
      </c>
      <c r="D61" s="259" t="s">
        <v>360</v>
      </c>
      <c r="E61" s="259">
        <v>4.3478260869565188</v>
      </c>
      <c r="F61" s="259" t="s">
        <v>582</v>
      </c>
      <c r="G61" s="259" t="s">
        <v>582</v>
      </c>
      <c r="H61" s="264">
        <v>8.6867305061559481</v>
      </c>
      <c r="I61" s="259">
        <f t="shared" ref="I61" si="6">IF(OR(I53="x",I58="x"),"x",100*(I53-I58))</f>
        <v>0</v>
      </c>
      <c r="J61" s="91"/>
    </row>
    <row r="62" spans="1:10" x14ac:dyDescent="0.2">
      <c r="A62" s="57" t="s">
        <v>76</v>
      </c>
      <c r="B62" s="179"/>
      <c r="C62" s="180"/>
      <c r="D62" s="180"/>
      <c r="E62" s="180"/>
      <c r="F62" s="180"/>
      <c r="G62" s="180"/>
      <c r="H62" s="796"/>
      <c r="I62" s="180"/>
    </row>
    <row r="63" spans="1:10" ht="16.350000000000001" customHeight="1" x14ac:dyDescent="0.25">
      <c r="A63" s="315" t="s">
        <v>761</v>
      </c>
    </row>
    <row r="64" spans="1:10" s="62" customFormat="1" ht="84.75" customHeight="1" x14ac:dyDescent="0.2">
      <c r="A64" s="88"/>
      <c r="B64" s="88" t="s">
        <v>19</v>
      </c>
      <c r="C64" s="88" t="s">
        <v>20</v>
      </c>
      <c r="D64" s="88" t="s">
        <v>22</v>
      </c>
      <c r="E64" s="88" t="s">
        <v>50</v>
      </c>
      <c r="F64" s="88" t="s">
        <v>23</v>
      </c>
      <c r="G64" s="88" t="s">
        <v>622</v>
      </c>
      <c r="H64" s="88" t="s">
        <v>43</v>
      </c>
      <c r="I64" s="78"/>
    </row>
    <row r="65" spans="1:25" ht="21" customHeight="1" x14ac:dyDescent="0.2">
      <c r="A65" s="251" t="s">
        <v>611</v>
      </c>
      <c r="B65" s="240">
        <v>2</v>
      </c>
      <c r="C65" s="240">
        <v>0</v>
      </c>
      <c r="D65" s="240">
        <v>0</v>
      </c>
      <c r="E65" s="240">
        <v>0</v>
      </c>
      <c r="F65" s="240">
        <v>0</v>
      </c>
      <c r="G65" s="240">
        <v>1</v>
      </c>
      <c r="H65" s="233">
        <v>3</v>
      </c>
      <c r="I65" s="555"/>
      <c r="J65" s="91"/>
      <c r="K65" s="91"/>
      <c r="L65" s="91"/>
      <c r="M65" s="91"/>
      <c r="N65" s="91"/>
      <c r="O65" s="91"/>
      <c r="P65" s="91"/>
    </row>
    <row r="66" spans="1:25" ht="21" customHeight="1" x14ac:dyDescent="0.2">
      <c r="A66" s="162" t="s">
        <v>612</v>
      </c>
      <c r="B66" s="254">
        <v>3</v>
      </c>
      <c r="C66" s="254">
        <v>0</v>
      </c>
      <c r="D66" s="254">
        <v>0</v>
      </c>
      <c r="E66" s="254">
        <v>0</v>
      </c>
      <c r="F66" s="254">
        <v>0</v>
      </c>
      <c r="G66" s="254">
        <v>1</v>
      </c>
      <c r="H66" s="255">
        <v>4</v>
      </c>
      <c r="I66" s="91"/>
      <c r="J66" s="91"/>
      <c r="K66" s="91"/>
      <c r="L66" s="91"/>
      <c r="M66" s="91"/>
      <c r="N66" s="91"/>
      <c r="O66" s="91"/>
      <c r="P66" s="91"/>
    </row>
    <row r="67" spans="1:25" ht="21" customHeight="1" x14ac:dyDescent="0.2">
      <c r="A67" s="251" t="s">
        <v>613</v>
      </c>
      <c r="B67" s="252">
        <v>2</v>
      </c>
      <c r="C67" s="252">
        <v>0</v>
      </c>
      <c r="D67" s="252">
        <v>0</v>
      </c>
      <c r="E67" s="252">
        <v>0</v>
      </c>
      <c r="F67" s="252">
        <v>0</v>
      </c>
      <c r="G67" s="252">
        <v>0</v>
      </c>
      <c r="H67" s="261">
        <v>2</v>
      </c>
      <c r="I67" s="555"/>
      <c r="J67" s="91"/>
      <c r="K67" s="91"/>
      <c r="L67" s="91"/>
      <c r="M67" s="91"/>
      <c r="N67" s="91"/>
      <c r="O67" s="91"/>
      <c r="P67" s="91"/>
    </row>
    <row r="68" spans="1:25" ht="21" customHeight="1" x14ac:dyDescent="0.2">
      <c r="A68" s="162" t="s">
        <v>614</v>
      </c>
      <c r="B68" s="254">
        <v>2</v>
      </c>
      <c r="C68" s="254">
        <v>0</v>
      </c>
      <c r="D68" s="254">
        <v>0</v>
      </c>
      <c r="E68" s="254">
        <v>0</v>
      </c>
      <c r="F68" s="254">
        <v>2</v>
      </c>
      <c r="G68" s="254">
        <v>0</v>
      </c>
      <c r="H68" s="255">
        <v>4</v>
      </c>
      <c r="I68" s="254"/>
      <c r="J68" s="91"/>
      <c r="K68" s="91"/>
      <c r="L68" s="91"/>
      <c r="M68" s="91"/>
      <c r="N68" s="91"/>
      <c r="O68" s="91"/>
      <c r="P68" s="91"/>
    </row>
    <row r="69" spans="1:25" ht="21" customHeight="1" x14ac:dyDescent="0.2">
      <c r="A69" s="251" t="s">
        <v>610</v>
      </c>
      <c r="B69" s="240">
        <v>9</v>
      </c>
      <c r="C69" s="240">
        <v>0</v>
      </c>
      <c r="D69" s="240">
        <v>0</v>
      </c>
      <c r="E69" s="240">
        <v>0</v>
      </c>
      <c r="F69" s="240">
        <v>2</v>
      </c>
      <c r="G69" s="240">
        <v>2</v>
      </c>
      <c r="H69" s="233">
        <v>13</v>
      </c>
      <c r="I69" s="252"/>
      <c r="J69" s="91"/>
      <c r="K69" s="91"/>
      <c r="L69" s="91"/>
      <c r="M69" s="91"/>
      <c r="N69" s="91"/>
      <c r="O69" s="91"/>
      <c r="P69" s="91"/>
    </row>
    <row r="70" spans="1:25" ht="21" customHeight="1" x14ac:dyDescent="0.2">
      <c r="A70" s="162" t="s">
        <v>585</v>
      </c>
      <c r="B70" s="244">
        <v>4</v>
      </c>
      <c r="C70" s="244">
        <v>0</v>
      </c>
      <c r="D70" s="244">
        <v>0</v>
      </c>
      <c r="E70" s="244">
        <v>0</v>
      </c>
      <c r="F70" s="244">
        <v>0</v>
      </c>
      <c r="G70" s="244">
        <v>0</v>
      </c>
      <c r="H70" s="236">
        <v>4</v>
      </c>
      <c r="I70" s="254"/>
      <c r="J70" s="91"/>
      <c r="K70" s="91"/>
    </row>
    <row r="71" spans="1:25" ht="21" customHeight="1" x14ac:dyDescent="0.2">
      <c r="A71" s="251" t="s">
        <v>586</v>
      </c>
      <c r="B71" s="240">
        <v>1</v>
      </c>
      <c r="C71" s="240">
        <v>0</v>
      </c>
      <c r="D71" s="240">
        <v>0</v>
      </c>
      <c r="E71" s="240">
        <v>0</v>
      </c>
      <c r="F71" s="240">
        <v>0</v>
      </c>
      <c r="G71" s="240">
        <v>0</v>
      </c>
      <c r="H71" s="233">
        <v>1</v>
      </c>
      <c r="I71" s="252"/>
      <c r="J71" s="91"/>
      <c r="K71" s="91"/>
    </row>
    <row r="72" spans="1:25" ht="21" customHeight="1" x14ac:dyDescent="0.2">
      <c r="A72" s="162" t="s">
        <v>587</v>
      </c>
      <c r="B72" s="244">
        <v>2</v>
      </c>
      <c r="C72" s="244">
        <v>0</v>
      </c>
      <c r="D72" s="244">
        <v>0</v>
      </c>
      <c r="E72" s="244">
        <v>0</v>
      </c>
      <c r="F72" s="244">
        <v>0</v>
      </c>
      <c r="G72" s="244">
        <v>0</v>
      </c>
      <c r="H72" s="236">
        <v>2</v>
      </c>
      <c r="I72" s="254"/>
      <c r="J72" s="91"/>
      <c r="K72" s="91"/>
    </row>
    <row r="73" spans="1:25" ht="21" customHeight="1" x14ac:dyDescent="0.2">
      <c r="A73" s="251" t="s">
        <v>588</v>
      </c>
      <c r="B73" s="240">
        <v>2</v>
      </c>
      <c r="C73" s="240">
        <v>1</v>
      </c>
      <c r="D73" s="240">
        <v>0</v>
      </c>
      <c r="E73" s="240">
        <v>1</v>
      </c>
      <c r="F73" s="240">
        <v>1</v>
      </c>
      <c r="G73" s="240">
        <v>0</v>
      </c>
      <c r="H73" s="233">
        <v>5</v>
      </c>
      <c r="I73" s="252"/>
      <c r="J73" s="93"/>
      <c r="K73" s="91"/>
    </row>
    <row r="74" spans="1:25" ht="21" customHeight="1" x14ac:dyDescent="0.2">
      <c r="A74" s="162" t="s">
        <v>583</v>
      </c>
      <c r="B74" s="244">
        <v>9</v>
      </c>
      <c r="C74" s="244">
        <v>1</v>
      </c>
      <c r="D74" s="244">
        <v>0</v>
      </c>
      <c r="E74" s="244">
        <v>1</v>
      </c>
      <c r="F74" s="244">
        <v>1</v>
      </c>
      <c r="G74" s="244">
        <v>0</v>
      </c>
      <c r="H74" s="236">
        <v>12</v>
      </c>
      <c r="I74" s="254"/>
      <c r="J74" s="91"/>
      <c r="K74" s="91"/>
    </row>
    <row r="75" spans="1:25" ht="21" customHeight="1" x14ac:dyDescent="0.2">
      <c r="A75" s="251" t="s">
        <v>650</v>
      </c>
      <c r="B75" s="252">
        <v>0</v>
      </c>
      <c r="C75" s="252">
        <v>-1</v>
      </c>
      <c r="D75" s="252">
        <v>0</v>
      </c>
      <c r="E75" s="252">
        <v>-1</v>
      </c>
      <c r="F75" s="252">
        <v>1</v>
      </c>
      <c r="G75" s="252">
        <v>2</v>
      </c>
      <c r="H75" s="261">
        <v>1</v>
      </c>
      <c r="I75" s="252">
        <f t="shared" ref="I75" si="7">I66-I71</f>
        <v>0</v>
      </c>
      <c r="J75" s="91"/>
      <c r="K75" s="91"/>
    </row>
    <row r="76" spans="1:25" ht="21" customHeight="1" x14ac:dyDescent="0.2">
      <c r="A76" s="162" t="s">
        <v>651</v>
      </c>
      <c r="B76" s="238" t="s">
        <v>582</v>
      </c>
      <c r="C76" s="238" t="s">
        <v>582</v>
      </c>
      <c r="D76" s="238" t="s">
        <v>582</v>
      </c>
      <c r="E76" s="238" t="s">
        <v>582</v>
      </c>
      <c r="F76" s="238" t="s">
        <v>582</v>
      </c>
      <c r="G76" s="238" t="s">
        <v>582</v>
      </c>
      <c r="H76" s="237">
        <v>8.3333333333333329E-2</v>
      </c>
      <c r="I76" s="238" t="str">
        <f t="shared" ref="I76" si="8">IF(I71&lt;10,"y",I75/I71)</f>
        <v>y</v>
      </c>
      <c r="J76" s="91"/>
      <c r="K76" s="91"/>
    </row>
    <row r="77" spans="1:25" x14ac:dyDescent="0.2">
      <c r="A77" s="57" t="s">
        <v>76</v>
      </c>
      <c r="B77" s="179"/>
      <c r="C77" s="180"/>
      <c r="D77" s="180"/>
      <c r="E77" s="180"/>
      <c r="F77" s="180"/>
      <c r="G77" s="180"/>
      <c r="H77" s="796"/>
      <c r="I77" s="180"/>
      <c r="J77" s="270"/>
      <c r="K77" s="271"/>
      <c r="L77" s="271"/>
      <c r="M77" s="271"/>
      <c r="N77" s="271"/>
      <c r="O77" s="271"/>
      <c r="P77" s="271"/>
      <c r="Q77" s="271"/>
      <c r="R77" s="143"/>
      <c r="S77" s="143"/>
      <c r="T77" s="90"/>
      <c r="U77" s="90"/>
      <c r="V77" s="90"/>
      <c r="W77" s="145"/>
      <c r="X77" s="145"/>
      <c r="Y77" s="145"/>
    </row>
    <row r="78" spans="1:25" ht="16.350000000000001" customHeight="1" x14ac:dyDescent="0.25">
      <c r="A78" s="315" t="s">
        <v>460</v>
      </c>
    </row>
    <row r="79" spans="1:25" ht="16.350000000000001" customHeight="1" x14ac:dyDescent="0.25">
      <c r="A79" s="315" t="s">
        <v>640</v>
      </c>
    </row>
    <row r="80" spans="1:25" s="62" customFormat="1" ht="84.95" customHeight="1" x14ac:dyDescent="0.2">
      <c r="A80" s="88"/>
      <c r="B80" s="88" t="s">
        <v>19</v>
      </c>
      <c r="C80" s="88" t="s">
        <v>20</v>
      </c>
      <c r="D80" s="88" t="s">
        <v>22</v>
      </c>
      <c r="E80" s="88" t="s">
        <v>50</v>
      </c>
      <c r="F80" s="88" t="s">
        <v>23</v>
      </c>
      <c r="G80" s="88" t="s">
        <v>622</v>
      </c>
      <c r="H80" s="88" t="s">
        <v>43</v>
      </c>
      <c r="I80" s="78"/>
    </row>
    <row r="81" spans="1:26" ht="21" customHeight="1" x14ac:dyDescent="0.2">
      <c r="A81" s="251" t="s">
        <v>611</v>
      </c>
      <c r="B81" s="259">
        <v>74.8</v>
      </c>
      <c r="C81" s="259">
        <v>119.6</v>
      </c>
      <c r="D81" s="259" t="s">
        <v>360</v>
      </c>
      <c r="E81" s="259">
        <v>13.8</v>
      </c>
      <c r="F81" s="259">
        <v>21.200000000000003</v>
      </c>
      <c r="G81" s="259">
        <v>39.799999999999997</v>
      </c>
      <c r="H81" s="264">
        <v>25.9</v>
      </c>
      <c r="I81" s="572"/>
      <c r="J81" s="91"/>
      <c r="K81" s="91"/>
      <c r="L81" s="272"/>
      <c r="M81" s="272"/>
      <c r="N81" s="272"/>
      <c r="O81" s="272"/>
      <c r="P81" s="272"/>
      <c r="Q81" s="272"/>
      <c r="R81" s="143"/>
      <c r="S81" s="143"/>
      <c r="T81" s="90"/>
      <c r="U81" s="90"/>
      <c r="V81" s="90"/>
      <c r="W81" s="145"/>
      <c r="X81" s="145"/>
      <c r="Y81" s="145"/>
    </row>
    <row r="82" spans="1:26" ht="21" customHeight="1" x14ac:dyDescent="0.2">
      <c r="A82" s="162" t="s">
        <v>612</v>
      </c>
      <c r="B82" s="263">
        <v>39.799999999999997</v>
      </c>
      <c r="C82" s="498">
        <v>27.2</v>
      </c>
      <c r="D82" s="498" t="s">
        <v>360</v>
      </c>
      <c r="E82" s="263">
        <v>11.9</v>
      </c>
      <c r="F82" s="263" t="s">
        <v>360</v>
      </c>
      <c r="G82" s="263">
        <v>39.700000000000003</v>
      </c>
      <c r="H82" s="359">
        <v>34</v>
      </c>
      <c r="I82" s="573"/>
      <c r="J82" s="91"/>
      <c r="K82" s="91"/>
      <c r="L82" s="272"/>
      <c r="M82" s="272"/>
      <c r="N82" s="272"/>
      <c r="O82" s="272"/>
      <c r="P82" s="272"/>
      <c r="Q82" s="272"/>
      <c r="R82" s="143"/>
      <c r="S82" s="143"/>
      <c r="T82" s="90"/>
      <c r="U82" s="90"/>
      <c r="V82" s="90"/>
      <c r="W82" s="145"/>
      <c r="X82" s="145"/>
      <c r="Y82" s="145"/>
    </row>
    <row r="83" spans="1:26" ht="21" customHeight="1" x14ac:dyDescent="0.2">
      <c r="A83" s="251" t="s">
        <v>613</v>
      </c>
      <c r="B83" s="259">
        <v>81.599999999999994</v>
      </c>
      <c r="C83" s="259">
        <v>14.2</v>
      </c>
      <c r="D83" s="259" t="s">
        <v>360</v>
      </c>
      <c r="E83" s="259">
        <v>15.399999999999999</v>
      </c>
      <c r="F83" s="259">
        <v>14.8</v>
      </c>
      <c r="G83" s="259">
        <v>43.900000000000006</v>
      </c>
      <c r="H83" s="264">
        <v>42.2</v>
      </c>
      <c r="I83" s="572"/>
      <c r="J83" s="91"/>
      <c r="K83" s="91"/>
      <c r="L83" s="272"/>
      <c r="M83" s="272"/>
      <c r="N83" s="272"/>
      <c r="O83" s="272"/>
      <c r="P83" s="272"/>
      <c r="Q83" s="272"/>
      <c r="R83" s="143"/>
      <c r="S83" s="143"/>
      <c r="T83" s="90"/>
      <c r="U83" s="90"/>
      <c r="V83" s="90"/>
      <c r="W83" s="145"/>
      <c r="X83" s="145"/>
      <c r="Y83" s="145"/>
    </row>
    <row r="84" spans="1:26" ht="21" customHeight="1" x14ac:dyDescent="0.2">
      <c r="A84" s="162" t="s">
        <v>614</v>
      </c>
      <c r="B84" s="263">
        <v>121.19999999999999</v>
      </c>
      <c r="C84" s="263" t="s">
        <v>360</v>
      </c>
      <c r="D84" s="263" t="s">
        <v>360</v>
      </c>
      <c r="E84" s="263">
        <v>23.6</v>
      </c>
      <c r="F84" s="263">
        <v>256.8</v>
      </c>
      <c r="G84" s="263">
        <v>115</v>
      </c>
      <c r="H84" s="359">
        <v>115</v>
      </c>
      <c r="I84" s="255"/>
      <c r="J84" s="91"/>
      <c r="K84" s="91"/>
      <c r="L84" s="272"/>
      <c r="M84" s="272"/>
      <c r="N84" s="272"/>
      <c r="O84" s="272"/>
      <c r="P84" s="272"/>
      <c r="Q84" s="272"/>
      <c r="R84" s="143"/>
      <c r="S84" s="143"/>
      <c r="T84" s="90"/>
      <c r="U84" s="90"/>
      <c r="V84" s="90"/>
      <c r="W84" s="145"/>
      <c r="X84" s="145"/>
      <c r="Y84" s="145"/>
    </row>
    <row r="85" spans="1:26" ht="21" customHeight="1" x14ac:dyDescent="0.2">
      <c r="A85" s="251" t="s">
        <v>610</v>
      </c>
      <c r="B85" s="259">
        <v>77.099999999999994</v>
      </c>
      <c r="C85" s="259">
        <v>27.2</v>
      </c>
      <c r="D85" s="259" t="s">
        <v>360</v>
      </c>
      <c r="E85" s="259">
        <v>14.100000000000001</v>
      </c>
      <c r="F85" s="259">
        <v>21.700000000000003</v>
      </c>
      <c r="G85" s="259">
        <v>44.5</v>
      </c>
      <c r="H85" s="264">
        <v>41.6</v>
      </c>
      <c r="I85" s="261"/>
      <c r="J85" s="93"/>
      <c r="K85" s="91"/>
      <c r="L85" s="272"/>
      <c r="M85" s="272"/>
      <c r="N85" s="272"/>
      <c r="O85" s="272"/>
      <c r="P85" s="272"/>
      <c r="Q85" s="272"/>
      <c r="R85" s="143"/>
      <c r="S85" s="143"/>
      <c r="T85" s="90"/>
      <c r="U85" s="90"/>
      <c r="V85" s="90"/>
      <c r="W85" s="145"/>
      <c r="X85" s="145"/>
      <c r="Y85" s="145"/>
    </row>
    <row r="86" spans="1:26" ht="21" customHeight="1" x14ac:dyDescent="0.2">
      <c r="A86" s="65" t="s">
        <v>585</v>
      </c>
      <c r="B86" s="108">
        <v>61.6</v>
      </c>
      <c r="C86" s="108">
        <v>14.9</v>
      </c>
      <c r="D86" s="108" t="s">
        <v>360</v>
      </c>
      <c r="E86" s="108">
        <v>11.5</v>
      </c>
      <c r="F86" s="108" t="s">
        <v>360</v>
      </c>
      <c r="G86" s="108" t="s">
        <v>360</v>
      </c>
      <c r="H86" s="305">
        <v>50</v>
      </c>
      <c r="I86" s="262"/>
      <c r="J86" s="93"/>
      <c r="K86" s="91"/>
      <c r="L86" s="272"/>
      <c r="M86" s="272"/>
      <c r="N86" s="272"/>
      <c r="O86" s="272"/>
      <c r="P86" s="272"/>
      <c r="Q86" s="272"/>
      <c r="R86" s="143"/>
      <c r="S86" s="143"/>
      <c r="T86" s="90"/>
      <c r="U86" s="90"/>
      <c r="V86" s="90"/>
      <c r="W86" s="145"/>
      <c r="X86" s="145"/>
      <c r="Y86" s="145"/>
    </row>
    <row r="87" spans="1:26" ht="21" customHeight="1" x14ac:dyDescent="0.2">
      <c r="A87" s="251" t="s">
        <v>586</v>
      </c>
      <c r="B87" s="259">
        <v>67.599999999999994</v>
      </c>
      <c r="C87" s="304">
        <v>27.8</v>
      </c>
      <c r="D87" s="259">
        <v>80.599999999999994</v>
      </c>
      <c r="E87" s="259">
        <v>14.2</v>
      </c>
      <c r="F87" s="259" t="s">
        <v>360</v>
      </c>
      <c r="G87" s="259">
        <v>36.5</v>
      </c>
      <c r="H87" s="264">
        <v>42</v>
      </c>
      <c r="I87" s="261"/>
      <c r="J87" s="93"/>
      <c r="K87" s="91"/>
      <c r="L87" s="272"/>
      <c r="M87" s="272"/>
      <c r="N87" s="272"/>
      <c r="O87" s="272"/>
      <c r="P87" s="272"/>
      <c r="Q87" s="272"/>
      <c r="R87" s="143"/>
      <c r="S87" s="143"/>
      <c r="T87" s="90"/>
      <c r="U87" s="90"/>
      <c r="V87" s="90"/>
      <c r="W87" s="145"/>
      <c r="X87" s="145"/>
      <c r="Y87" s="145"/>
    </row>
    <row r="88" spans="1:26" ht="21" customHeight="1" x14ac:dyDescent="0.2">
      <c r="A88" s="65" t="s">
        <v>587</v>
      </c>
      <c r="B88" s="108">
        <v>43.4</v>
      </c>
      <c r="C88" s="108">
        <v>51.699999999999996</v>
      </c>
      <c r="D88" s="108" t="s">
        <v>360</v>
      </c>
      <c r="E88" s="108">
        <v>19.5</v>
      </c>
      <c r="F88" s="108">
        <v>29.8</v>
      </c>
      <c r="G88" s="108">
        <v>53.4</v>
      </c>
      <c r="H88" s="305">
        <v>33.6</v>
      </c>
      <c r="I88" s="262"/>
      <c r="J88" s="93"/>
      <c r="K88" s="91"/>
      <c r="L88" s="272"/>
      <c r="M88" s="272"/>
      <c r="N88" s="272"/>
      <c r="O88" s="272"/>
      <c r="P88" s="272"/>
      <c r="Q88" s="272"/>
      <c r="R88" s="143"/>
      <c r="S88" s="143"/>
      <c r="T88" s="90"/>
      <c r="U88" s="90"/>
      <c r="V88" s="90"/>
      <c r="W88" s="145"/>
      <c r="X88" s="145"/>
      <c r="Y88" s="145"/>
    </row>
    <row r="89" spans="1:26" ht="21" customHeight="1" x14ac:dyDescent="0.2">
      <c r="A89" s="251" t="s">
        <v>588</v>
      </c>
      <c r="B89" s="259">
        <v>58.7</v>
      </c>
      <c r="C89" s="259">
        <v>216.8</v>
      </c>
      <c r="D89" s="259" t="s">
        <v>360</v>
      </c>
      <c r="E89" s="259">
        <v>20</v>
      </c>
      <c r="F89" s="259">
        <v>691.4</v>
      </c>
      <c r="G89" s="259">
        <v>50</v>
      </c>
      <c r="H89" s="264">
        <v>48</v>
      </c>
      <c r="I89" s="261"/>
      <c r="J89" s="93"/>
      <c r="K89" s="91"/>
      <c r="L89" s="272"/>
      <c r="M89" s="272"/>
      <c r="N89" s="272"/>
      <c r="O89" s="272"/>
      <c r="P89" s="272"/>
      <c r="Q89" s="272"/>
      <c r="R89" s="143"/>
      <c r="S89" s="143"/>
      <c r="T89" s="90"/>
      <c r="U89" s="90"/>
      <c r="V89" s="90"/>
      <c r="W89" s="145"/>
      <c r="X89" s="145"/>
      <c r="Y89" s="145"/>
    </row>
    <row r="90" spans="1:26" ht="21" customHeight="1" x14ac:dyDescent="0.2">
      <c r="A90" s="65" t="s">
        <v>583</v>
      </c>
      <c r="B90" s="108">
        <v>59.8</v>
      </c>
      <c r="C90" s="108">
        <v>24.4</v>
      </c>
      <c r="D90" s="108">
        <v>80.599999999999994</v>
      </c>
      <c r="E90" s="108">
        <v>16.299999999999997</v>
      </c>
      <c r="F90" s="108">
        <v>360.59999999999997</v>
      </c>
      <c r="G90" s="108">
        <v>47</v>
      </c>
      <c r="H90" s="305">
        <v>45.6</v>
      </c>
      <c r="I90" s="253"/>
      <c r="J90" s="93"/>
      <c r="K90" s="91"/>
      <c r="L90" s="272"/>
      <c r="M90" s="272"/>
      <c r="N90" s="272"/>
      <c r="O90" s="272"/>
      <c r="P90" s="272"/>
      <c r="Q90" s="272"/>
      <c r="R90" s="143"/>
      <c r="S90" s="143"/>
      <c r="T90" s="90"/>
      <c r="U90" s="90"/>
      <c r="V90" s="90"/>
      <c r="W90" s="145"/>
      <c r="X90" s="145"/>
      <c r="Y90" s="145"/>
    </row>
    <row r="91" spans="1:26" ht="21" customHeight="1" x14ac:dyDescent="0.2">
      <c r="A91" s="251" t="s">
        <v>650</v>
      </c>
      <c r="B91" s="324">
        <v>17.299999999999997</v>
      </c>
      <c r="C91" s="324">
        <v>2.8000000000000007</v>
      </c>
      <c r="D91" s="324" t="s">
        <v>360</v>
      </c>
      <c r="E91" s="324">
        <v>-2.1999999999999957</v>
      </c>
      <c r="F91" s="324">
        <v>-338.9</v>
      </c>
      <c r="G91" s="324">
        <v>-2.5</v>
      </c>
      <c r="H91" s="325">
        <v>-4</v>
      </c>
      <c r="I91" s="324">
        <f t="shared" ref="I91" si="9">IF(OR(I82="x",I87="x"),"x",I82-I87)</f>
        <v>0</v>
      </c>
      <c r="J91" s="93"/>
      <c r="K91" s="91"/>
      <c r="L91" s="272"/>
      <c r="M91" s="272"/>
      <c r="N91" s="272"/>
      <c r="O91" s="272"/>
      <c r="P91" s="272"/>
      <c r="Q91" s="272"/>
      <c r="R91" s="143"/>
      <c r="S91" s="143"/>
      <c r="T91" s="90"/>
      <c r="U91" s="90"/>
      <c r="V91" s="90"/>
      <c r="W91" s="145"/>
      <c r="X91" s="145"/>
      <c r="Y91" s="145"/>
    </row>
    <row r="92" spans="1:26" ht="21" customHeight="1" x14ac:dyDescent="0.2">
      <c r="A92" s="162" t="s">
        <v>651</v>
      </c>
      <c r="B92" s="238">
        <v>0.28929765886287623</v>
      </c>
      <c r="C92" s="238" t="s">
        <v>582</v>
      </c>
      <c r="D92" s="238" t="s">
        <v>360</v>
      </c>
      <c r="E92" s="238">
        <v>-0.13496932515337398</v>
      </c>
      <c r="F92" s="238" t="s">
        <v>582</v>
      </c>
      <c r="G92" s="238" t="s">
        <v>582</v>
      </c>
      <c r="H92" s="237">
        <v>-8.771929824561403E-2</v>
      </c>
      <c r="I92" s="238" t="e">
        <f>IF(OR(I82="x",I87="x"),"x",IF(AND(SUM(I72+I28)&gt;0,SUM(I72+I28)&lt;10),"y",I91/I87))</f>
        <v>#DIV/0!</v>
      </c>
      <c r="J92" s="93"/>
      <c r="K92" s="91"/>
      <c r="L92" s="272"/>
      <c r="M92" s="272"/>
      <c r="N92" s="272"/>
      <c r="O92" s="272"/>
      <c r="P92" s="272"/>
      <c r="Q92" s="272"/>
      <c r="R92" s="143"/>
      <c r="S92" s="143"/>
      <c r="T92" s="90"/>
      <c r="U92" s="90"/>
      <c r="V92" s="90"/>
      <c r="W92" s="145"/>
      <c r="X92" s="145"/>
      <c r="Y92" s="145"/>
    </row>
    <row r="93" spans="1:26" x14ac:dyDescent="0.2">
      <c r="A93" s="57" t="s">
        <v>76</v>
      </c>
      <c r="B93" s="694"/>
      <c r="C93" s="180"/>
      <c r="D93" s="180"/>
      <c r="E93" s="180"/>
      <c r="F93" s="180"/>
      <c r="G93" s="180"/>
      <c r="H93" s="796"/>
      <c r="I93" s="180"/>
      <c r="K93" s="143"/>
      <c r="L93" s="143"/>
      <c r="M93" s="143"/>
      <c r="N93" s="143"/>
      <c r="O93" s="143"/>
      <c r="P93" s="143"/>
      <c r="Q93" s="143"/>
      <c r="R93" s="143"/>
      <c r="S93" s="143"/>
      <c r="T93" s="143"/>
      <c r="U93" s="90"/>
      <c r="V93" s="90"/>
      <c r="W93" s="90"/>
      <c r="X93" s="145"/>
      <c r="Y93" s="145"/>
      <c r="Z93" s="145"/>
    </row>
    <row r="94" spans="1:26" x14ac:dyDescent="0.2">
      <c r="A94" s="25" t="s">
        <v>56</v>
      </c>
      <c r="B94" s="3"/>
      <c r="C94" s="74"/>
      <c r="D94" s="75"/>
      <c r="E94" s="75"/>
      <c r="F94" s="75"/>
      <c r="G94" s="75"/>
      <c r="H94" s="778"/>
      <c r="I94" s="34"/>
      <c r="K94" s="145"/>
      <c r="L94" s="145"/>
      <c r="M94" s="90"/>
      <c r="N94" s="90"/>
      <c r="O94" s="90"/>
      <c r="P94" s="90"/>
      <c r="Q94" s="90"/>
      <c r="R94" s="90"/>
      <c r="S94" s="90"/>
      <c r="T94" s="90"/>
      <c r="U94" s="90"/>
      <c r="V94" s="90"/>
      <c r="W94" s="90"/>
      <c r="X94" s="145"/>
      <c r="Y94" s="145"/>
      <c r="Z94" s="145"/>
    </row>
    <row r="95" spans="1:26" x14ac:dyDescent="0.2">
      <c r="A95" s="399" t="s">
        <v>306</v>
      </c>
      <c r="B95" s="399"/>
      <c r="C95" s="399"/>
      <c r="D95" s="399"/>
      <c r="E95" s="399"/>
      <c r="F95" s="399"/>
      <c r="G95" s="399"/>
      <c r="H95" s="383"/>
      <c r="I95" s="399"/>
      <c r="K95" s="145"/>
      <c r="L95" s="145"/>
      <c r="M95" s="145"/>
      <c r="N95" s="145"/>
      <c r="O95" s="145"/>
      <c r="P95" s="145"/>
      <c r="Q95" s="145"/>
      <c r="R95" s="145"/>
      <c r="S95" s="145"/>
      <c r="T95" s="145"/>
      <c r="U95" s="145"/>
      <c r="V95" s="145"/>
      <c r="W95" s="145"/>
      <c r="X95" s="145"/>
      <c r="Y95" s="145"/>
      <c r="Z95" s="145"/>
    </row>
    <row r="96" spans="1:26" x14ac:dyDescent="0.2">
      <c r="A96" s="399" t="s">
        <v>307</v>
      </c>
      <c r="B96" s="399"/>
      <c r="C96" s="399"/>
      <c r="D96" s="399"/>
      <c r="E96" s="399"/>
      <c r="F96" s="399"/>
      <c r="G96" s="399"/>
      <c r="H96" s="383"/>
      <c r="I96" s="399"/>
      <c r="K96" s="145"/>
      <c r="L96" s="145"/>
      <c r="M96" s="145"/>
      <c r="N96" s="145"/>
      <c r="O96" s="145"/>
      <c r="P96" s="145"/>
      <c r="Q96" s="145"/>
      <c r="R96" s="145"/>
      <c r="S96" s="145"/>
      <c r="T96" s="145"/>
      <c r="U96" s="145"/>
      <c r="V96" s="145"/>
      <c r="W96" s="145"/>
      <c r="X96" s="145"/>
      <c r="Y96" s="145"/>
      <c r="Z96" s="145"/>
    </row>
    <row r="97" spans="1:26" x14ac:dyDescent="0.2">
      <c r="A97" s="37" t="s">
        <v>762</v>
      </c>
      <c r="B97" s="25"/>
      <c r="C97" s="25"/>
      <c r="D97" s="25"/>
      <c r="E97" s="25"/>
      <c r="F97" s="25"/>
      <c r="G97" s="25"/>
      <c r="H97" s="25"/>
      <c r="I97" s="399"/>
      <c r="K97" s="145"/>
      <c r="L97" s="145"/>
      <c r="M97" s="145"/>
      <c r="N97" s="145"/>
      <c r="O97" s="145"/>
      <c r="P97" s="145"/>
      <c r="Q97" s="145"/>
      <c r="R97" s="145"/>
      <c r="S97" s="145"/>
      <c r="T97" s="145"/>
      <c r="U97" s="145"/>
      <c r="V97" s="145"/>
      <c r="W97" s="145"/>
      <c r="X97" s="145"/>
      <c r="Y97" s="145"/>
      <c r="Z97" s="145"/>
    </row>
    <row r="98" spans="1:26" x14ac:dyDescent="0.2">
      <c r="A98" s="399" t="s">
        <v>461</v>
      </c>
      <c r="B98" s="399"/>
      <c r="C98" s="399"/>
      <c r="D98" s="399"/>
      <c r="E98" s="399"/>
      <c r="F98" s="399"/>
      <c r="G98" s="399"/>
      <c r="H98" s="383"/>
      <c r="I98" s="399"/>
      <c r="K98" s="145"/>
      <c r="L98" s="145"/>
      <c r="M98" s="145"/>
      <c r="N98" s="145"/>
      <c r="O98" s="145"/>
      <c r="P98" s="145"/>
      <c r="Q98" s="145"/>
      <c r="R98" s="145"/>
      <c r="S98" s="145"/>
      <c r="T98" s="145"/>
      <c r="U98" s="145"/>
      <c r="V98" s="145"/>
      <c r="W98" s="145"/>
      <c r="X98" s="145"/>
      <c r="Y98" s="145"/>
      <c r="Z98" s="145"/>
    </row>
    <row r="99" spans="1:26" x14ac:dyDescent="0.2">
      <c r="A99" s="399" t="s">
        <v>236</v>
      </c>
      <c r="B99" s="399"/>
      <c r="C99" s="399"/>
      <c r="D99" s="399"/>
      <c r="E99" s="399"/>
      <c r="F99" s="399"/>
      <c r="G99" s="399"/>
      <c r="H99" s="383"/>
      <c r="I99" s="399"/>
      <c r="K99" s="145"/>
      <c r="L99" s="145"/>
      <c r="M99" s="145"/>
      <c r="N99" s="145"/>
      <c r="O99" s="145"/>
      <c r="P99" s="145"/>
      <c r="Q99" s="145"/>
      <c r="R99" s="145"/>
      <c r="S99" s="145"/>
      <c r="T99" s="145"/>
      <c r="U99" s="145"/>
      <c r="V99" s="145"/>
      <c r="W99" s="145"/>
      <c r="X99" s="145"/>
      <c r="Y99" s="145"/>
      <c r="Z99" s="145"/>
    </row>
    <row r="100" spans="1:26" x14ac:dyDescent="0.2">
      <c r="A100" s="392" t="s">
        <v>437</v>
      </c>
      <c r="B100" s="392"/>
      <c r="C100" s="392"/>
      <c r="D100" s="392"/>
      <c r="E100" s="392"/>
      <c r="F100" s="392"/>
      <c r="G100" s="392"/>
      <c r="H100" s="392"/>
      <c r="I100" s="392"/>
    </row>
    <row r="101" spans="1:26" x14ac:dyDescent="0.2">
      <c r="A101" s="399" t="s">
        <v>438</v>
      </c>
      <c r="B101" s="399"/>
      <c r="C101" s="399"/>
      <c r="D101" s="399"/>
      <c r="E101" s="399"/>
      <c r="F101" s="399"/>
      <c r="G101" s="399"/>
      <c r="H101" s="383"/>
      <c r="I101" s="399"/>
    </row>
    <row r="102" spans="1:26" x14ac:dyDescent="0.2">
      <c r="A102" s="404" t="s">
        <v>462</v>
      </c>
      <c r="B102" s="404"/>
      <c r="C102" s="404"/>
      <c r="D102" s="404"/>
      <c r="E102" s="404"/>
      <c r="F102" s="404"/>
      <c r="G102" s="404"/>
      <c r="H102" s="23"/>
      <c r="I102" s="404"/>
    </row>
    <row r="103" spans="1:26" x14ac:dyDescent="0.2">
      <c r="A103" s="404" t="s">
        <v>292</v>
      </c>
      <c r="B103" s="404"/>
      <c r="C103" s="404"/>
      <c r="D103" s="404"/>
      <c r="E103" s="404"/>
      <c r="F103" s="404"/>
      <c r="G103" s="404"/>
      <c r="H103" s="23"/>
      <c r="I103" s="404"/>
    </row>
    <row r="104" spans="1:26" x14ac:dyDescent="0.2">
      <c r="A104" s="404" t="s">
        <v>293</v>
      </c>
      <c r="B104" s="404"/>
      <c r="C104" s="404"/>
      <c r="D104" s="404"/>
      <c r="E104" s="404"/>
      <c r="F104" s="404"/>
      <c r="G104" s="404"/>
      <c r="H104" s="23"/>
      <c r="I104" s="404"/>
    </row>
    <row r="105" spans="1:26" ht="13.5" x14ac:dyDescent="0.2">
      <c r="A105" s="439" t="s">
        <v>463</v>
      </c>
      <c r="B105" s="439"/>
      <c r="C105" s="439"/>
      <c r="D105" s="439"/>
      <c r="E105" s="439"/>
      <c r="F105" s="439"/>
      <c r="G105" s="439"/>
      <c r="H105" s="797"/>
      <c r="I105" s="439"/>
      <c r="J105" s="10"/>
      <c r="K105" s="10"/>
      <c r="L105" s="10"/>
      <c r="M105" s="10"/>
      <c r="N105" s="10"/>
      <c r="O105" s="10"/>
    </row>
  </sheetData>
  <hyperlinks>
    <hyperlink ref="A1" location="Contents!A1" tooltip="Contents Page" display="Return to Contents Page" xr:uid="{00000000-0004-0000-1A00-000000000000}"/>
  </hyperlinks>
  <pageMargins left="0.70866141732283472" right="0.70866141732283472" top="0.74803149606299213" bottom="0.74803149606299213" header="0.31496062992125984" footer="0.31496062992125984"/>
  <pageSetup paperSize="9" scale="32" orientation="portrait" r:id="rId1"/>
  <rowBreaks count="1" manualBreakCount="1">
    <brk id="48"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AT162"/>
  <sheetViews>
    <sheetView showGridLines="0" zoomScaleNormal="100" workbookViewId="0">
      <selection sqref="A1:XFD1"/>
    </sheetView>
  </sheetViews>
  <sheetFormatPr defaultColWidth="9.140625" defaultRowHeight="12.75" x14ac:dyDescent="0.2"/>
  <cols>
    <col min="1" max="1" width="51.140625" style="90" customWidth="1"/>
    <col min="2" max="2" width="7.85546875" style="60" customWidth="1"/>
    <col min="3" max="4" width="7.85546875" style="61" customWidth="1"/>
    <col min="5" max="5" width="7.42578125" style="61" customWidth="1"/>
    <col min="6" max="6" width="7.85546875" style="61" customWidth="1"/>
    <col min="7" max="12" width="7.42578125" style="61" customWidth="1"/>
    <col min="13" max="13" width="7.85546875" style="61" customWidth="1"/>
    <col min="14" max="14" width="7.85546875" style="172" customWidth="1"/>
    <col min="15" max="15" width="0.42578125" style="61" customWidth="1"/>
    <col min="16" max="16" width="11.85546875" customWidth="1"/>
    <col min="18" max="18" width="9.140625" style="143"/>
    <col min="19" max="31" width="6" style="143" customWidth="1"/>
    <col min="32" max="36" width="9.140625" style="143"/>
  </cols>
  <sheetData>
    <row r="1" spans="1:36" ht="16.5" customHeight="1" x14ac:dyDescent="0.2">
      <c r="A1" s="47" t="s">
        <v>77</v>
      </c>
      <c r="R1" s="85"/>
    </row>
    <row r="2" spans="1:36" ht="16.350000000000001" customHeight="1" x14ac:dyDescent="0.25">
      <c r="A2" s="315" t="s">
        <v>786</v>
      </c>
      <c r="R2" s="85"/>
    </row>
    <row r="3" spans="1:36" ht="16.350000000000001" customHeight="1" x14ac:dyDescent="0.25">
      <c r="A3" s="315" t="s">
        <v>763</v>
      </c>
      <c r="R3" s="85"/>
    </row>
    <row r="4" spans="1:36" s="62" customFormat="1" ht="111" customHeight="1" x14ac:dyDescent="0.2">
      <c r="A4" s="63"/>
      <c r="B4" s="88" t="s">
        <v>25</v>
      </c>
      <c r="C4" s="88" t="s">
        <v>26</v>
      </c>
      <c r="D4" s="88" t="s">
        <v>27</v>
      </c>
      <c r="E4" s="88" t="s">
        <v>161</v>
      </c>
      <c r="F4" s="88" t="s">
        <v>28</v>
      </c>
      <c r="G4" s="88" t="s">
        <v>29</v>
      </c>
      <c r="H4" s="88" t="s">
        <v>30</v>
      </c>
      <c r="I4" s="88" t="s">
        <v>31</v>
      </c>
      <c r="J4" s="88" t="s">
        <v>32</v>
      </c>
      <c r="K4" s="88" t="s">
        <v>33</v>
      </c>
      <c r="L4" s="88" t="s">
        <v>34</v>
      </c>
      <c r="M4" s="88" t="s">
        <v>35</v>
      </c>
      <c r="N4" s="88" t="s">
        <v>94</v>
      </c>
      <c r="O4" s="77"/>
      <c r="Q4" s="295"/>
      <c r="S4" s="295"/>
      <c r="T4" s="295"/>
      <c r="U4" s="295"/>
      <c r="V4" s="295"/>
      <c r="W4" s="295"/>
      <c r="X4" s="295"/>
      <c r="Y4" s="295"/>
      <c r="Z4" s="295"/>
      <c r="AA4" s="295"/>
      <c r="AB4" s="295"/>
      <c r="AC4" s="295"/>
      <c r="AD4" s="295"/>
      <c r="AE4" s="295"/>
      <c r="AF4" s="295"/>
      <c r="AG4" s="295"/>
      <c r="AH4" s="295"/>
      <c r="AI4" s="295"/>
    </row>
    <row r="5" spans="1:36" ht="21" customHeight="1" x14ac:dyDescent="0.2">
      <c r="A5" s="251" t="s">
        <v>611</v>
      </c>
      <c r="B5" s="252">
        <v>1</v>
      </c>
      <c r="C5" s="252">
        <v>0</v>
      </c>
      <c r="D5" s="252">
        <v>0</v>
      </c>
      <c r="E5" s="252">
        <v>0</v>
      </c>
      <c r="F5" s="252">
        <v>4</v>
      </c>
      <c r="G5" s="252">
        <v>7</v>
      </c>
      <c r="H5" s="252">
        <v>1</v>
      </c>
      <c r="I5" s="252">
        <v>2</v>
      </c>
      <c r="J5" s="252">
        <v>3</v>
      </c>
      <c r="K5" s="252">
        <v>1</v>
      </c>
      <c r="L5" s="252">
        <v>1</v>
      </c>
      <c r="M5" s="252">
        <v>1</v>
      </c>
      <c r="N5" s="261">
        <v>21</v>
      </c>
      <c r="O5" s="555"/>
      <c r="P5" s="91"/>
      <c r="Q5" s="91"/>
      <c r="R5" s="91"/>
      <c r="S5" s="91"/>
      <c r="T5" s="91"/>
      <c r="U5" s="91"/>
      <c r="V5" s="91"/>
      <c r="W5" s="91"/>
      <c r="X5" s="91"/>
      <c r="Y5" s="91"/>
      <c r="Z5" s="91"/>
      <c r="AA5" s="91"/>
      <c r="AB5" s="91"/>
      <c r="AC5" s="91"/>
      <c r="AD5" s="91"/>
      <c r="AE5" s="91"/>
      <c r="AF5" s="91"/>
      <c r="AJ5"/>
    </row>
    <row r="6" spans="1:36" ht="21" customHeight="1" x14ac:dyDescent="0.2">
      <c r="A6" s="162" t="s">
        <v>612</v>
      </c>
      <c r="B6" s="253">
        <v>2</v>
      </c>
      <c r="C6" s="253">
        <v>1</v>
      </c>
      <c r="D6" s="253">
        <v>0</v>
      </c>
      <c r="E6" s="253">
        <v>2</v>
      </c>
      <c r="F6" s="253">
        <v>2</v>
      </c>
      <c r="G6" s="253">
        <v>2</v>
      </c>
      <c r="H6" s="253">
        <v>4</v>
      </c>
      <c r="I6" s="253">
        <v>2</v>
      </c>
      <c r="J6" s="253">
        <v>1</v>
      </c>
      <c r="K6" s="253">
        <v>2</v>
      </c>
      <c r="L6" s="253">
        <v>1</v>
      </c>
      <c r="M6" s="253">
        <v>1</v>
      </c>
      <c r="N6" s="262">
        <v>20</v>
      </c>
      <c r="O6" s="93"/>
      <c r="P6" s="91"/>
      <c r="Q6" s="91"/>
      <c r="R6" s="91"/>
      <c r="S6" s="91"/>
      <c r="T6" s="91"/>
      <c r="U6" s="91"/>
      <c r="V6" s="91"/>
      <c r="W6" s="91"/>
      <c r="X6" s="91"/>
      <c r="Y6" s="91"/>
      <c r="Z6" s="91"/>
      <c r="AA6" s="91"/>
      <c r="AB6" s="91"/>
      <c r="AC6" s="91"/>
      <c r="AD6" s="91"/>
      <c r="AE6" s="91"/>
      <c r="AF6" s="91"/>
      <c r="AJ6"/>
    </row>
    <row r="7" spans="1:36" ht="21" customHeight="1" x14ac:dyDescent="0.2">
      <c r="A7" s="251" t="s">
        <v>613</v>
      </c>
      <c r="B7" s="252">
        <v>1</v>
      </c>
      <c r="C7" s="252">
        <v>1</v>
      </c>
      <c r="D7" s="252">
        <v>3</v>
      </c>
      <c r="E7" s="252">
        <v>0</v>
      </c>
      <c r="F7" s="252">
        <v>0</v>
      </c>
      <c r="G7" s="252">
        <v>1</v>
      </c>
      <c r="H7" s="252">
        <v>11</v>
      </c>
      <c r="I7" s="252">
        <v>0</v>
      </c>
      <c r="J7" s="252">
        <v>7</v>
      </c>
      <c r="K7" s="252">
        <v>2</v>
      </c>
      <c r="L7" s="252">
        <v>1</v>
      </c>
      <c r="M7" s="252">
        <v>1</v>
      </c>
      <c r="N7" s="261">
        <v>28</v>
      </c>
      <c r="O7" s="555"/>
      <c r="P7" s="91"/>
      <c r="Q7" s="91"/>
      <c r="R7" s="91"/>
      <c r="S7" s="91"/>
      <c r="T7" s="91"/>
      <c r="U7" s="91"/>
      <c r="V7" s="91"/>
      <c r="W7" s="91"/>
      <c r="X7" s="91"/>
      <c r="Y7" s="91"/>
      <c r="Z7" s="91"/>
      <c r="AA7" s="91"/>
      <c r="AB7" s="91"/>
      <c r="AC7" s="91"/>
      <c r="AD7" s="91"/>
      <c r="AE7" s="91"/>
      <c r="AF7" s="91"/>
      <c r="AJ7"/>
    </row>
    <row r="8" spans="1:36" ht="21" customHeight="1" x14ac:dyDescent="0.2">
      <c r="A8" s="162" t="s">
        <v>614</v>
      </c>
      <c r="B8" s="556">
        <v>2</v>
      </c>
      <c r="C8" s="253">
        <v>0</v>
      </c>
      <c r="D8" s="253">
        <v>3</v>
      </c>
      <c r="E8" s="253">
        <v>0</v>
      </c>
      <c r="F8" s="253">
        <v>0</v>
      </c>
      <c r="G8" s="253">
        <v>0</v>
      </c>
      <c r="H8" s="253">
        <v>5</v>
      </c>
      <c r="I8" s="253">
        <v>2</v>
      </c>
      <c r="J8" s="253">
        <v>1</v>
      </c>
      <c r="K8" s="253">
        <v>1</v>
      </c>
      <c r="L8" s="253">
        <v>0</v>
      </c>
      <c r="M8" s="253">
        <v>1</v>
      </c>
      <c r="N8" s="262">
        <v>15</v>
      </c>
      <c r="O8" s="93"/>
      <c r="P8" s="91"/>
      <c r="Q8" s="91"/>
      <c r="R8" s="91"/>
      <c r="S8" s="91"/>
      <c r="T8" s="91"/>
      <c r="U8" s="91"/>
      <c r="V8" s="91"/>
      <c r="W8" s="91"/>
      <c r="X8" s="91"/>
      <c r="Y8" s="91"/>
      <c r="Z8" s="91"/>
      <c r="AA8" s="91"/>
      <c r="AB8" s="91"/>
      <c r="AC8" s="91"/>
      <c r="AD8" s="91"/>
      <c r="AE8" s="91"/>
      <c r="AF8" s="91"/>
      <c r="AJ8"/>
    </row>
    <row r="9" spans="1:36" ht="21" customHeight="1" x14ac:dyDescent="0.2">
      <c r="A9" s="251" t="s">
        <v>610</v>
      </c>
      <c r="B9" s="252">
        <v>6</v>
      </c>
      <c r="C9" s="252">
        <v>2</v>
      </c>
      <c r="D9" s="252">
        <v>6</v>
      </c>
      <c r="E9" s="252">
        <v>2</v>
      </c>
      <c r="F9" s="252">
        <v>6</v>
      </c>
      <c r="G9" s="252">
        <v>10</v>
      </c>
      <c r="H9" s="252">
        <v>21</v>
      </c>
      <c r="I9" s="252">
        <v>6</v>
      </c>
      <c r="J9" s="252">
        <v>12</v>
      </c>
      <c r="K9" s="252">
        <v>6</v>
      </c>
      <c r="L9" s="252">
        <v>3</v>
      </c>
      <c r="M9" s="252">
        <v>4</v>
      </c>
      <c r="N9" s="261">
        <v>84</v>
      </c>
      <c r="O9" s="555"/>
      <c r="P9" s="91"/>
      <c r="Q9" s="91"/>
      <c r="R9" s="91"/>
      <c r="S9" s="91"/>
      <c r="T9" s="91"/>
      <c r="U9" s="91"/>
      <c r="V9" s="91"/>
      <c r="W9" s="91"/>
      <c r="X9" s="91"/>
      <c r="Y9" s="91"/>
      <c r="Z9" s="91"/>
      <c r="AA9" s="91"/>
      <c r="AB9" s="91"/>
      <c r="AC9" s="91"/>
      <c r="AD9" s="91"/>
      <c r="AE9" s="91"/>
      <c r="AF9" s="91"/>
      <c r="AJ9"/>
    </row>
    <row r="10" spans="1:36" ht="21" customHeight="1" x14ac:dyDescent="0.2">
      <c r="A10" s="162" t="s">
        <v>585</v>
      </c>
      <c r="B10" s="254">
        <v>1</v>
      </c>
      <c r="C10" s="254">
        <v>1</v>
      </c>
      <c r="D10" s="254">
        <v>0</v>
      </c>
      <c r="E10" s="254">
        <v>0</v>
      </c>
      <c r="F10" s="254">
        <v>1</v>
      </c>
      <c r="G10" s="254">
        <v>6</v>
      </c>
      <c r="H10" s="254">
        <v>3</v>
      </c>
      <c r="I10" s="254">
        <v>0</v>
      </c>
      <c r="J10" s="254">
        <v>4</v>
      </c>
      <c r="K10" s="254">
        <v>6</v>
      </c>
      <c r="L10" s="254">
        <v>2</v>
      </c>
      <c r="M10" s="254">
        <v>0</v>
      </c>
      <c r="N10" s="255">
        <v>24</v>
      </c>
      <c r="O10" s="91"/>
      <c r="P10" s="91"/>
      <c r="Q10" s="143"/>
      <c r="AJ10"/>
    </row>
    <row r="11" spans="1:36" ht="21" customHeight="1" x14ac:dyDescent="0.2">
      <c r="A11" s="251" t="s">
        <v>586</v>
      </c>
      <c r="B11" s="252">
        <v>1</v>
      </c>
      <c r="C11" s="252">
        <v>1</v>
      </c>
      <c r="D11" s="252">
        <v>2</v>
      </c>
      <c r="E11" s="252">
        <v>1</v>
      </c>
      <c r="F11" s="252">
        <v>3</v>
      </c>
      <c r="G11" s="252">
        <v>2</v>
      </c>
      <c r="H11" s="252">
        <v>1</v>
      </c>
      <c r="I11" s="252">
        <v>1</v>
      </c>
      <c r="J11" s="252">
        <v>3</v>
      </c>
      <c r="K11" s="252">
        <v>4</v>
      </c>
      <c r="L11" s="252">
        <v>0</v>
      </c>
      <c r="M11" s="252">
        <v>0</v>
      </c>
      <c r="N11" s="261">
        <v>19</v>
      </c>
      <c r="O11" s="555"/>
      <c r="P11" s="91"/>
      <c r="Q11" s="143"/>
      <c r="AJ11"/>
    </row>
    <row r="12" spans="1:36" ht="21" customHeight="1" x14ac:dyDescent="0.2">
      <c r="A12" s="162" t="s">
        <v>587</v>
      </c>
      <c r="B12" s="254">
        <v>0</v>
      </c>
      <c r="C12" s="254">
        <v>0</v>
      </c>
      <c r="D12" s="254">
        <v>1</v>
      </c>
      <c r="E12" s="254">
        <v>1</v>
      </c>
      <c r="F12" s="254">
        <v>8</v>
      </c>
      <c r="G12" s="254">
        <v>1</v>
      </c>
      <c r="H12" s="254">
        <v>5</v>
      </c>
      <c r="I12" s="254">
        <v>1</v>
      </c>
      <c r="J12" s="254">
        <v>2</v>
      </c>
      <c r="K12" s="254">
        <v>3</v>
      </c>
      <c r="L12" s="254">
        <v>0</v>
      </c>
      <c r="M12" s="254">
        <v>0</v>
      </c>
      <c r="N12" s="255">
        <v>22</v>
      </c>
      <c r="O12" s="91"/>
      <c r="P12" s="91"/>
      <c r="Q12" s="143"/>
      <c r="AJ12"/>
    </row>
    <row r="13" spans="1:36" ht="21" customHeight="1" x14ac:dyDescent="0.2">
      <c r="A13" s="251" t="s">
        <v>588</v>
      </c>
      <c r="B13" s="586">
        <v>1</v>
      </c>
      <c r="C13" s="252">
        <v>3</v>
      </c>
      <c r="D13" s="252">
        <v>3</v>
      </c>
      <c r="E13" s="252">
        <v>1</v>
      </c>
      <c r="F13" s="252">
        <v>5</v>
      </c>
      <c r="G13" s="252">
        <v>3</v>
      </c>
      <c r="H13" s="252">
        <v>7</v>
      </c>
      <c r="I13" s="252">
        <v>1</v>
      </c>
      <c r="J13" s="252">
        <v>4</v>
      </c>
      <c r="K13" s="252">
        <v>4</v>
      </c>
      <c r="L13" s="252">
        <v>0</v>
      </c>
      <c r="M13" s="252">
        <v>0</v>
      </c>
      <c r="N13" s="261">
        <v>32</v>
      </c>
      <c r="O13" s="555"/>
      <c r="P13" s="91"/>
      <c r="Q13" s="143"/>
      <c r="AJ13"/>
    </row>
    <row r="14" spans="1:36" ht="21" customHeight="1" x14ac:dyDescent="0.2">
      <c r="A14" s="162" t="s">
        <v>583</v>
      </c>
      <c r="B14" s="254">
        <v>3</v>
      </c>
      <c r="C14" s="254">
        <v>5</v>
      </c>
      <c r="D14" s="254">
        <v>6</v>
      </c>
      <c r="E14" s="254">
        <v>3</v>
      </c>
      <c r="F14" s="254">
        <v>17</v>
      </c>
      <c r="G14" s="254">
        <v>12</v>
      </c>
      <c r="H14" s="254">
        <v>16</v>
      </c>
      <c r="I14" s="254">
        <v>3</v>
      </c>
      <c r="J14" s="254">
        <v>13</v>
      </c>
      <c r="K14" s="254">
        <v>17</v>
      </c>
      <c r="L14" s="254">
        <v>2</v>
      </c>
      <c r="M14" s="254">
        <v>0</v>
      </c>
      <c r="N14" s="255">
        <v>97</v>
      </c>
      <c r="O14" s="91"/>
      <c r="P14" s="91"/>
      <c r="Q14" s="143"/>
      <c r="AJ14"/>
    </row>
    <row r="15" spans="1:36" ht="21" customHeight="1" x14ac:dyDescent="0.2">
      <c r="A15" s="251" t="s">
        <v>650</v>
      </c>
      <c r="B15" s="252">
        <v>3</v>
      </c>
      <c r="C15" s="252">
        <v>-3</v>
      </c>
      <c r="D15" s="252">
        <v>0</v>
      </c>
      <c r="E15" s="252">
        <v>-1</v>
      </c>
      <c r="F15" s="252">
        <v>-11</v>
      </c>
      <c r="G15" s="252">
        <v>-2</v>
      </c>
      <c r="H15" s="252">
        <v>5</v>
      </c>
      <c r="I15" s="252">
        <v>3</v>
      </c>
      <c r="J15" s="252">
        <v>-1</v>
      </c>
      <c r="K15" s="252">
        <v>-11</v>
      </c>
      <c r="L15" s="252">
        <v>1</v>
      </c>
      <c r="M15" s="252">
        <v>4</v>
      </c>
      <c r="N15" s="261">
        <v>-13</v>
      </c>
      <c r="O15" s="91"/>
      <c r="P15" s="91"/>
      <c r="Q15" s="143"/>
      <c r="AJ15"/>
    </row>
    <row r="16" spans="1:36" ht="21" customHeight="1" x14ac:dyDescent="0.2">
      <c r="A16" s="162" t="s">
        <v>651</v>
      </c>
      <c r="B16" s="238" t="s">
        <v>582</v>
      </c>
      <c r="C16" s="238" t="s">
        <v>582</v>
      </c>
      <c r="D16" s="238" t="s">
        <v>582</v>
      </c>
      <c r="E16" s="238" t="s">
        <v>582</v>
      </c>
      <c r="F16" s="238">
        <v>-0.6470588235294118</v>
      </c>
      <c r="G16" s="238">
        <v>-0.16666666666666666</v>
      </c>
      <c r="H16" s="238">
        <v>0.3125</v>
      </c>
      <c r="I16" s="238" t="s">
        <v>582</v>
      </c>
      <c r="J16" s="238">
        <v>-7.6923076923076927E-2</v>
      </c>
      <c r="K16" s="238">
        <v>-0.6470588235294118</v>
      </c>
      <c r="L16" s="238" t="s">
        <v>582</v>
      </c>
      <c r="M16" s="238" t="s">
        <v>582</v>
      </c>
      <c r="N16" s="237">
        <v>-0.13402061855670103</v>
      </c>
      <c r="O16" s="91"/>
      <c r="P16" s="91"/>
      <c r="Q16" s="143"/>
      <c r="AJ16"/>
    </row>
    <row r="17" spans="1:36" x14ac:dyDescent="0.2">
      <c r="A17" s="57" t="s">
        <v>76</v>
      </c>
      <c r="B17" s="179"/>
      <c r="C17" s="181"/>
      <c r="D17" s="181"/>
      <c r="E17" s="181"/>
      <c r="F17" s="181"/>
      <c r="G17" s="181"/>
      <c r="H17" s="181"/>
      <c r="I17" s="181"/>
      <c r="J17" s="182"/>
      <c r="K17" s="183"/>
      <c r="L17" s="184"/>
      <c r="M17" s="184"/>
      <c r="N17" s="575"/>
      <c r="O17" s="184"/>
      <c r="Q17" s="143"/>
      <c r="AJ17"/>
    </row>
    <row r="18" spans="1:36" ht="16.350000000000001" customHeight="1" x14ac:dyDescent="0.25">
      <c r="A18" s="315" t="s">
        <v>764</v>
      </c>
      <c r="P18" s="85"/>
    </row>
    <row r="19" spans="1:36" s="62" customFormat="1" ht="111" customHeight="1" x14ac:dyDescent="0.2">
      <c r="A19" s="63"/>
      <c r="B19" s="88" t="s">
        <v>25</v>
      </c>
      <c r="C19" s="88" t="s">
        <v>26</v>
      </c>
      <c r="D19" s="88" t="s">
        <v>27</v>
      </c>
      <c r="E19" s="88" t="s">
        <v>161</v>
      </c>
      <c r="F19" s="88" t="s">
        <v>28</v>
      </c>
      <c r="G19" s="88" t="s">
        <v>29</v>
      </c>
      <c r="H19" s="88" t="s">
        <v>30</v>
      </c>
      <c r="I19" s="88" t="s">
        <v>31</v>
      </c>
      <c r="J19" s="88" t="s">
        <v>32</v>
      </c>
      <c r="K19" s="88" t="s">
        <v>33</v>
      </c>
      <c r="L19" s="88" t="s">
        <v>34</v>
      </c>
      <c r="M19" s="88" t="s">
        <v>35</v>
      </c>
      <c r="N19" s="88" t="s">
        <v>94</v>
      </c>
      <c r="O19" s="77"/>
      <c r="Q19" s="295"/>
      <c r="R19" s="295"/>
      <c r="S19" s="295"/>
      <c r="T19" s="295"/>
      <c r="U19" s="295"/>
      <c r="V19" s="295"/>
      <c r="W19" s="295"/>
      <c r="X19" s="295"/>
      <c r="Y19" s="295"/>
      <c r="Z19" s="295"/>
      <c r="AA19" s="295"/>
      <c r="AB19" s="295"/>
      <c r="AC19" s="295"/>
      <c r="AD19" s="295"/>
      <c r="AE19" s="295"/>
      <c r="AF19" s="295"/>
      <c r="AG19" s="295"/>
      <c r="AH19" s="295"/>
      <c r="AI19" s="295"/>
    </row>
    <row r="20" spans="1:36" ht="21" customHeight="1" x14ac:dyDescent="0.2">
      <c r="A20" s="251" t="s">
        <v>611</v>
      </c>
      <c r="B20" s="252">
        <v>1</v>
      </c>
      <c r="C20" s="252">
        <v>4</v>
      </c>
      <c r="D20" s="252">
        <v>0</v>
      </c>
      <c r="E20" s="252">
        <v>2</v>
      </c>
      <c r="F20" s="252">
        <v>3</v>
      </c>
      <c r="G20" s="252">
        <v>3</v>
      </c>
      <c r="H20" s="252">
        <v>3</v>
      </c>
      <c r="I20" s="252">
        <v>2</v>
      </c>
      <c r="J20" s="252">
        <v>3</v>
      </c>
      <c r="K20" s="252">
        <v>2</v>
      </c>
      <c r="L20" s="252">
        <v>0</v>
      </c>
      <c r="M20" s="252">
        <v>0</v>
      </c>
      <c r="N20" s="261">
        <v>23</v>
      </c>
      <c r="O20" s="555"/>
      <c r="P20" s="91"/>
      <c r="Q20" s="91"/>
      <c r="R20" s="91"/>
      <c r="S20" s="91"/>
      <c r="T20" s="91"/>
      <c r="U20" s="91"/>
      <c r="V20" s="91"/>
      <c r="W20" s="91"/>
      <c r="X20" s="91"/>
      <c r="Y20" s="91"/>
      <c r="Z20" s="91"/>
      <c r="AA20" s="91"/>
      <c r="AB20" s="91"/>
      <c r="AJ20"/>
    </row>
    <row r="21" spans="1:36" ht="21" customHeight="1" x14ac:dyDescent="0.2">
      <c r="A21" s="162" t="s">
        <v>612</v>
      </c>
      <c r="B21" s="253">
        <v>1</v>
      </c>
      <c r="C21" s="253">
        <v>0</v>
      </c>
      <c r="D21" s="253">
        <v>2</v>
      </c>
      <c r="E21" s="253">
        <v>0</v>
      </c>
      <c r="F21" s="253">
        <v>3</v>
      </c>
      <c r="G21" s="253">
        <v>1</v>
      </c>
      <c r="H21" s="253">
        <v>3</v>
      </c>
      <c r="I21" s="253">
        <v>0</v>
      </c>
      <c r="J21" s="253">
        <v>1</v>
      </c>
      <c r="K21" s="253">
        <v>4</v>
      </c>
      <c r="L21" s="253">
        <v>0</v>
      </c>
      <c r="M21" s="253">
        <v>0</v>
      </c>
      <c r="N21" s="262">
        <v>15</v>
      </c>
      <c r="O21" s="93"/>
      <c r="P21" s="91"/>
      <c r="Q21" s="91"/>
      <c r="R21" s="91"/>
      <c r="S21" s="91"/>
      <c r="T21" s="91"/>
      <c r="U21" s="91"/>
      <c r="V21" s="91"/>
      <c r="W21" s="91"/>
      <c r="X21" s="91"/>
      <c r="Y21" s="91"/>
      <c r="Z21" s="91"/>
      <c r="AA21" s="91"/>
      <c r="AB21" s="91"/>
      <c r="AJ21"/>
    </row>
    <row r="22" spans="1:36" ht="21" customHeight="1" x14ac:dyDescent="0.2">
      <c r="A22" s="251" t="s">
        <v>613</v>
      </c>
      <c r="B22" s="252">
        <v>1</v>
      </c>
      <c r="C22" s="252">
        <v>0</v>
      </c>
      <c r="D22" s="252">
        <v>2</v>
      </c>
      <c r="E22" s="252">
        <v>2</v>
      </c>
      <c r="F22" s="252">
        <v>5</v>
      </c>
      <c r="G22" s="252">
        <v>1</v>
      </c>
      <c r="H22" s="252">
        <v>2</v>
      </c>
      <c r="I22" s="252">
        <v>2</v>
      </c>
      <c r="J22" s="252">
        <v>2</v>
      </c>
      <c r="K22" s="252">
        <v>3</v>
      </c>
      <c r="L22" s="252">
        <v>1</v>
      </c>
      <c r="M22" s="252">
        <v>0</v>
      </c>
      <c r="N22" s="261">
        <v>21</v>
      </c>
      <c r="O22" s="555"/>
      <c r="P22" s="91"/>
      <c r="Q22" s="91"/>
      <c r="R22" s="91"/>
      <c r="S22" s="91"/>
      <c r="T22" s="91"/>
      <c r="U22" s="91"/>
      <c r="V22" s="91"/>
      <c r="W22" s="91"/>
      <c r="X22" s="91"/>
      <c r="Y22" s="91"/>
      <c r="Z22" s="91"/>
      <c r="AA22" s="91"/>
      <c r="AB22" s="91"/>
      <c r="AJ22"/>
    </row>
    <row r="23" spans="1:36" ht="21" customHeight="1" x14ac:dyDescent="0.2">
      <c r="A23" s="162" t="s">
        <v>614</v>
      </c>
      <c r="B23" s="556">
        <v>0</v>
      </c>
      <c r="C23" s="253">
        <v>0</v>
      </c>
      <c r="D23" s="253">
        <v>0</v>
      </c>
      <c r="E23" s="253">
        <v>0</v>
      </c>
      <c r="F23" s="253">
        <v>0</v>
      </c>
      <c r="G23" s="253">
        <v>2</v>
      </c>
      <c r="H23" s="253">
        <v>2</v>
      </c>
      <c r="I23" s="253">
        <v>1</v>
      </c>
      <c r="J23" s="253">
        <v>0</v>
      </c>
      <c r="K23" s="253">
        <v>3</v>
      </c>
      <c r="L23" s="253">
        <v>1</v>
      </c>
      <c r="M23" s="253">
        <v>0</v>
      </c>
      <c r="N23" s="262">
        <v>9</v>
      </c>
      <c r="O23" s="93"/>
      <c r="P23" s="91"/>
      <c r="Q23" s="91"/>
      <c r="R23" s="91"/>
      <c r="S23" s="91"/>
      <c r="T23" s="91"/>
      <c r="U23" s="91"/>
      <c r="V23" s="91"/>
      <c r="W23" s="91"/>
      <c r="X23" s="91"/>
      <c r="Y23" s="91"/>
      <c r="Z23" s="91"/>
      <c r="AA23" s="91"/>
      <c r="AB23" s="91"/>
      <c r="AJ23"/>
    </row>
    <row r="24" spans="1:36" ht="21" customHeight="1" x14ac:dyDescent="0.2">
      <c r="A24" s="251" t="s">
        <v>610</v>
      </c>
      <c r="B24" s="252">
        <v>3</v>
      </c>
      <c r="C24" s="252">
        <v>4</v>
      </c>
      <c r="D24" s="252">
        <v>4</v>
      </c>
      <c r="E24" s="252">
        <v>4</v>
      </c>
      <c r="F24" s="252">
        <v>11</v>
      </c>
      <c r="G24" s="252">
        <v>7</v>
      </c>
      <c r="H24" s="252">
        <v>10</v>
      </c>
      <c r="I24" s="252">
        <v>5</v>
      </c>
      <c r="J24" s="252">
        <v>6</v>
      </c>
      <c r="K24" s="252">
        <v>12</v>
      </c>
      <c r="L24" s="252">
        <v>2</v>
      </c>
      <c r="M24" s="252">
        <v>0</v>
      </c>
      <c r="N24" s="261">
        <v>68</v>
      </c>
      <c r="O24" s="555"/>
      <c r="P24" s="91"/>
      <c r="Q24" s="91"/>
      <c r="R24" s="91"/>
      <c r="S24" s="91"/>
      <c r="T24" s="91"/>
      <c r="U24" s="91"/>
      <c r="V24" s="91"/>
      <c r="W24" s="91"/>
      <c r="X24" s="91"/>
      <c r="Y24" s="91"/>
      <c r="Z24" s="91"/>
      <c r="AA24" s="91"/>
      <c r="AB24" s="91"/>
      <c r="AJ24"/>
    </row>
    <row r="25" spans="1:36" ht="21" customHeight="1" x14ac:dyDescent="0.2">
      <c r="A25" s="162" t="s">
        <v>585</v>
      </c>
      <c r="B25" s="254">
        <v>4</v>
      </c>
      <c r="C25" s="254">
        <v>2</v>
      </c>
      <c r="D25" s="254">
        <v>1</v>
      </c>
      <c r="E25" s="254">
        <v>0</v>
      </c>
      <c r="F25" s="254">
        <v>3</v>
      </c>
      <c r="G25" s="254">
        <v>3</v>
      </c>
      <c r="H25" s="254">
        <v>3</v>
      </c>
      <c r="I25" s="254">
        <v>0</v>
      </c>
      <c r="J25" s="254">
        <v>1</v>
      </c>
      <c r="K25" s="254">
        <v>8</v>
      </c>
      <c r="L25" s="254">
        <v>2</v>
      </c>
      <c r="M25" s="254">
        <v>0</v>
      </c>
      <c r="N25" s="255">
        <v>27</v>
      </c>
      <c r="O25" s="91"/>
      <c r="P25" s="91"/>
      <c r="Q25" s="143"/>
      <c r="AJ25"/>
    </row>
    <row r="26" spans="1:36" ht="21" customHeight="1" x14ac:dyDescent="0.2">
      <c r="A26" s="251" t="s">
        <v>586</v>
      </c>
      <c r="B26" s="252">
        <v>3</v>
      </c>
      <c r="C26" s="252">
        <v>0</v>
      </c>
      <c r="D26" s="252">
        <v>0</v>
      </c>
      <c r="E26" s="252">
        <v>0</v>
      </c>
      <c r="F26" s="252">
        <v>5</v>
      </c>
      <c r="G26" s="252">
        <v>3</v>
      </c>
      <c r="H26" s="252">
        <v>2</v>
      </c>
      <c r="I26" s="252">
        <v>0</v>
      </c>
      <c r="J26" s="252">
        <v>4</v>
      </c>
      <c r="K26" s="252">
        <v>8</v>
      </c>
      <c r="L26" s="252">
        <v>1</v>
      </c>
      <c r="M26" s="252">
        <v>0</v>
      </c>
      <c r="N26" s="261">
        <v>26</v>
      </c>
      <c r="O26" s="555"/>
      <c r="P26" s="91"/>
      <c r="Q26" s="143"/>
      <c r="AJ26"/>
    </row>
    <row r="27" spans="1:36" ht="21" customHeight="1" x14ac:dyDescent="0.2">
      <c r="A27" s="162" t="s">
        <v>587</v>
      </c>
      <c r="B27" s="254">
        <v>0</v>
      </c>
      <c r="C27" s="254">
        <v>1</v>
      </c>
      <c r="D27" s="254">
        <v>1</v>
      </c>
      <c r="E27" s="254">
        <v>1</v>
      </c>
      <c r="F27" s="254">
        <v>4</v>
      </c>
      <c r="G27" s="254">
        <v>2</v>
      </c>
      <c r="H27" s="254">
        <v>1</v>
      </c>
      <c r="I27" s="254">
        <v>0</v>
      </c>
      <c r="J27" s="254">
        <v>2</v>
      </c>
      <c r="K27" s="254">
        <v>6</v>
      </c>
      <c r="L27" s="254">
        <v>1</v>
      </c>
      <c r="M27" s="254">
        <v>0</v>
      </c>
      <c r="N27" s="255">
        <v>19</v>
      </c>
      <c r="O27" s="91"/>
      <c r="P27" s="91"/>
      <c r="Q27" s="143"/>
      <c r="AJ27"/>
    </row>
    <row r="28" spans="1:36" ht="21" customHeight="1" x14ac:dyDescent="0.2">
      <c r="A28" s="251" t="s">
        <v>588</v>
      </c>
      <c r="B28" s="586">
        <v>1</v>
      </c>
      <c r="C28" s="252">
        <v>0</v>
      </c>
      <c r="D28" s="252">
        <v>0</v>
      </c>
      <c r="E28" s="252">
        <v>0</v>
      </c>
      <c r="F28" s="252">
        <v>6</v>
      </c>
      <c r="G28" s="252">
        <v>0</v>
      </c>
      <c r="H28" s="252">
        <v>2</v>
      </c>
      <c r="I28" s="252">
        <v>0</v>
      </c>
      <c r="J28" s="252">
        <v>2</v>
      </c>
      <c r="K28" s="252">
        <v>2</v>
      </c>
      <c r="L28" s="252">
        <v>1</v>
      </c>
      <c r="M28" s="252">
        <v>0</v>
      </c>
      <c r="N28" s="261">
        <v>14</v>
      </c>
      <c r="O28" s="555"/>
      <c r="P28" s="91"/>
      <c r="Q28" s="143"/>
      <c r="AJ28"/>
    </row>
    <row r="29" spans="1:36" ht="21" customHeight="1" x14ac:dyDescent="0.2">
      <c r="A29" s="162" t="s">
        <v>583</v>
      </c>
      <c r="B29" s="254">
        <v>8</v>
      </c>
      <c r="C29" s="254">
        <v>3</v>
      </c>
      <c r="D29" s="254">
        <v>2</v>
      </c>
      <c r="E29" s="254">
        <v>1</v>
      </c>
      <c r="F29" s="254">
        <v>18</v>
      </c>
      <c r="G29" s="254">
        <v>8</v>
      </c>
      <c r="H29" s="254">
        <v>8</v>
      </c>
      <c r="I29" s="254">
        <v>0</v>
      </c>
      <c r="J29" s="254">
        <v>9</v>
      </c>
      <c r="K29" s="254">
        <v>24</v>
      </c>
      <c r="L29" s="254">
        <v>5</v>
      </c>
      <c r="M29" s="254">
        <v>0</v>
      </c>
      <c r="N29" s="255">
        <v>86</v>
      </c>
      <c r="O29" s="91"/>
      <c r="P29" s="91"/>
      <c r="Q29" s="143"/>
      <c r="AJ29"/>
    </row>
    <row r="30" spans="1:36" ht="21" customHeight="1" x14ac:dyDescent="0.2">
      <c r="A30" s="251" t="s">
        <v>650</v>
      </c>
      <c r="B30" s="252">
        <v>-5</v>
      </c>
      <c r="C30" s="252">
        <v>1</v>
      </c>
      <c r="D30" s="252">
        <v>2</v>
      </c>
      <c r="E30" s="252">
        <v>3</v>
      </c>
      <c r="F30" s="252">
        <v>-7</v>
      </c>
      <c r="G30" s="252">
        <v>-1</v>
      </c>
      <c r="H30" s="252">
        <v>2</v>
      </c>
      <c r="I30" s="252">
        <v>5</v>
      </c>
      <c r="J30" s="252">
        <v>-3</v>
      </c>
      <c r="K30" s="252">
        <v>-12</v>
      </c>
      <c r="L30" s="252">
        <v>-3</v>
      </c>
      <c r="M30" s="252">
        <v>0</v>
      </c>
      <c r="N30" s="261">
        <v>-18</v>
      </c>
      <c r="O30" s="91"/>
      <c r="P30" s="91"/>
      <c r="Q30" s="143"/>
      <c r="AJ30"/>
    </row>
    <row r="31" spans="1:36" ht="21" customHeight="1" x14ac:dyDescent="0.2">
      <c r="A31" s="162" t="s">
        <v>651</v>
      </c>
      <c r="B31" s="238" t="s">
        <v>582</v>
      </c>
      <c r="C31" s="238" t="s">
        <v>582</v>
      </c>
      <c r="D31" s="238" t="s">
        <v>582</v>
      </c>
      <c r="E31" s="238" t="s">
        <v>582</v>
      </c>
      <c r="F31" s="238">
        <v>-0.3888888888888889</v>
      </c>
      <c r="G31" s="238" t="s">
        <v>582</v>
      </c>
      <c r="H31" s="238" t="s">
        <v>582</v>
      </c>
      <c r="I31" s="238" t="s">
        <v>582</v>
      </c>
      <c r="J31" s="238" t="s">
        <v>582</v>
      </c>
      <c r="K31" s="238">
        <v>-0.5</v>
      </c>
      <c r="L31" s="238" t="s">
        <v>582</v>
      </c>
      <c r="M31" s="238" t="s">
        <v>582</v>
      </c>
      <c r="N31" s="237">
        <v>-0.20930232558139536</v>
      </c>
      <c r="O31" s="91"/>
      <c r="P31" s="91"/>
      <c r="Q31" s="143"/>
      <c r="AJ31"/>
    </row>
    <row r="32" spans="1:36" x14ac:dyDescent="0.2">
      <c r="A32" s="57" t="s">
        <v>76</v>
      </c>
      <c r="B32" s="179"/>
      <c r="C32" s="181"/>
      <c r="D32" s="181"/>
      <c r="E32" s="181"/>
      <c r="F32" s="181"/>
      <c r="G32" s="181"/>
      <c r="H32" s="181"/>
      <c r="I32" s="181"/>
      <c r="J32" s="182"/>
      <c r="K32" s="183"/>
      <c r="L32" s="184"/>
      <c r="M32" s="184"/>
      <c r="N32" s="575"/>
      <c r="O32" s="184"/>
      <c r="Q32" s="143"/>
      <c r="AJ32"/>
    </row>
    <row r="33" spans="1:36" ht="16.350000000000001" customHeight="1" x14ac:dyDescent="0.25">
      <c r="A33" s="315" t="s">
        <v>765</v>
      </c>
      <c r="P33" s="85"/>
    </row>
    <row r="34" spans="1:36" s="62" customFormat="1" ht="111" customHeight="1" x14ac:dyDescent="0.2">
      <c r="A34" s="63"/>
      <c r="B34" s="88" t="s">
        <v>25</v>
      </c>
      <c r="C34" s="88" t="s">
        <v>26</v>
      </c>
      <c r="D34" s="88" t="s">
        <v>27</v>
      </c>
      <c r="E34" s="88" t="s">
        <v>161</v>
      </c>
      <c r="F34" s="88" t="s">
        <v>28</v>
      </c>
      <c r="G34" s="88" t="s">
        <v>29</v>
      </c>
      <c r="H34" s="88" t="s">
        <v>30</v>
      </c>
      <c r="I34" s="88" t="s">
        <v>31</v>
      </c>
      <c r="J34" s="88" t="s">
        <v>32</v>
      </c>
      <c r="K34" s="88" t="s">
        <v>33</v>
      </c>
      <c r="L34" s="88" t="s">
        <v>34</v>
      </c>
      <c r="M34" s="88" t="s">
        <v>35</v>
      </c>
      <c r="N34" s="88" t="s">
        <v>94</v>
      </c>
      <c r="O34" s="77"/>
      <c r="Q34" s="295"/>
      <c r="R34" s="295"/>
      <c r="S34" s="295"/>
      <c r="T34" s="295"/>
      <c r="U34" s="295"/>
      <c r="V34" s="295"/>
      <c r="W34" s="295"/>
      <c r="X34" s="295"/>
      <c r="Y34" s="295"/>
      <c r="Z34" s="295"/>
      <c r="AA34" s="295"/>
      <c r="AB34" s="295"/>
      <c r="AC34" s="295"/>
      <c r="AD34" s="295"/>
      <c r="AE34" s="295"/>
      <c r="AF34" s="295"/>
      <c r="AG34" s="295"/>
      <c r="AH34" s="295"/>
      <c r="AI34" s="295"/>
    </row>
    <row r="35" spans="1:36" ht="21" customHeight="1" x14ac:dyDescent="0.2">
      <c r="A35" s="251" t="s">
        <v>611</v>
      </c>
      <c r="B35" s="252">
        <v>1</v>
      </c>
      <c r="C35" s="252">
        <v>4</v>
      </c>
      <c r="D35" s="252">
        <v>0</v>
      </c>
      <c r="E35" s="252">
        <v>2</v>
      </c>
      <c r="F35" s="252">
        <v>3</v>
      </c>
      <c r="G35" s="252">
        <v>3</v>
      </c>
      <c r="H35" s="252">
        <v>3</v>
      </c>
      <c r="I35" s="252">
        <v>2</v>
      </c>
      <c r="J35" s="252">
        <v>3</v>
      </c>
      <c r="K35" s="252">
        <v>2</v>
      </c>
      <c r="L35" s="252">
        <v>0</v>
      </c>
      <c r="M35" s="252">
        <v>0</v>
      </c>
      <c r="N35" s="261">
        <v>23</v>
      </c>
      <c r="O35" s="555"/>
      <c r="P35" s="91"/>
      <c r="Q35" s="91"/>
      <c r="R35" s="91"/>
      <c r="S35" s="91"/>
      <c r="T35" s="91"/>
      <c r="U35" s="91"/>
      <c r="V35" s="91"/>
      <c r="W35" s="91"/>
      <c r="X35" s="91"/>
      <c r="Y35" s="91"/>
      <c r="Z35" s="91"/>
      <c r="AA35" s="91"/>
      <c r="AB35" s="91"/>
      <c r="AJ35"/>
    </row>
    <row r="36" spans="1:36" ht="21" customHeight="1" x14ac:dyDescent="0.2">
      <c r="A36" s="162" t="s">
        <v>612</v>
      </c>
      <c r="B36" s="253">
        <v>1</v>
      </c>
      <c r="C36" s="253">
        <v>0</v>
      </c>
      <c r="D36" s="253">
        <v>2</v>
      </c>
      <c r="E36" s="253">
        <v>0</v>
      </c>
      <c r="F36" s="253">
        <v>3</v>
      </c>
      <c r="G36" s="253">
        <v>1</v>
      </c>
      <c r="H36" s="253">
        <v>3</v>
      </c>
      <c r="I36" s="253">
        <v>0</v>
      </c>
      <c r="J36" s="253">
        <v>1</v>
      </c>
      <c r="K36" s="253">
        <v>4</v>
      </c>
      <c r="L36" s="253">
        <v>0</v>
      </c>
      <c r="M36" s="253">
        <v>0</v>
      </c>
      <c r="N36" s="262">
        <v>15</v>
      </c>
      <c r="O36" s="93"/>
      <c r="P36" s="91"/>
      <c r="Q36" s="91"/>
      <c r="R36" s="91"/>
      <c r="S36" s="91"/>
      <c r="T36" s="91"/>
      <c r="U36" s="91"/>
      <c r="V36" s="91"/>
      <c r="W36" s="91"/>
      <c r="X36" s="91"/>
      <c r="Y36" s="91"/>
      <c r="Z36" s="91"/>
      <c r="AA36" s="91"/>
      <c r="AB36" s="91"/>
      <c r="AJ36"/>
    </row>
    <row r="37" spans="1:36" ht="21" customHeight="1" x14ac:dyDescent="0.2">
      <c r="A37" s="251" t="s">
        <v>613</v>
      </c>
      <c r="B37" s="252">
        <v>1</v>
      </c>
      <c r="C37" s="252">
        <v>0</v>
      </c>
      <c r="D37" s="252">
        <v>1</v>
      </c>
      <c r="E37" s="252">
        <v>2</v>
      </c>
      <c r="F37" s="252">
        <v>5</v>
      </c>
      <c r="G37" s="252">
        <v>1</v>
      </c>
      <c r="H37" s="252">
        <v>2</v>
      </c>
      <c r="I37" s="252">
        <v>1</v>
      </c>
      <c r="J37" s="252">
        <v>2</v>
      </c>
      <c r="K37" s="252">
        <v>3</v>
      </c>
      <c r="L37" s="252">
        <v>1</v>
      </c>
      <c r="M37" s="252">
        <v>0</v>
      </c>
      <c r="N37" s="261">
        <v>19</v>
      </c>
      <c r="O37" s="555"/>
      <c r="P37" s="91"/>
      <c r="Q37" s="91"/>
      <c r="R37" s="91"/>
      <c r="S37" s="91"/>
      <c r="T37" s="91"/>
      <c r="U37" s="91"/>
      <c r="V37" s="91"/>
      <c r="W37" s="91"/>
      <c r="X37" s="91"/>
      <c r="Y37" s="91"/>
      <c r="Z37" s="91"/>
      <c r="AA37" s="91"/>
      <c r="AB37" s="91"/>
      <c r="AJ37"/>
    </row>
    <row r="38" spans="1:36" ht="21" customHeight="1" x14ac:dyDescent="0.2">
      <c r="A38" s="162" t="s">
        <v>614</v>
      </c>
      <c r="B38" s="556">
        <v>0</v>
      </c>
      <c r="C38" s="253">
        <v>0</v>
      </c>
      <c r="D38" s="253">
        <v>0</v>
      </c>
      <c r="E38" s="253">
        <v>0</v>
      </c>
      <c r="F38" s="253">
        <v>0</v>
      </c>
      <c r="G38" s="253">
        <v>2</v>
      </c>
      <c r="H38" s="253">
        <v>2</v>
      </c>
      <c r="I38" s="253">
        <v>1</v>
      </c>
      <c r="J38" s="253">
        <v>0</v>
      </c>
      <c r="K38" s="253">
        <v>3</v>
      </c>
      <c r="L38" s="253">
        <v>1</v>
      </c>
      <c r="M38" s="253">
        <v>0</v>
      </c>
      <c r="N38" s="262">
        <v>9</v>
      </c>
      <c r="O38" s="93"/>
      <c r="P38" s="91"/>
      <c r="Q38" s="91"/>
      <c r="R38" s="91"/>
      <c r="S38" s="91"/>
      <c r="T38" s="91"/>
      <c r="U38" s="91"/>
      <c r="V38" s="91"/>
      <c r="W38" s="91"/>
      <c r="X38" s="91"/>
      <c r="Y38" s="91"/>
      <c r="Z38" s="91"/>
      <c r="AA38" s="91"/>
      <c r="AB38" s="91"/>
      <c r="AJ38"/>
    </row>
    <row r="39" spans="1:36" ht="21" customHeight="1" x14ac:dyDescent="0.2">
      <c r="A39" s="251" t="s">
        <v>610</v>
      </c>
      <c r="B39" s="252">
        <v>3</v>
      </c>
      <c r="C39" s="252">
        <v>4</v>
      </c>
      <c r="D39" s="252">
        <v>3</v>
      </c>
      <c r="E39" s="252">
        <v>4</v>
      </c>
      <c r="F39" s="252">
        <v>11</v>
      </c>
      <c r="G39" s="252">
        <v>7</v>
      </c>
      <c r="H39" s="252">
        <v>10</v>
      </c>
      <c r="I39" s="252">
        <v>4</v>
      </c>
      <c r="J39" s="252">
        <v>6</v>
      </c>
      <c r="K39" s="252">
        <v>12</v>
      </c>
      <c r="L39" s="252">
        <v>2</v>
      </c>
      <c r="M39" s="252">
        <v>0</v>
      </c>
      <c r="N39" s="261">
        <v>66</v>
      </c>
      <c r="O39" s="555"/>
      <c r="P39" s="91"/>
      <c r="Q39" s="91"/>
      <c r="R39" s="91"/>
      <c r="S39" s="91"/>
      <c r="T39" s="91"/>
      <c r="U39" s="91"/>
      <c r="V39" s="91"/>
      <c r="W39" s="91"/>
      <c r="X39" s="91"/>
      <c r="Y39" s="91"/>
      <c r="Z39" s="91"/>
      <c r="AA39" s="91"/>
      <c r="AB39" s="91"/>
      <c r="AJ39"/>
    </row>
    <row r="40" spans="1:36" ht="21" customHeight="1" x14ac:dyDescent="0.2">
      <c r="A40" s="162" t="s">
        <v>585</v>
      </c>
      <c r="B40" s="254">
        <v>3</v>
      </c>
      <c r="C40" s="254">
        <v>2</v>
      </c>
      <c r="D40" s="254">
        <v>1</v>
      </c>
      <c r="E40" s="254">
        <v>0</v>
      </c>
      <c r="F40" s="254">
        <v>1</v>
      </c>
      <c r="G40" s="254">
        <v>3</v>
      </c>
      <c r="H40" s="254">
        <v>3</v>
      </c>
      <c r="I40" s="254">
        <v>0</v>
      </c>
      <c r="J40" s="254">
        <v>1</v>
      </c>
      <c r="K40" s="254">
        <v>8</v>
      </c>
      <c r="L40" s="254">
        <v>1</v>
      </c>
      <c r="M40" s="254">
        <v>0</v>
      </c>
      <c r="N40" s="255">
        <v>23</v>
      </c>
      <c r="O40" s="91"/>
      <c r="P40" s="91"/>
      <c r="Q40" s="143"/>
      <c r="AJ40"/>
    </row>
    <row r="41" spans="1:36" ht="21" customHeight="1" x14ac:dyDescent="0.2">
      <c r="A41" s="251" t="s">
        <v>586</v>
      </c>
      <c r="B41" s="252">
        <v>3</v>
      </c>
      <c r="C41" s="252">
        <v>0</v>
      </c>
      <c r="D41" s="252">
        <v>0</v>
      </c>
      <c r="E41" s="252">
        <v>0</v>
      </c>
      <c r="F41" s="252">
        <v>4</v>
      </c>
      <c r="G41" s="252">
        <v>1</v>
      </c>
      <c r="H41" s="252">
        <v>2</v>
      </c>
      <c r="I41" s="252">
        <v>0</v>
      </c>
      <c r="J41" s="252">
        <v>3</v>
      </c>
      <c r="K41" s="252">
        <v>8</v>
      </c>
      <c r="L41" s="252">
        <v>1</v>
      </c>
      <c r="M41" s="252">
        <v>0</v>
      </c>
      <c r="N41" s="261">
        <v>22</v>
      </c>
      <c r="O41" s="555"/>
      <c r="P41" s="91"/>
      <c r="Q41" s="143"/>
      <c r="AJ41"/>
    </row>
    <row r="42" spans="1:36" ht="21" customHeight="1" x14ac:dyDescent="0.2">
      <c r="A42" s="162" t="s">
        <v>587</v>
      </c>
      <c r="B42" s="254">
        <v>0</v>
      </c>
      <c r="C42" s="254">
        <v>1</v>
      </c>
      <c r="D42" s="254">
        <v>1</v>
      </c>
      <c r="E42" s="254">
        <v>1</v>
      </c>
      <c r="F42" s="254">
        <v>4</v>
      </c>
      <c r="G42" s="254">
        <v>2</v>
      </c>
      <c r="H42" s="254">
        <v>1</v>
      </c>
      <c r="I42" s="254">
        <v>0</v>
      </c>
      <c r="J42" s="254">
        <v>2</v>
      </c>
      <c r="K42" s="254">
        <v>6</v>
      </c>
      <c r="L42" s="254">
        <v>1</v>
      </c>
      <c r="M42" s="254">
        <v>0</v>
      </c>
      <c r="N42" s="255">
        <v>19</v>
      </c>
      <c r="O42" s="91"/>
      <c r="P42" s="91"/>
      <c r="Q42" s="143"/>
      <c r="AJ42"/>
    </row>
    <row r="43" spans="1:36" ht="21" customHeight="1" x14ac:dyDescent="0.2">
      <c r="A43" s="251" t="s">
        <v>588</v>
      </c>
      <c r="B43" s="586">
        <v>1</v>
      </c>
      <c r="C43" s="252">
        <v>0</v>
      </c>
      <c r="D43" s="252">
        <v>0</v>
      </c>
      <c r="E43" s="252">
        <v>0</v>
      </c>
      <c r="F43" s="252">
        <v>5</v>
      </c>
      <c r="G43" s="252">
        <v>0</v>
      </c>
      <c r="H43" s="252">
        <v>2</v>
      </c>
      <c r="I43" s="252">
        <v>0</v>
      </c>
      <c r="J43" s="252">
        <v>2</v>
      </c>
      <c r="K43" s="252">
        <v>1</v>
      </c>
      <c r="L43" s="252">
        <v>1</v>
      </c>
      <c r="M43" s="252">
        <v>0</v>
      </c>
      <c r="N43" s="261">
        <v>12</v>
      </c>
      <c r="O43" s="555"/>
      <c r="P43" s="91"/>
      <c r="Q43" s="143"/>
      <c r="AJ43"/>
    </row>
    <row r="44" spans="1:36" ht="21" customHeight="1" x14ac:dyDescent="0.2">
      <c r="A44" s="162" t="s">
        <v>583</v>
      </c>
      <c r="B44" s="254">
        <v>7</v>
      </c>
      <c r="C44" s="254">
        <v>3</v>
      </c>
      <c r="D44" s="254">
        <v>2</v>
      </c>
      <c r="E44" s="254">
        <v>1</v>
      </c>
      <c r="F44" s="254">
        <v>14</v>
      </c>
      <c r="G44" s="254">
        <v>6</v>
      </c>
      <c r="H44" s="254">
        <v>8</v>
      </c>
      <c r="I44" s="254">
        <v>0</v>
      </c>
      <c r="J44" s="254">
        <v>8</v>
      </c>
      <c r="K44" s="254">
        <v>23</v>
      </c>
      <c r="L44" s="254">
        <v>4</v>
      </c>
      <c r="M44" s="254">
        <v>0</v>
      </c>
      <c r="N44" s="255">
        <v>76</v>
      </c>
      <c r="O44" s="91"/>
      <c r="P44" s="91"/>
      <c r="Q44" s="143"/>
      <c r="AJ44"/>
    </row>
    <row r="45" spans="1:36" ht="21" customHeight="1" x14ac:dyDescent="0.2">
      <c r="A45" s="251" t="s">
        <v>650</v>
      </c>
      <c r="B45" s="252">
        <v>-4</v>
      </c>
      <c r="C45" s="252">
        <v>1</v>
      </c>
      <c r="D45" s="252">
        <v>1</v>
      </c>
      <c r="E45" s="252">
        <v>3</v>
      </c>
      <c r="F45" s="252">
        <v>-3</v>
      </c>
      <c r="G45" s="252">
        <v>1</v>
      </c>
      <c r="H45" s="252">
        <v>2</v>
      </c>
      <c r="I45" s="252">
        <v>4</v>
      </c>
      <c r="J45" s="252">
        <v>-2</v>
      </c>
      <c r="K45" s="252">
        <v>-11</v>
      </c>
      <c r="L45" s="252">
        <v>-2</v>
      </c>
      <c r="M45" s="252">
        <v>0</v>
      </c>
      <c r="N45" s="261">
        <v>-10</v>
      </c>
      <c r="O45" s="91"/>
      <c r="P45" s="91"/>
      <c r="Q45" s="143"/>
      <c r="AJ45"/>
    </row>
    <row r="46" spans="1:36" ht="21" customHeight="1" x14ac:dyDescent="0.2">
      <c r="A46" s="162" t="s">
        <v>651</v>
      </c>
      <c r="B46" s="238" t="s">
        <v>582</v>
      </c>
      <c r="C46" s="238" t="s">
        <v>582</v>
      </c>
      <c r="D46" s="238" t="s">
        <v>582</v>
      </c>
      <c r="E46" s="238" t="s">
        <v>582</v>
      </c>
      <c r="F46" s="238">
        <v>-0.21428571428571427</v>
      </c>
      <c r="G46" s="238" t="s">
        <v>582</v>
      </c>
      <c r="H46" s="238" t="s">
        <v>582</v>
      </c>
      <c r="I46" s="238" t="s">
        <v>582</v>
      </c>
      <c r="J46" s="238" t="s">
        <v>582</v>
      </c>
      <c r="K46" s="238">
        <v>-0.47826086956521741</v>
      </c>
      <c r="L46" s="238" t="s">
        <v>582</v>
      </c>
      <c r="M46" s="238" t="s">
        <v>582</v>
      </c>
      <c r="N46" s="237">
        <v>-0.13157894736842105</v>
      </c>
      <c r="O46" s="91"/>
      <c r="P46" s="91"/>
      <c r="Q46" s="143"/>
      <c r="AJ46"/>
    </row>
    <row r="47" spans="1:36" x14ac:dyDescent="0.2">
      <c r="A47" s="57" t="s">
        <v>76</v>
      </c>
      <c r="B47" s="179"/>
      <c r="C47" s="181"/>
      <c r="D47" s="181"/>
      <c r="E47" s="181"/>
      <c r="F47" s="181"/>
      <c r="G47" s="181"/>
      <c r="H47" s="181"/>
      <c r="I47" s="181"/>
      <c r="J47" s="182"/>
      <c r="K47" s="183"/>
      <c r="L47" s="184"/>
      <c r="M47" s="184"/>
      <c r="N47" s="575"/>
      <c r="O47" s="184"/>
      <c r="Q47" s="143"/>
      <c r="AJ47"/>
    </row>
    <row r="48" spans="1:36" ht="16.350000000000001" customHeight="1" x14ac:dyDescent="0.25">
      <c r="A48" s="315" t="s">
        <v>766</v>
      </c>
      <c r="P48" s="85"/>
    </row>
    <row r="49" spans="1:36" s="62" customFormat="1" ht="111" customHeight="1" x14ac:dyDescent="0.2">
      <c r="A49" s="63"/>
      <c r="B49" s="88" t="s">
        <v>25</v>
      </c>
      <c r="C49" s="88" t="s">
        <v>26</v>
      </c>
      <c r="D49" s="88" t="s">
        <v>27</v>
      </c>
      <c r="E49" s="88" t="s">
        <v>161</v>
      </c>
      <c r="F49" s="88" t="s">
        <v>28</v>
      </c>
      <c r="G49" s="88" t="s">
        <v>29</v>
      </c>
      <c r="H49" s="88" t="s">
        <v>30</v>
      </c>
      <c r="I49" s="88" t="s">
        <v>31</v>
      </c>
      <c r="J49" s="88" t="s">
        <v>32</v>
      </c>
      <c r="K49" s="88" t="s">
        <v>33</v>
      </c>
      <c r="L49" s="88" t="s">
        <v>34</v>
      </c>
      <c r="M49" s="88" t="s">
        <v>35</v>
      </c>
      <c r="N49" s="88" t="s">
        <v>94</v>
      </c>
      <c r="O49" s="77"/>
      <c r="Q49" s="295"/>
      <c r="R49" s="295"/>
      <c r="S49" s="295"/>
      <c r="T49" s="295"/>
      <c r="U49" s="295"/>
      <c r="V49" s="295"/>
      <c r="W49" s="295"/>
      <c r="X49" s="295"/>
      <c r="Y49" s="295"/>
      <c r="Z49" s="295"/>
      <c r="AA49" s="295"/>
      <c r="AB49" s="295"/>
      <c r="AC49" s="295"/>
      <c r="AD49" s="295"/>
      <c r="AE49" s="295"/>
      <c r="AF49" s="295"/>
      <c r="AG49" s="295"/>
      <c r="AH49" s="295"/>
      <c r="AI49" s="295"/>
    </row>
    <row r="50" spans="1:36" ht="21" customHeight="1" x14ac:dyDescent="0.2">
      <c r="A50" s="251" t="s">
        <v>611</v>
      </c>
      <c r="B50" s="256">
        <v>1</v>
      </c>
      <c r="C50" s="256">
        <v>1</v>
      </c>
      <c r="D50" s="256" t="s">
        <v>360</v>
      </c>
      <c r="E50" s="256">
        <v>1</v>
      </c>
      <c r="F50" s="256">
        <v>1</v>
      </c>
      <c r="G50" s="256">
        <v>1</v>
      </c>
      <c r="H50" s="256">
        <v>1</v>
      </c>
      <c r="I50" s="256">
        <v>1</v>
      </c>
      <c r="J50" s="256">
        <v>1</v>
      </c>
      <c r="K50" s="256">
        <v>1</v>
      </c>
      <c r="L50" s="256" t="s">
        <v>360</v>
      </c>
      <c r="M50" s="256" t="s">
        <v>360</v>
      </c>
      <c r="N50" s="257">
        <v>1</v>
      </c>
      <c r="O50" s="256"/>
      <c r="P50" s="91"/>
      <c r="Q50" s="143"/>
      <c r="AJ50"/>
    </row>
    <row r="51" spans="1:36" ht="21" customHeight="1" x14ac:dyDescent="0.2">
      <c r="A51" s="162" t="s">
        <v>612</v>
      </c>
      <c r="B51" s="301">
        <v>1</v>
      </c>
      <c r="C51" s="301" t="s">
        <v>360</v>
      </c>
      <c r="D51" s="301">
        <v>1</v>
      </c>
      <c r="E51" s="301" t="s">
        <v>360</v>
      </c>
      <c r="F51" s="301">
        <v>1</v>
      </c>
      <c r="G51" s="301">
        <v>1</v>
      </c>
      <c r="H51" s="301">
        <v>1</v>
      </c>
      <c r="I51" s="301" t="s">
        <v>360</v>
      </c>
      <c r="J51" s="301">
        <v>1</v>
      </c>
      <c r="K51" s="301">
        <v>1</v>
      </c>
      <c r="L51" s="301" t="s">
        <v>360</v>
      </c>
      <c r="M51" s="301" t="s">
        <v>360</v>
      </c>
      <c r="N51" s="302">
        <v>1</v>
      </c>
      <c r="O51" s="258"/>
      <c r="P51" s="91"/>
      <c r="Q51" s="143"/>
      <c r="AJ51"/>
    </row>
    <row r="52" spans="1:36" ht="21" customHeight="1" x14ac:dyDescent="0.2">
      <c r="A52" s="251" t="s">
        <v>613</v>
      </c>
      <c r="B52" s="256">
        <v>1</v>
      </c>
      <c r="C52" s="256" t="s">
        <v>360</v>
      </c>
      <c r="D52" s="256">
        <v>0.5</v>
      </c>
      <c r="E52" s="256">
        <v>1</v>
      </c>
      <c r="F52" s="256">
        <v>1</v>
      </c>
      <c r="G52" s="256">
        <v>1</v>
      </c>
      <c r="H52" s="256">
        <v>1</v>
      </c>
      <c r="I52" s="256">
        <v>0.5</v>
      </c>
      <c r="J52" s="256">
        <v>1</v>
      </c>
      <c r="K52" s="256">
        <v>1</v>
      </c>
      <c r="L52" s="256">
        <v>1</v>
      </c>
      <c r="M52" s="256" t="s">
        <v>360</v>
      </c>
      <c r="N52" s="257">
        <v>0.90476190476190477</v>
      </c>
      <c r="O52" s="256"/>
      <c r="P52" s="91"/>
      <c r="Q52" s="143"/>
      <c r="AJ52"/>
    </row>
    <row r="53" spans="1:36" ht="21" customHeight="1" x14ac:dyDescent="0.2">
      <c r="A53" s="162" t="s">
        <v>614</v>
      </c>
      <c r="B53" s="301" t="s">
        <v>360</v>
      </c>
      <c r="C53" s="301" t="s">
        <v>360</v>
      </c>
      <c r="D53" s="301" t="s">
        <v>360</v>
      </c>
      <c r="E53" s="301" t="s">
        <v>360</v>
      </c>
      <c r="F53" s="301" t="s">
        <v>360</v>
      </c>
      <c r="G53" s="301">
        <v>1</v>
      </c>
      <c r="H53" s="301">
        <v>1</v>
      </c>
      <c r="I53" s="301">
        <v>1</v>
      </c>
      <c r="J53" s="301" t="s">
        <v>360</v>
      </c>
      <c r="K53" s="301">
        <v>1</v>
      </c>
      <c r="L53" s="301">
        <v>1</v>
      </c>
      <c r="M53" s="301" t="s">
        <v>360</v>
      </c>
      <c r="N53" s="302">
        <v>1</v>
      </c>
      <c r="O53" s="258"/>
      <c r="P53" s="91"/>
      <c r="Q53" s="143"/>
      <c r="AJ53"/>
    </row>
    <row r="54" spans="1:36" ht="21" customHeight="1" x14ac:dyDescent="0.2">
      <c r="A54" s="251" t="s">
        <v>610</v>
      </c>
      <c r="B54" s="256">
        <v>1</v>
      </c>
      <c r="C54" s="256">
        <v>1</v>
      </c>
      <c r="D54" s="256">
        <v>0.75</v>
      </c>
      <c r="E54" s="256">
        <v>1</v>
      </c>
      <c r="F54" s="256">
        <v>1</v>
      </c>
      <c r="G54" s="256">
        <v>1</v>
      </c>
      <c r="H54" s="256">
        <v>1</v>
      </c>
      <c r="I54" s="256">
        <v>0.8</v>
      </c>
      <c r="J54" s="256">
        <v>1</v>
      </c>
      <c r="K54" s="256">
        <v>1</v>
      </c>
      <c r="L54" s="256">
        <v>1</v>
      </c>
      <c r="M54" s="256" t="s">
        <v>360</v>
      </c>
      <c r="N54" s="257">
        <v>0.97058823529411764</v>
      </c>
      <c r="O54" s="256"/>
      <c r="P54" s="93"/>
      <c r="Q54" s="143"/>
      <c r="AJ54"/>
    </row>
    <row r="55" spans="1:36" ht="21" customHeight="1" x14ac:dyDescent="0.2">
      <c r="A55" s="162" t="s">
        <v>585</v>
      </c>
      <c r="B55" s="258">
        <v>0.75</v>
      </c>
      <c r="C55" s="258">
        <v>1</v>
      </c>
      <c r="D55" s="258">
        <v>1</v>
      </c>
      <c r="E55" s="258" t="s">
        <v>360</v>
      </c>
      <c r="F55" s="258">
        <v>0.33333333333333331</v>
      </c>
      <c r="G55" s="258">
        <v>1</v>
      </c>
      <c r="H55" s="258">
        <v>1</v>
      </c>
      <c r="I55" s="258" t="s">
        <v>360</v>
      </c>
      <c r="J55" s="258">
        <v>1</v>
      </c>
      <c r="K55" s="258">
        <v>1</v>
      </c>
      <c r="L55" s="258">
        <v>0.5</v>
      </c>
      <c r="M55" s="258" t="s">
        <v>360</v>
      </c>
      <c r="N55" s="260">
        <v>0.85185185185185186</v>
      </c>
      <c r="O55" s="258"/>
      <c r="P55" s="91"/>
      <c r="Q55" s="143"/>
      <c r="AJ55"/>
    </row>
    <row r="56" spans="1:36" ht="21" customHeight="1" x14ac:dyDescent="0.2">
      <c r="A56" s="251" t="s">
        <v>586</v>
      </c>
      <c r="B56" s="256">
        <v>1</v>
      </c>
      <c r="C56" s="256" t="s">
        <v>360</v>
      </c>
      <c r="D56" s="256" t="s">
        <v>360</v>
      </c>
      <c r="E56" s="256" t="s">
        <v>360</v>
      </c>
      <c r="F56" s="256">
        <v>0.8</v>
      </c>
      <c r="G56" s="256">
        <v>0.33333333333333331</v>
      </c>
      <c r="H56" s="256">
        <v>1</v>
      </c>
      <c r="I56" s="256" t="s">
        <v>360</v>
      </c>
      <c r="J56" s="256">
        <v>0.75</v>
      </c>
      <c r="K56" s="256">
        <v>1</v>
      </c>
      <c r="L56" s="256">
        <v>1</v>
      </c>
      <c r="M56" s="256" t="s">
        <v>360</v>
      </c>
      <c r="N56" s="257">
        <v>0.84615384615384615</v>
      </c>
      <c r="O56" s="256"/>
      <c r="P56" s="91"/>
      <c r="Q56" s="143"/>
      <c r="V56" s="65"/>
      <c r="W56" s="258"/>
      <c r="X56" s="258"/>
      <c r="Y56" s="258"/>
      <c r="Z56" s="258"/>
      <c r="AA56" s="258"/>
      <c r="AB56" s="258"/>
      <c r="AC56" s="258"/>
      <c r="AD56" s="258"/>
      <c r="AE56" s="258"/>
      <c r="AF56" s="258"/>
      <c r="AG56" s="258"/>
      <c r="AH56" s="258"/>
      <c r="AI56" s="260"/>
      <c r="AJ56"/>
    </row>
    <row r="57" spans="1:36" ht="21" customHeight="1" x14ac:dyDescent="0.2">
      <c r="A57" s="162" t="s">
        <v>587</v>
      </c>
      <c r="B57" s="258" t="s">
        <v>360</v>
      </c>
      <c r="C57" s="258">
        <v>1</v>
      </c>
      <c r="D57" s="258">
        <v>1</v>
      </c>
      <c r="E57" s="258">
        <v>1</v>
      </c>
      <c r="F57" s="258">
        <v>1</v>
      </c>
      <c r="G57" s="258">
        <v>1</v>
      </c>
      <c r="H57" s="258">
        <v>1</v>
      </c>
      <c r="I57" s="258" t="s">
        <v>360</v>
      </c>
      <c r="J57" s="258">
        <v>1</v>
      </c>
      <c r="K57" s="258">
        <v>1</v>
      </c>
      <c r="L57" s="258">
        <v>1</v>
      </c>
      <c r="M57" s="258" t="s">
        <v>360</v>
      </c>
      <c r="N57" s="260">
        <v>1</v>
      </c>
      <c r="O57" s="258"/>
      <c r="P57" s="91"/>
      <c r="Q57" s="143"/>
      <c r="V57" s="162"/>
      <c r="W57" s="258"/>
      <c r="X57" s="258"/>
      <c r="Y57" s="258"/>
      <c r="Z57" s="258"/>
      <c r="AA57" s="258"/>
      <c r="AB57" s="258"/>
      <c r="AC57" s="258"/>
      <c r="AD57" s="258"/>
      <c r="AE57" s="258"/>
      <c r="AF57" s="258"/>
      <c r="AG57" s="258"/>
      <c r="AH57" s="258"/>
      <c r="AI57" s="260"/>
      <c r="AJ57"/>
    </row>
    <row r="58" spans="1:36" ht="21" customHeight="1" x14ac:dyDescent="0.2">
      <c r="A58" s="251" t="s">
        <v>588</v>
      </c>
      <c r="B58" s="256">
        <v>1</v>
      </c>
      <c r="C58" s="256" t="s">
        <v>360</v>
      </c>
      <c r="D58" s="256" t="s">
        <v>360</v>
      </c>
      <c r="E58" s="256" t="s">
        <v>360</v>
      </c>
      <c r="F58" s="256">
        <v>0.83333333333333337</v>
      </c>
      <c r="G58" s="256" t="s">
        <v>360</v>
      </c>
      <c r="H58" s="256">
        <v>1</v>
      </c>
      <c r="I58" s="256" t="s">
        <v>360</v>
      </c>
      <c r="J58" s="256">
        <v>1</v>
      </c>
      <c r="K58" s="256">
        <v>0.5</v>
      </c>
      <c r="L58" s="256">
        <v>1</v>
      </c>
      <c r="M58" s="256" t="s">
        <v>360</v>
      </c>
      <c r="N58" s="257">
        <v>0.8571428571428571</v>
      </c>
      <c r="O58" s="256"/>
      <c r="P58" s="91"/>
      <c r="Q58" s="143"/>
      <c r="V58" s="162"/>
      <c r="W58" s="258"/>
      <c r="X58" s="258"/>
      <c r="Y58" s="258"/>
      <c r="Z58" s="258"/>
      <c r="AA58" s="258"/>
      <c r="AB58" s="258"/>
      <c r="AC58" s="258"/>
      <c r="AD58" s="258"/>
      <c r="AE58" s="258"/>
      <c r="AF58" s="258"/>
      <c r="AG58" s="258"/>
      <c r="AH58" s="258"/>
      <c r="AI58" s="260"/>
      <c r="AJ58"/>
    </row>
    <row r="59" spans="1:36" ht="21" customHeight="1" x14ac:dyDescent="0.2">
      <c r="A59" s="162" t="s">
        <v>583</v>
      </c>
      <c r="B59" s="258">
        <v>0.875</v>
      </c>
      <c r="C59" s="258">
        <v>1</v>
      </c>
      <c r="D59" s="258">
        <v>1</v>
      </c>
      <c r="E59" s="258">
        <v>1</v>
      </c>
      <c r="F59" s="258">
        <v>0.77777777777777779</v>
      </c>
      <c r="G59" s="258">
        <v>0.75</v>
      </c>
      <c r="H59" s="258">
        <v>1</v>
      </c>
      <c r="I59" s="258" t="s">
        <v>360</v>
      </c>
      <c r="J59" s="258">
        <v>0.88888888888888884</v>
      </c>
      <c r="K59" s="258">
        <v>0.95833333333333337</v>
      </c>
      <c r="L59" s="258">
        <v>0.8</v>
      </c>
      <c r="M59" s="258" t="s">
        <v>360</v>
      </c>
      <c r="N59" s="260">
        <v>0.88372093023255816</v>
      </c>
      <c r="O59" s="258"/>
      <c r="P59" s="91"/>
      <c r="Q59" s="143"/>
      <c r="V59" s="162"/>
      <c r="W59" s="258"/>
      <c r="X59" s="258"/>
      <c r="Y59" s="258"/>
      <c r="Z59" s="258"/>
      <c r="AA59" s="258"/>
      <c r="AB59" s="258"/>
      <c r="AC59" s="258"/>
      <c r="AD59" s="258"/>
      <c r="AE59" s="258"/>
      <c r="AF59" s="258"/>
      <c r="AG59" s="258"/>
      <c r="AH59" s="258"/>
      <c r="AI59" s="260"/>
      <c r="AJ59"/>
    </row>
    <row r="60" spans="1:36" ht="21" customHeight="1" x14ac:dyDescent="0.2">
      <c r="A60" s="251" t="s">
        <v>616</v>
      </c>
      <c r="B60" s="259" t="s">
        <v>582</v>
      </c>
      <c r="C60" s="259" t="s">
        <v>582</v>
      </c>
      <c r="D60" s="259" t="s">
        <v>582</v>
      </c>
      <c r="E60" s="259" t="s">
        <v>582</v>
      </c>
      <c r="F60" s="259">
        <v>22.222222222222221</v>
      </c>
      <c r="G60" s="259" t="s">
        <v>582</v>
      </c>
      <c r="H60" s="259" t="s">
        <v>582</v>
      </c>
      <c r="I60" s="259" t="s">
        <v>360</v>
      </c>
      <c r="J60" s="259" t="s">
        <v>582</v>
      </c>
      <c r="K60" s="259">
        <v>4.1666666666666625</v>
      </c>
      <c r="L60" s="259" t="s">
        <v>582</v>
      </c>
      <c r="M60" s="259" t="s">
        <v>360</v>
      </c>
      <c r="N60" s="264">
        <v>8.6867305061559481</v>
      </c>
      <c r="O60" s="259"/>
      <c r="P60" s="91"/>
      <c r="Q60" s="143"/>
      <c r="AJ60"/>
    </row>
    <row r="61" spans="1:36" x14ac:dyDescent="0.2">
      <c r="A61" s="57" t="s">
        <v>76</v>
      </c>
      <c r="B61" s="179"/>
      <c r="C61" s="181"/>
      <c r="D61" s="181"/>
      <c r="E61" s="181"/>
      <c r="F61" s="181"/>
      <c r="G61" s="181"/>
      <c r="H61" s="181"/>
      <c r="I61" s="181"/>
      <c r="J61" s="182"/>
      <c r="K61" s="183"/>
      <c r="L61" s="184"/>
      <c r="M61" s="184"/>
      <c r="N61" s="575"/>
      <c r="O61" s="184"/>
      <c r="Q61" s="143"/>
      <c r="AJ61"/>
    </row>
    <row r="62" spans="1:36" ht="16.350000000000001" customHeight="1" x14ac:dyDescent="0.25">
      <c r="A62" s="315" t="s">
        <v>767</v>
      </c>
      <c r="P62" s="85"/>
    </row>
    <row r="63" spans="1:36" s="62" customFormat="1" ht="111" customHeight="1" x14ac:dyDescent="0.2">
      <c r="A63" s="63"/>
      <c r="B63" s="88" t="s">
        <v>25</v>
      </c>
      <c r="C63" s="88" t="s">
        <v>26</v>
      </c>
      <c r="D63" s="88" t="s">
        <v>27</v>
      </c>
      <c r="E63" s="88" t="s">
        <v>161</v>
      </c>
      <c r="F63" s="88" t="s">
        <v>28</v>
      </c>
      <c r="G63" s="88" t="s">
        <v>29</v>
      </c>
      <c r="H63" s="88" t="s">
        <v>30</v>
      </c>
      <c r="I63" s="88" t="s">
        <v>31</v>
      </c>
      <c r="J63" s="88" t="s">
        <v>32</v>
      </c>
      <c r="K63" s="88" t="s">
        <v>33</v>
      </c>
      <c r="L63" s="88" t="s">
        <v>34</v>
      </c>
      <c r="M63" s="88" t="s">
        <v>35</v>
      </c>
      <c r="N63" s="88" t="s">
        <v>94</v>
      </c>
      <c r="O63" s="77"/>
      <c r="Q63" s="295"/>
      <c r="R63" s="295"/>
      <c r="S63" s="295"/>
      <c r="T63" s="295"/>
      <c r="U63" s="295"/>
      <c r="V63" s="295"/>
      <c r="W63" s="295"/>
      <c r="X63" s="295"/>
      <c r="Y63" s="295"/>
      <c r="Z63" s="295"/>
      <c r="AA63" s="295"/>
      <c r="AB63" s="295"/>
      <c r="AC63" s="295"/>
      <c r="AD63" s="295"/>
      <c r="AE63" s="295"/>
      <c r="AF63" s="295"/>
      <c r="AG63" s="295"/>
      <c r="AH63" s="295"/>
      <c r="AI63" s="295"/>
    </row>
    <row r="64" spans="1:36" ht="21" customHeight="1" x14ac:dyDescent="0.2">
      <c r="A64" s="251" t="s">
        <v>611</v>
      </c>
      <c r="B64" s="252">
        <v>0</v>
      </c>
      <c r="C64" s="252">
        <v>0</v>
      </c>
      <c r="D64" s="252">
        <v>0</v>
      </c>
      <c r="E64" s="252">
        <v>0</v>
      </c>
      <c r="F64" s="252">
        <v>0</v>
      </c>
      <c r="G64" s="252">
        <v>1</v>
      </c>
      <c r="H64" s="252">
        <v>1</v>
      </c>
      <c r="I64" s="252">
        <v>1</v>
      </c>
      <c r="J64" s="252">
        <v>0</v>
      </c>
      <c r="K64" s="252">
        <v>0</v>
      </c>
      <c r="L64" s="252">
        <v>0</v>
      </c>
      <c r="M64" s="252">
        <v>0</v>
      </c>
      <c r="N64" s="261">
        <v>3</v>
      </c>
      <c r="O64" s="555"/>
      <c r="P64" s="91"/>
      <c r="Q64" s="91"/>
      <c r="R64" s="91"/>
      <c r="S64" s="91"/>
      <c r="T64" s="91"/>
      <c r="U64" s="91"/>
      <c r="V64" s="91"/>
      <c r="W64" s="91"/>
      <c r="X64" s="91"/>
      <c r="Y64" s="91"/>
      <c r="Z64" s="91"/>
      <c r="AA64" s="91"/>
      <c r="AB64" s="91"/>
      <c r="AC64" s="91"/>
      <c r="AD64" s="91"/>
      <c r="AE64" s="91"/>
      <c r="AF64" s="91"/>
      <c r="AJ64"/>
    </row>
    <row r="65" spans="1:44" ht="21" customHeight="1" x14ac:dyDescent="0.2">
      <c r="A65" s="162" t="s">
        <v>612</v>
      </c>
      <c r="B65" s="253">
        <v>0</v>
      </c>
      <c r="C65" s="253">
        <v>1</v>
      </c>
      <c r="D65" s="253">
        <v>1</v>
      </c>
      <c r="E65" s="253">
        <v>0</v>
      </c>
      <c r="F65" s="253">
        <v>0</v>
      </c>
      <c r="G65" s="253">
        <v>0</v>
      </c>
      <c r="H65" s="253">
        <v>0</v>
      </c>
      <c r="I65" s="253">
        <v>0</v>
      </c>
      <c r="J65" s="253">
        <v>1</v>
      </c>
      <c r="K65" s="253">
        <v>1</v>
      </c>
      <c r="L65" s="253">
        <v>0</v>
      </c>
      <c r="M65" s="253">
        <v>0</v>
      </c>
      <c r="N65" s="262">
        <v>4</v>
      </c>
      <c r="O65" s="93"/>
      <c r="P65" s="91"/>
      <c r="Q65" s="91"/>
      <c r="R65" s="91"/>
      <c r="S65" s="91"/>
      <c r="T65" s="91"/>
      <c r="U65" s="91"/>
      <c r="V65" s="91"/>
      <c r="W65" s="91"/>
      <c r="X65" s="91"/>
      <c r="Y65" s="91"/>
      <c r="Z65" s="91"/>
      <c r="AA65" s="91"/>
      <c r="AB65" s="91"/>
      <c r="AC65" s="91"/>
      <c r="AD65" s="91"/>
      <c r="AE65" s="91"/>
      <c r="AF65" s="91"/>
      <c r="AJ65"/>
    </row>
    <row r="66" spans="1:44" ht="21" customHeight="1" x14ac:dyDescent="0.2">
      <c r="A66" s="251" t="s">
        <v>613</v>
      </c>
      <c r="B66" s="252">
        <v>0</v>
      </c>
      <c r="C66" s="252">
        <v>0</v>
      </c>
      <c r="D66" s="252">
        <v>0</v>
      </c>
      <c r="E66" s="252">
        <v>0</v>
      </c>
      <c r="F66" s="252">
        <v>1</v>
      </c>
      <c r="G66" s="252">
        <v>0</v>
      </c>
      <c r="H66" s="252">
        <v>0</v>
      </c>
      <c r="I66" s="252">
        <v>0</v>
      </c>
      <c r="J66" s="252">
        <v>1</v>
      </c>
      <c r="K66" s="252">
        <v>0</v>
      </c>
      <c r="L66" s="252">
        <v>0</v>
      </c>
      <c r="M66" s="252">
        <v>0</v>
      </c>
      <c r="N66" s="261">
        <v>2</v>
      </c>
      <c r="O66" s="555"/>
      <c r="P66" s="91"/>
      <c r="Q66" s="91"/>
      <c r="R66" s="91"/>
      <c r="S66" s="91"/>
      <c r="T66" s="91"/>
      <c r="U66" s="91"/>
      <c r="V66" s="91"/>
      <c r="W66" s="91"/>
      <c r="X66" s="91"/>
      <c r="Y66" s="91"/>
      <c r="Z66" s="91"/>
      <c r="AA66" s="91"/>
      <c r="AB66" s="91"/>
      <c r="AC66" s="91"/>
      <c r="AD66" s="91"/>
      <c r="AE66" s="91"/>
      <c r="AF66" s="91"/>
      <c r="AJ66"/>
    </row>
    <row r="67" spans="1:44" ht="21" customHeight="1" x14ac:dyDescent="0.2">
      <c r="A67" s="162" t="s">
        <v>614</v>
      </c>
      <c r="B67" s="556">
        <v>0</v>
      </c>
      <c r="C67" s="253">
        <v>0</v>
      </c>
      <c r="D67" s="253">
        <v>1</v>
      </c>
      <c r="E67" s="253">
        <v>0</v>
      </c>
      <c r="F67" s="253">
        <v>1</v>
      </c>
      <c r="G67" s="253">
        <v>0</v>
      </c>
      <c r="H67" s="253">
        <v>1</v>
      </c>
      <c r="I67" s="253">
        <v>1</v>
      </c>
      <c r="J67" s="253">
        <v>0</v>
      </c>
      <c r="K67" s="253">
        <v>0</v>
      </c>
      <c r="L67" s="253">
        <v>0</v>
      </c>
      <c r="M67" s="253">
        <v>0</v>
      </c>
      <c r="N67" s="262">
        <v>4</v>
      </c>
      <c r="O67" s="93"/>
      <c r="P67" s="91"/>
      <c r="Q67" s="91"/>
      <c r="R67" s="91"/>
      <c r="S67" s="91"/>
      <c r="T67" s="91"/>
      <c r="U67" s="91"/>
      <c r="V67" s="91"/>
      <c r="W67" s="91"/>
      <c r="X67" s="91"/>
      <c r="Y67" s="91"/>
      <c r="Z67" s="91"/>
      <c r="AA67" s="91"/>
      <c r="AB67" s="91"/>
      <c r="AC67" s="91"/>
      <c r="AD67" s="91"/>
      <c r="AE67" s="91"/>
      <c r="AF67" s="91"/>
      <c r="AJ67"/>
    </row>
    <row r="68" spans="1:44" ht="21" customHeight="1" x14ac:dyDescent="0.2">
      <c r="A68" s="251" t="s">
        <v>610</v>
      </c>
      <c r="B68" s="252">
        <v>0</v>
      </c>
      <c r="C68" s="252">
        <v>1</v>
      </c>
      <c r="D68" s="252">
        <v>2</v>
      </c>
      <c r="E68" s="252">
        <v>0</v>
      </c>
      <c r="F68" s="252">
        <v>2</v>
      </c>
      <c r="G68" s="252">
        <v>1</v>
      </c>
      <c r="H68" s="252">
        <v>2</v>
      </c>
      <c r="I68" s="252">
        <v>2</v>
      </c>
      <c r="J68" s="252">
        <v>2</v>
      </c>
      <c r="K68" s="252">
        <v>1</v>
      </c>
      <c r="L68" s="252">
        <v>0</v>
      </c>
      <c r="M68" s="252">
        <v>0</v>
      </c>
      <c r="N68" s="261">
        <v>13</v>
      </c>
      <c r="O68" s="555"/>
      <c r="P68" s="91"/>
      <c r="Q68" s="91"/>
      <c r="R68" s="91"/>
      <c r="S68" s="91"/>
      <c r="T68" s="91"/>
      <c r="U68" s="91"/>
      <c r="V68" s="91"/>
      <c r="W68" s="91"/>
      <c r="X68" s="91"/>
      <c r="Y68" s="91"/>
      <c r="Z68" s="91"/>
      <c r="AA68" s="91"/>
      <c r="AB68" s="91"/>
      <c r="AC68" s="91"/>
      <c r="AD68" s="91"/>
      <c r="AE68" s="91"/>
      <c r="AF68" s="91"/>
      <c r="AJ68"/>
    </row>
    <row r="69" spans="1:44" ht="21" customHeight="1" x14ac:dyDescent="0.2">
      <c r="A69" s="162" t="s">
        <v>585</v>
      </c>
      <c r="B69" s="254">
        <v>0</v>
      </c>
      <c r="C69" s="254">
        <v>0</v>
      </c>
      <c r="D69" s="254">
        <v>0</v>
      </c>
      <c r="E69" s="254">
        <v>0</v>
      </c>
      <c r="F69" s="254">
        <v>0</v>
      </c>
      <c r="G69" s="254">
        <v>0</v>
      </c>
      <c r="H69" s="254">
        <v>3</v>
      </c>
      <c r="I69" s="254">
        <v>0</v>
      </c>
      <c r="J69" s="254">
        <v>0</v>
      </c>
      <c r="K69" s="254">
        <v>1</v>
      </c>
      <c r="L69" s="254">
        <v>0</v>
      </c>
      <c r="M69" s="254">
        <v>0</v>
      </c>
      <c r="N69" s="255">
        <v>4</v>
      </c>
      <c r="O69" s="91"/>
      <c r="P69" s="91"/>
      <c r="Q69" s="143"/>
      <c r="AJ69"/>
    </row>
    <row r="70" spans="1:44" ht="21" customHeight="1" x14ac:dyDescent="0.2">
      <c r="A70" s="251" t="s">
        <v>586</v>
      </c>
      <c r="B70" s="252">
        <v>0</v>
      </c>
      <c r="C70" s="252">
        <v>0</v>
      </c>
      <c r="D70" s="252">
        <v>0</v>
      </c>
      <c r="E70" s="252">
        <v>0</v>
      </c>
      <c r="F70" s="252">
        <v>0</v>
      </c>
      <c r="G70" s="252">
        <v>0</v>
      </c>
      <c r="H70" s="252">
        <v>1</v>
      </c>
      <c r="I70" s="252">
        <v>0</v>
      </c>
      <c r="J70" s="252">
        <v>0</v>
      </c>
      <c r="K70" s="252">
        <v>0</v>
      </c>
      <c r="L70" s="252">
        <v>0</v>
      </c>
      <c r="M70" s="252">
        <v>0</v>
      </c>
      <c r="N70" s="261">
        <v>1</v>
      </c>
      <c r="O70" s="555"/>
      <c r="P70" s="91"/>
      <c r="Q70" s="143"/>
      <c r="AJ70"/>
    </row>
    <row r="71" spans="1:44" ht="21" customHeight="1" x14ac:dyDescent="0.2">
      <c r="A71" s="162" t="s">
        <v>587</v>
      </c>
      <c r="B71" s="254">
        <v>0</v>
      </c>
      <c r="C71" s="254">
        <v>0</v>
      </c>
      <c r="D71" s="254">
        <v>0</v>
      </c>
      <c r="E71" s="254">
        <v>0</v>
      </c>
      <c r="F71" s="254">
        <v>0</v>
      </c>
      <c r="G71" s="254">
        <v>0</v>
      </c>
      <c r="H71" s="254">
        <v>0</v>
      </c>
      <c r="I71" s="254">
        <v>1</v>
      </c>
      <c r="J71" s="254">
        <v>1</v>
      </c>
      <c r="K71" s="254">
        <v>0</v>
      </c>
      <c r="L71" s="254">
        <v>0</v>
      </c>
      <c r="M71" s="254">
        <v>0</v>
      </c>
      <c r="N71" s="255">
        <v>2</v>
      </c>
      <c r="O71" s="91"/>
      <c r="P71" s="91"/>
      <c r="Q71" s="143"/>
      <c r="AJ71"/>
    </row>
    <row r="72" spans="1:44" ht="21" customHeight="1" x14ac:dyDescent="0.2">
      <c r="A72" s="251" t="s">
        <v>588</v>
      </c>
      <c r="B72" s="586">
        <v>0</v>
      </c>
      <c r="C72" s="252">
        <v>0</v>
      </c>
      <c r="D72" s="252">
        <v>0</v>
      </c>
      <c r="E72" s="252">
        <v>0</v>
      </c>
      <c r="F72" s="252">
        <v>2</v>
      </c>
      <c r="G72" s="252">
        <v>0</v>
      </c>
      <c r="H72" s="252">
        <v>0</v>
      </c>
      <c r="I72" s="252">
        <v>0</v>
      </c>
      <c r="J72" s="252">
        <v>0</v>
      </c>
      <c r="K72" s="252">
        <v>1</v>
      </c>
      <c r="L72" s="252">
        <v>1</v>
      </c>
      <c r="M72" s="252">
        <v>1</v>
      </c>
      <c r="N72" s="261">
        <v>5</v>
      </c>
      <c r="O72" s="555"/>
      <c r="P72" s="91"/>
      <c r="Q72" s="143"/>
      <c r="AJ72"/>
    </row>
    <row r="73" spans="1:44" ht="21" customHeight="1" x14ac:dyDescent="0.2">
      <c r="A73" s="162" t="s">
        <v>583</v>
      </c>
      <c r="B73" s="254">
        <v>0</v>
      </c>
      <c r="C73" s="254">
        <v>0</v>
      </c>
      <c r="D73" s="254">
        <v>0</v>
      </c>
      <c r="E73" s="254">
        <v>0</v>
      </c>
      <c r="F73" s="254">
        <v>2</v>
      </c>
      <c r="G73" s="254">
        <v>0</v>
      </c>
      <c r="H73" s="254">
        <v>4</v>
      </c>
      <c r="I73" s="254">
        <v>1</v>
      </c>
      <c r="J73" s="254">
        <v>1</v>
      </c>
      <c r="K73" s="254">
        <v>2</v>
      </c>
      <c r="L73" s="254">
        <v>1</v>
      </c>
      <c r="M73" s="254">
        <v>1</v>
      </c>
      <c r="N73" s="255">
        <v>12</v>
      </c>
      <c r="O73" s="254"/>
      <c r="P73" s="91"/>
      <c r="Q73" s="143"/>
      <c r="AJ73"/>
    </row>
    <row r="74" spans="1:44" ht="21" customHeight="1" x14ac:dyDescent="0.2">
      <c r="A74" s="251" t="s">
        <v>650</v>
      </c>
      <c r="B74" s="252">
        <v>0</v>
      </c>
      <c r="C74" s="252">
        <v>1</v>
      </c>
      <c r="D74" s="252">
        <v>2</v>
      </c>
      <c r="E74" s="252">
        <v>0</v>
      </c>
      <c r="F74" s="252">
        <v>0</v>
      </c>
      <c r="G74" s="252">
        <v>1</v>
      </c>
      <c r="H74" s="252">
        <v>-2</v>
      </c>
      <c r="I74" s="252">
        <v>1</v>
      </c>
      <c r="J74" s="252">
        <v>1</v>
      </c>
      <c r="K74" s="252">
        <v>-1</v>
      </c>
      <c r="L74" s="252">
        <v>-1</v>
      </c>
      <c r="M74" s="252">
        <v>-1</v>
      </c>
      <c r="N74" s="261">
        <v>1</v>
      </c>
      <c r="O74" s="254"/>
      <c r="P74" s="91"/>
      <c r="Q74" s="143"/>
      <c r="AJ74"/>
    </row>
    <row r="75" spans="1:44" ht="21" customHeight="1" x14ac:dyDescent="0.2">
      <c r="A75" s="162" t="s">
        <v>651</v>
      </c>
      <c r="B75" s="238" t="s">
        <v>582</v>
      </c>
      <c r="C75" s="238" t="s">
        <v>582</v>
      </c>
      <c r="D75" s="238" t="s">
        <v>582</v>
      </c>
      <c r="E75" s="238" t="s">
        <v>582</v>
      </c>
      <c r="F75" s="238" t="s">
        <v>582</v>
      </c>
      <c r="G75" s="238" t="s">
        <v>582</v>
      </c>
      <c r="H75" s="238" t="s">
        <v>582</v>
      </c>
      <c r="I75" s="238" t="s">
        <v>582</v>
      </c>
      <c r="J75" s="238" t="s">
        <v>582</v>
      </c>
      <c r="K75" s="238" t="s">
        <v>582</v>
      </c>
      <c r="L75" s="238" t="s">
        <v>582</v>
      </c>
      <c r="M75" s="238" t="s">
        <v>582</v>
      </c>
      <c r="N75" s="237">
        <v>8.3333333333333329E-2</v>
      </c>
      <c r="O75" s="254"/>
      <c r="P75" s="91"/>
      <c r="Q75" s="143"/>
      <c r="AJ75"/>
    </row>
    <row r="76" spans="1:44" x14ac:dyDescent="0.2">
      <c r="A76" s="57" t="s">
        <v>76</v>
      </c>
      <c r="B76" s="179"/>
      <c r="C76" s="181"/>
      <c r="D76" s="181"/>
      <c r="E76" s="181"/>
      <c r="F76" s="181"/>
      <c r="G76" s="181"/>
      <c r="H76" s="181"/>
      <c r="I76" s="181"/>
      <c r="J76" s="182"/>
      <c r="K76" s="183"/>
      <c r="L76" s="184"/>
      <c r="M76" s="184"/>
      <c r="N76" s="575"/>
      <c r="O76" s="184"/>
      <c r="Q76" s="143"/>
      <c r="AJ76"/>
    </row>
    <row r="77" spans="1:44" ht="16.350000000000001" customHeight="1" x14ac:dyDescent="0.25">
      <c r="A77" s="315" t="s">
        <v>768</v>
      </c>
      <c r="P77" s="85"/>
    </row>
    <row r="78" spans="1:44" s="62" customFormat="1" ht="111" customHeight="1" x14ac:dyDescent="0.2">
      <c r="A78" s="63"/>
      <c r="B78" s="88" t="s">
        <v>25</v>
      </c>
      <c r="C78" s="88" t="s">
        <v>26</v>
      </c>
      <c r="D78" s="88" t="s">
        <v>27</v>
      </c>
      <c r="E78" s="88" t="s">
        <v>161</v>
      </c>
      <c r="F78" s="88" t="s">
        <v>28</v>
      </c>
      <c r="G78" s="88" t="s">
        <v>29</v>
      </c>
      <c r="H78" s="88" t="s">
        <v>30</v>
      </c>
      <c r="I78" s="88" t="s">
        <v>31</v>
      </c>
      <c r="J78" s="88" t="s">
        <v>32</v>
      </c>
      <c r="K78" s="88" t="s">
        <v>33</v>
      </c>
      <c r="L78" s="88" t="s">
        <v>34</v>
      </c>
      <c r="M78" s="88" t="s">
        <v>35</v>
      </c>
      <c r="N78" s="88" t="s">
        <v>94</v>
      </c>
      <c r="O78" s="77"/>
      <c r="Q78" s="295"/>
      <c r="R78" s="295"/>
      <c r="S78" s="295"/>
      <c r="T78" s="295"/>
      <c r="U78" s="295"/>
      <c r="V78" s="295"/>
      <c r="W78" s="295"/>
      <c r="X78" s="295"/>
      <c r="Y78" s="295"/>
      <c r="Z78" s="295"/>
      <c r="AA78" s="295"/>
      <c r="AB78" s="295"/>
      <c r="AC78" s="295"/>
      <c r="AD78" s="295"/>
      <c r="AE78" s="295"/>
      <c r="AF78" s="295"/>
      <c r="AG78" s="295"/>
      <c r="AH78" s="295"/>
      <c r="AI78" s="295"/>
    </row>
    <row r="79" spans="1:44" ht="21" customHeight="1" x14ac:dyDescent="0.2">
      <c r="A79" s="251" t="s">
        <v>611</v>
      </c>
      <c r="B79" s="259">
        <v>42</v>
      </c>
      <c r="C79" s="259">
        <v>32</v>
      </c>
      <c r="D79" s="259" t="s">
        <v>360</v>
      </c>
      <c r="E79" s="259">
        <v>21.200000000000003</v>
      </c>
      <c r="F79" s="259">
        <v>23.2</v>
      </c>
      <c r="G79" s="259">
        <v>79</v>
      </c>
      <c r="H79" s="259">
        <v>39.4</v>
      </c>
      <c r="I79" s="259">
        <v>42</v>
      </c>
      <c r="J79" s="259">
        <v>15.2</v>
      </c>
      <c r="K79" s="259">
        <v>12.2</v>
      </c>
      <c r="L79" s="259" t="s">
        <v>360</v>
      </c>
      <c r="M79" s="259" t="s">
        <v>360</v>
      </c>
      <c r="N79" s="264">
        <v>25.9</v>
      </c>
      <c r="O79" s="555"/>
      <c r="P79" s="91"/>
      <c r="Q79" s="91"/>
      <c r="R79" s="91"/>
      <c r="S79" s="91"/>
      <c r="T79" s="91"/>
      <c r="U79" s="91"/>
      <c r="V79" s="91"/>
      <c r="W79" s="91"/>
      <c r="X79" s="91"/>
      <c r="Y79" s="91"/>
      <c r="Z79" s="91"/>
      <c r="AA79" s="91"/>
      <c r="AB79" s="91"/>
      <c r="AC79" s="357"/>
      <c r="AD79" s="357"/>
      <c r="AE79" s="145"/>
      <c r="AF79" s="145"/>
      <c r="AG79" s="145"/>
      <c r="AH79" s="145"/>
      <c r="AI79" s="145"/>
      <c r="AJ79" s="145"/>
      <c r="AK79" s="90"/>
      <c r="AL79" s="90"/>
      <c r="AM79" s="90"/>
      <c r="AN79" s="90"/>
      <c r="AO79" s="90"/>
      <c r="AP79" s="90"/>
      <c r="AQ79" s="90"/>
      <c r="AR79" s="90"/>
    </row>
    <row r="80" spans="1:44" ht="21" customHeight="1" x14ac:dyDescent="0.2">
      <c r="A80" s="162" t="s">
        <v>612</v>
      </c>
      <c r="B80" s="108">
        <v>13.6</v>
      </c>
      <c r="C80" s="108">
        <v>34.4</v>
      </c>
      <c r="D80" s="108">
        <v>62.8</v>
      </c>
      <c r="E80" s="108" t="s">
        <v>360</v>
      </c>
      <c r="F80" s="108">
        <v>27.2</v>
      </c>
      <c r="G80" s="108">
        <v>9</v>
      </c>
      <c r="H80" s="108">
        <v>4</v>
      </c>
      <c r="I80" s="108" t="s">
        <v>360</v>
      </c>
      <c r="J80" s="108">
        <v>17.399999999999999</v>
      </c>
      <c r="K80" s="108">
        <v>70</v>
      </c>
      <c r="L80" s="108" t="s">
        <v>360</v>
      </c>
      <c r="M80" s="108" t="s">
        <v>360</v>
      </c>
      <c r="N80" s="305">
        <v>34</v>
      </c>
      <c r="O80" s="93"/>
      <c r="P80" s="91"/>
      <c r="Q80" s="91"/>
      <c r="R80" s="91"/>
      <c r="S80" s="91"/>
      <c r="T80" s="91"/>
      <c r="U80" s="91"/>
      <c r="V80" s="91"/>
      <c r="W80" s="91"/>
      <c r="X80" s="91"/>
      <c r="Y80" s="91"/>
      <c r="Z80" s="91"/>
      <c r="AA80" s="91"/>
      <c r="AB80" s="91"/>
      <c r="AC80" s="357"/>
      <c r="AD80" s="357"/>
      <c r="AE80" s="145"/>
      <c r="AF80" s="145"/>
      <c r="AG80" s="145"/>
      <c r="AH80" s="145"/>
      <c r="AI80" s="145"/>
      <c r="AJ80" s="145"/>
      <c r="AK80" s="90"/>
      <c r="AL80" s="90"/>
      <c r="AM80" s="90"/>
      <c r="AN80" s="90"/>
      <c r="AO80" s="90"/>
      <c r="AP80" s="90"/>
      <c r="AQ80" s="90"/>
      <c r="AR80" s="90"/>
    </row>
    <row r="81" spans="1:46" ht="21" customHeight="1" x14ac:dyDescent="0.2">
      <c r="A81" s="251" t="s">
        <v>613</v>
      </c>
      <c r="B81" s="259">
        <v>6.8</v>
      </c>
      <c r="C81" s="259" t="s">
        <v>360</v>
      </c>
      <c r="D81" s="259">
        <v>114.3</v>
      </c>
      <c r="E81" s="259">
        <v>9.6999999999999993</v>
      </c>
      <c r="F81" s="259">
        <v>83.9</v>
      </c>
      <c r="G81" s="259">
        <v>25.2</v>
      </c>
      <c r="H81" s="259">
        <v>14.5</v>
      </c>
      <c r="I81" s="259">
        <v>90.1</v>
      </c>
      <c r="J81" s="259">
        <v>5.2</v>
      </c>
      <c r="K81" s="259">
        <v>49.2</v>
      </c>
      <c r="L81" s="259">
        <v>75.8</v>
      </c>
      <c r="M81" s="259" t="s">
        <v>360</v>
      </c>
      <c r="N81" s="264">
        <v>42.2</v>
      </c>
      <c r="O81" s="555"/>
      <c r="P81" s="91"/>
      <c r="Q81" s="91"/>
      <c r="R81" s="91"/>
      <c r="S81" s="91"/>
      <c r="T81" s="91"/>
      <c r="U81" s="91"/>
      <c r="V81" s="91"/>
      <c r="W81" s="91"/>
      <c r="X81" s="91"/>
      <c r="Y81" s="91"/>
      <c r="Z81" s="91"/>
      <c r="AA81" s="91"/>
      <c r="AB81" s="91"/>
      <c r="AC81" s="357"/>
      <c r="AD81" s="357"/>
      <c r="AE81" s="145"/>
      <c r="AF81" s="145"/>
      <c r="AG81" s="145"/>
      <c r="AH81" s="145"/>
      <c r="AI81" s="145"/>
      <c r="AJ81" s="145"/>
      <c r="AK81" s="90"/>
      <c r="AL81" s="90"/>
      <c r="AM81" s="90"/>
      <c r="AN81" s="90"/>
      <c r="AO81" s="90"/>
      <c r="AP81" s="90"/>
      <c r="AQ81" s="90"/>
      <c r="AR81" s="90"/>
    </row>
    <row r="82" spans="1:46" ht="21" customHeight="1" x14ac:dyDescent="0.2">
      <c r="A82" s="162" t="s">
        <v>614</v>
      </c>
      <c r="B82" s="557" t="s">
        <v>360</v>
      </c>
      <c r="C82" s="108" t="s">
        <v>360</v>
      </c>
      <c r="D82" s="108">
        <v>356.2</v>
      </c>
      <c r="E82" s="108" t="s">
        <v>360</v>
      </c>
      <c r="F82" s="108">
        <v>129.4</v>
      </c>
      <c r="G82" s="108">
        <v>86</v>
      </c>
      <c r="H82" s="108">
        <v>7</v>
      </c>
      <c r="I82" s="108">
        <v>140.20000000000002</v>
      </c>
      <c r="J82" s="108" t="s">
        <v>360</v>
      </c>
      <c r="K82" s="108">
        <v>115</v>
      </c>
      <c r="L82" s="108">
        <v>116.6</v>
      </c>
      <c r="M82" s="108" t="s">
        <v>360</v>
      </c>
      <c r="N82" s="305">
        <v>115</v>
      </c>
      <c r="O82" s="93"/>
      <c r="P82" s="91"/>
      <c r="Q82" s="91"/>
      <c r="R82" s="91"/>
      <c r="S82" s="91"/>
      <c r="T82" s="91"/>
      <c r="U82" s="91"/>
      <c r="V82" s="91"/>
      <c r="W82" s="91"/>
      <c r="X82" s="91"/>
      <c r="Y82" s="91"/>
      <c r="Z82" s="91"/>
      <c r="AA82" s="91"/>
      <c r="AB82" s="91"/>
      <c r="AC82" s="357"/>
      <c r="AD82" s="357"/>
      <c r="AE82" s="145"/>
      <c r="AF82" s="145"/>
      <c r="AG82" s="145"/>
      <c r="AH82" s="145"/>
      <c r="AI82" s="145"/>
      <c r="AJ82" s="145"/>
      <c r="AK82" s="90"/>
      <c r="AL82" s="90"/>
      <c r="AM82" s="90"/>
      <c r="AN82" s="90"/>
      <c r="AO82" s="90"/>
      <c r="AP82" s="90"/>
      <c r="AQ82" s="90"/>
      <c r="AR82" s="90"/>
    </row>
    <row r="83" spans="1:46" ht="21" customHeight="1" x14ac:dyDescent="0.2">
      <c r="A83" s="251" t="s">
        <v>610</v>
      </c>
      <c r="B83" s="259">
        <v>13.6</v>
      </c>
      <c r="C83" s="259">
        <v>34.4</v>
      </c>
      <c r="D83" s="259">
        <v>70.599999999999994</v>
      </c>
      <c r="E83" s="259">
        <v>13.8</v>
      </c>
      <c r="F83" s="259">
        <v>45.2</v>
      </c>
      <c r="G83" s="259">
        <v>43</v>
      </c>
      <c r="H83" s="259">
        <v>13.7</v>
      </c>
      <c r="I83" s="259">
        <v>82.6</v>
      </c>
      <c r="J83" s="259">
        <v>15</v>
      </c>
      <c r="K83" s="259">
        <v>62</v>
      </c>
      <c r="L83" s="259">
        <v>96.199999999999989</v>
      </c>
      <c r="M83" s="259" t="s">
        <v>360</v>
      </c>
      <c r="N83" s="264">
        <v>41.6</v>
      </c>
      <c r="O83" s="555"/>
      <c r="P83" s="91"/>
      <c r="Q83" s="91"/>
      <c r="R83" s="91"/>
      <c r="S83" s="91"/>
      <c r="T83" s="91"/>
      <c r="U83" s="91"/>
      <c r="V83" s="91"/>
      <c r="W83" s="91"/>
      <c r="X83" s="91"/>
      <c r="Y83" s="91"/>
      <c r="Z83" s="91"/>
      <c r="AA83" s="91"/>
      <c r="AB83" s="91"/>
      <c r="AC83" s="357"/>
      <c r="AD83" s="357"/>
      <c r="AE83" s="281"/>
      <c r="AF83" s="281"/>
      <c r="AG83" s="281"/>
      <c r="AH83" s="281"/>
      <c r="AI83" s="281"/>
      <c r="AJ83" s="281"/>
      <c r="AK83" s="165"/>
      <c r="AL83" s="165"/>
      <c r="AM83" s="165"/>
      <c r="AN83" s="165"/>
      <c r="AO83" s="165"/>
      <c r="AP83" s="165"/>
      <c r="AQ83" s="165"/>
      <c r="AR83" s="165"/>
      <c r="AS83" s="281"/>
      <c r="AT83" s="281"/>
    </row>
    <row r="84" spans="1:46" ht="21" customHeight="1" x14ac:dyDescent="0.2">
      <c r="A84" s="162" t="s">
        <v>585</v>
      </c>
      <c r="B84" s="263">
        <v>35.4</v>
      </c>
      <c r="C84" s="263">
        <v>53.300000000000004</v>
      </c>
      <c r="D84" s="263">
        <v>167.4</v>
      </c>
      <c r="E84" s="263" t="s">
        <v>360</v>
      </c>
      <c r="F84" s="263">
        <v>80.8</v>
      </c>
      <c r="G84" s="263">
        <v>56.4</v>
      </c>
      <c r="H84" s="263">
        <v>48.2</v>
      </c>
      <c r="I84" s="263" t="s">
        <v>360</v>
      </c>
      <c r="J84" s="263">
        <v>11.6</v>
      </c>
      <c r="K84" s="263">
        <v>58.2</v>
      </c>
      <c r="L84" s="263">
        <v>265.5</v>
      </c>
      <c r="M84" s="263" t="s">
        <v>360</v>
      </c>
      <c r="N84" s="359">
        <v>50</v>
      </c>
      <c r="O84" s="91"/>
      <c r="P84" s="91"/>
      <c r="Q84" s="342"/>
      <c r="R84" s="357"/>
      <c r="S84" s="357"/>
      <c r="T84" s="357"/>
      <c r="U84" s="357"/>
      <c r="V84" s="357"/>
      <c r="W84" s="357"/>
      <c r="X84" s="357"/>
      <c r="Y84" s="357"/>
      <c r="Z84" s="357"/>
      <c r="AA84" s="357"/>
      <c r="AB84" s="357"/>
      <c r="AC84" s="357"/>
      <c r="AD84" s="357"/>
      <c r="AE84" s="281"/>
      <c r="AF84" s="281"/>
      <c r="AG84" s="281"/>
      <c r="AH84" s="281"/>
      <c r="AI84" s="281"/>
      <c r="AJ84" s="281"/>
      <c r="AK84" s="165"/>
      <c r="AL84" s="165"/>
      <c r="AM84" s="165"/>
      <c r="AN84" s="165"/>
      <c r="AO84" s="165"/>
      <c r="AP84" s="165"/>
      <c r="AQ84" s="165"/>
      <c r="AR84" s="165"/>
      <c r="AS84" s="281"/>
      <c r="AT84" s="281"/>
    </row>
    <row r="85" spans="1:46" ht="21" customHeight="1" x14ac:dyDescent="0.2">
      <c r="A85" s="251" t="s">
        <v>586</v>
      </c>
      <c r="B85" s="259">
        <v>42</v>
      </c>
      <c r="C85" s="259" t="s">
        <v>360</v>
      </c>
      <c r="D85" s="259" t="s">
        <v>360</v>
      </c>
      <c r="E85" s="259" t="s">
        <v>360</v>
      </c>
      <c r="F85" s="259">
        <v>93</v>
      </c>
      <c r="G85" s="259">
        <v>109.6</v>
      </c>
      <c r="H85" s="259">
        <v>113</v>
      </c>
      <c r="I85" s="259" t="s">
        <v>360</v>
      </c>
      <c r="J85" s="259">
        <v>26.1</v>
      </c>
      <c r="K85" s="259">
        <v>27.3</v>
      </c>
      <c r="L85" s="259">
        <v>55</v>
      </c>
      <c r="M85" s="259" t="s">
        <v>360</v>
      </c>
      <c r="N85" s="264">
        <v>42</v>
      </c>
      <c r="O85" s="555"/>
      <c r="P85" s="91"/>
      <c r="Q85" s="342"/>
      <c r="R85" s="357"/>
      <c r="S85" s="357"/>
      <c r="T85" s="357"/>
      <c r="U85" s="357"/>
      <c r="V85" s="357"/>
      <c r="W85" s="357"/>
      <c r="X85" s="357"/>
      <c r="Y85" s="357"/>
      <c r="Z85" s="357"/>
      <c r="AA85" s="357"/>
      <c r="AB85" s="357"/>
      <c r="AC85" s="357"/>
      <c r="AD85" s="357"/>
      <c r="AE85" s="281"/>
      <c r="AF85" s="281"/>
      <c r="AG85" s="281"/>
      <c r="AH85" s="281"/>
      <c r="AI85" s="281"/>
      <c r="AJ85" s="281"/>
      <c r="AK85" s="165"/>
      <c r="AL85" s="165"/>
      <c r="AM85" s="165"/>
      <c r="AN85" s="165"/>
      <c r="AO85" s="165"/>
      <c r="AP85" s="165"/>
      <c r="AQ85" s="165"/>
      <c r="AR85" s="165"/>
      <c r="AS85" s="281"/>
      <c r="AT85" s="281"/>
    </row>
    <row r="86" spans="1:46" ht="21" customHeight="1" x14ac:dyDescent="0.2">
      <c r="A86" s="162" t="s">
        <v>587</v>
      </c>
      <c r="B86" s="263" t="s">
        <v>169</v>
      </c>
      <c r="C86" s="263">
        <v>40</v>
      </c>
      <c r="D86" s="263">
        <v>8.8000000000000007</v>
      </c>
      <c r="E86" s="263">
        <v>14</v>
      </c>
      <c r="F86" s="263">
        <v>36.6</v>
      </c>
      <c r="G86" s="263">
        <v>24.5</v>
      </c>
      <c r="H86" s="263">
        <v>65.599999999999994</v>
      </c>
      <c r="I86" s="263">
        <v>105.8</v>
      </c>
      <c r="J86" s="263">
        <v>16</v>
      </c>
      <c r="K86" s="263">
        <v>30.700000000000003</v>
      </c>
      <c r="L86" s="263">
        <v>52.8</v>
      </c>
      <c r="M86" s="263" t="s">
        <v>360</v>
      </c>
      <c r="N86" s="359">
        <v>33.6</v>
      </c>
      <c r="O86" s="91"/>
      <c r="P86" s="91"/>
      <c r="Q86" s="342"/>
      <c r="R86" s="357"/>
      <c r="S86" s="357"/>
      <c r="T86" s="357"/>
      <c r="U86" s="357"/>
      <c r="V86" s="357"/>
      <c r="W86" s="357"/>
      <c r="X86" s="357"/>
      <c r="Y86" s="357"/>
      <c r="Z86" s="357"/>
      <c r="AA86" s="357"/>
      <c r="AB86" s="357"/>
      <c r="AC86" s="357"/>
      <c r="AD86" s="357"/>
      <c r="AE86" s="281"/>
      <c r="AF86" s="281"/>
      <c r="AG86" s="281"/>
      <c r="AH86" s="281"/>
      <c r="AI86" s="281"/>
      <c r="AJ86" s="281"/>
      <c r="AK86" s="165"/>
      <c r="AL86" s="165"/>
      <c r="AM86" s="165"/>
      <c r="AN86" s="165"/>
      <c r="AO86" s="165"/>
      <c r="AP86" s="165"/>
      <c r="AQ86" s="165"/>
      <c r="AR86" s="165"/>
      <c r="AS86" s="281"/>
      <c r="AT86" s="281"/>
    </row>
    <row r="87" spans="1:46" ht="21" customHeight="1" x14ac:dyDescent="0.2">
      <c r="A87" s="251" t="s">
        <v>588</v>
      </c>
      <c r="B87" s="548">
        <v>43.4</v>
      </c>
      <c r="C87" s="259" t="s">
        <v>360</v>
      </c>
      <c r="D87" s="259" t="s">
        <v>360</v>
      </c>
      <c r="E87" s="259" t="s">
        <v>360</v>
      </c>
      <c r="F87" s="259">
        <v>50.5</v>
      </c>
      <c r="G87" s="259" t="s">
        <v>360</v>
      </c>
      <c r="H87" s="259">
        <v>47.9</v>
      </c>
      <c r="I87" s="259" t="s">
        <v>360</v>
      </c>
      <c r="J87" s="259">
        <v>24.5</v>
      </c>
      <c r="K87" s="259">
        <v>47</v>
      </c>
      <c r="L87" s="259">
        <v>457.2</v>
      </c>
      <c r="M87" s="259">
        <v>216.8</v>
      </c>
      <c r="N87" s="264">
        <v>48</v>
      </c>
      <c r="O87" s="555"/>
      <c r="P87" s="91"/>
      <c r="Q87" s="342"/>
      <c r="R87" s="357"/>
      <c r="S87" s="357"/>
      <c r="T87" s="357"/>
      <c r="U87" s="357"/>
      <c r="V87" s="357"/>
      <c r="W87" s="357"/>
      <c r="X87" s="357"/>
      <c r="Y87" s="357"/>
      <c r="Z87" s="357"/>
      <c r="AA87" s="357"/>
      <c r="AB87" s="357"/>
      <c r="AC87" s="357"/>
      <c r="AD87" s="357"/>
      <c r="AE87" s="281"/>
      <c r="AF87" s="281"/>
      <c r="AG87" s="281"/>
      <c r="AH87" s="281"/>
      <c r="AI87" s="281"/>
      <c r="AJ87" s="281"/>
      <c r="AK87" s="165"/>
      <c r="AL87" s="165"/>
      <c r="AM87" s="165"/>
      <c r="AN87" s="165"/>
      <c r="AO87" s="165"/>
      <c r="AP87" s="165"/>
      <c r="AQ87" s="165"/>
      <c r="AR87" s="165"/>
      <c r="AS87" s="281"/>
      <c r="AT87" s="281"/>
    </row>
    <row r="88" spans="1:46" ht="21" customHeight="1" x14ac:dyDescent="0.2">
      <c r="A88" s="162" t="s">
        <v>583</v>
      </c>
      <c r="B88" s="263">
        <v>42.7</v>
      </c>
      <c r="C88" s="263">
        <v>40</v>
      </c>
      <c r="D88" s="263">
        <v>88.100000000000009</v>
      </c>
      <c r="E88" s="263">
        <v>14</v>
      </c>
      <c r="F88" s="263">
        <v>62.900000000000006</v>
      </c>
      <c r="G88" s="263">
        <v>47.099999999999994</v>
      </c>
      <c r="H88" s="263">
        <v>54.4</v>
      </c>
      <c r="I88" s="263">
        <v>105.8</v>
      </c>
      <c r="J88" s="263">
        <v>17.2</v>
      </c>
      <c r="K88" s="263">
        <v>30.700000000000003</v>
      </c>
      <c r="L88" s="263">
        <v>139</v>
      </c>
      <c r="M88" s="263">
        <v>216.8</v>
      </c>
      <c r="N88" s="359">
        <v>45.6</v>
      </c>
      <c r="O88" s="254"/>
      <c r="P88" s="91"/>
      <c r="Q88" s="342"/>
      <c r="R88" s="357"/>
      <c r="S88" s="357"/>
      <c r="T88" s="357"/>
      <c r="U88" s="357"/>
      <c r="V88" s="357"/>
      <c r="W88" s="357"/>
      <c r="X88" s="357"/>
      <c r="Y88" s="357"/>
      <c r="Z88" s="357"/>
      <c r="AA88" s="357"/>
      <c r="AB88" s="357"/>
      <c r="AC88" s="357"/>
      <c r="AD88" s="357"/>
      <c r="AE88" s="281"/>
      <c r="AF88" s="281"/>
      <c r="AG88" s="281"/>
      <c r="AH88" s="281"/>
      <c r="AI88" s="281"/>
      <c r="AJ88" s="281"/>
      <c r="AK88" s="165"/>
      <c r="AL88" s="165"/>
      <c r="AM88" s="165"/>
      <c r="AN88" s="165"/>
      <c r="AO88" s="165"/>
      <c r="AP88" s="165"/>
      <c r="AQ88" s="165"/>
      <c r="AR88" s="165"/>
      <c r="AS88" s="281"/>
      <c r="AT88" s="281"/>
    </row>
    <row r="89" spans="1:46" ht="21" customHeight="1" x14ac:dyDescent="0.2">
      <c r="A89" s="251" t="s">
        <v>650</v>
      </c>
      <c r="B89" s="324">
        <v>-29.1</v>
      </c>
      <c r="C89" s="324">
        <v>-5.6000000000000014</v>
      </c>
      <c r="D89" s="324">
        <v>-17.500000000000014</v>
      </c>
      <c r="E89" s="324">
        <v>-0.19999999999999929</v>
      </c>
      <c r="F89" s="324">
        <v>-17.700000000000003</v>
      </c>
      <c r="G89" s="324">
        <v>-4.0999999999999943</v>
      </c>
      <c r="H89" s="324">
        <v>-40.700000000000003</v>
      </c>
      <c r="I89" s="324">
        <v>-23.200000000000003</v>
      </c>
      <c r="J89" s="324">
        <v>-2.1999999999999993</v>
      </c>
      <c r="K89" s="324">
        <v>31.299999999999997</v>
      </c>
      <c r="L89" s="324">
        <v>-42.800000000000011</v>
      </c>
      <c r="M89" s="324" t="s">
        <v>360</v>
      </c>
      <c r="N89" s="325">
        <v>-4</v>
      </c>
      <c r="O89" s="254"/>
      <c r="P89" s="91"/>
      <c r="Q89" s="342"/>
      <c r="R89" s="357"/>
      <c r="S89" s="357"/>
      <c r="T89" s="357"/>
      <c r="U89" s="357"/>
      <c r="V89" s="357"/>
      <c r="W89" s="357"/>
      <c r="X89" s="357"/>
      <c r="Y89" s="357"/>
      <c r="Z89" s="357"/>
      <c r="AA89" s="357"/>
      <c r="AB89" s="357"/>
      <c r="AC89" s="357"/>
      <c r="AD89" s="357"/>
      <c r="AE89" s="281"/>
      <c r="AF89" s="281"/>
      <c r="AG89" s="281"/>
      <c r="AH89" s="281"/>
      <c r="AI89" s="281"/>
      <c r="AJ89" s="281"/>
      <c r="AK89" s="165"/>
      <c r="AL89" s="165"/>
      <c r="AM89" s="165"/>
      <c r="AN89" s="165"/>
      <c r="AO89" s="165"/>
      <c r="AP89" s="165"/>
      <c r="AQ89" s="165"/>
      <c r="AR89" s="165"/>
      <c r="AS89" s="281"/>
      <c r="AT89" s="281"/>
    </row>
    <row r="90" spans="1:46" ht="21" customHeight="1" x14ac:dyDescent="0.2">
      <c r="A90" s="162" t="s">
        <v>651</v>
      </c>
      <c r="B90" s="238" t="s">
        <v>582</v>
      </c>
      <c r="C90" s="238" t="s">
        <v>582</v>
      </c>
      <c r="D90" s="238" t="s">
        <v>582</v>
      </c>
      <c r="E90" s="238" t="s">
        <v>582</v>
      </c>
      <c r="F90" s="238">
        <v>-0.2813990461049285</v>
      </c>
      <c r="G90" s="238" t="s">
        <v>582</v>
      </c>
      <c r="H90" s="238">
        <v>-0.74816176470588247</v>
      </c>
      <c r="I90" s="238" t="s">
        <v>582</v>
      </c>
      <c r="J90" s="238">
        <v>-0.12790697674418602</v>
      </c>
      <c r="K90" s="238">
        <v>1.0195439739413679</v>
      </c>
      <c r="L90" s="238" t="s">
        <v>582</v>
      </c>
      <c r="M90" s="238" t="s">
        <v>360</v>
      </c>
      <c r="N90" s="237">
        <v>-8.771929824561403E-2</v>
      </c>
      <c r="O90" s="254"/>
      <c r="P90" s="91"/>
      <c r="Q90" s="342"/>
      <c r="R90" s="357"/>
      <c r="S90" s="357"/>
      <c r="T90" s="357"/>
      <c r="U90" s="357"/>
      <c r="V90" s="357"/>
      <c r="W90" s="357"/>
      <c r="X90" s="357"/>
      <c r="Y90" s="357"/>
      <c r="Z90" s="357"/>
      <c r="AA90" s="357"/>
      <c r="AB90" s="357"/>
      <c r="AC90" s="357"/>
      <c r="AD90" s="357"/>
      <c r="AE90" s="281"/>
      <c r="AF90" s="281"/>
      <c r="AG90" s="281"/>
      <c r="AH90" s="281"/>
      <c r="AI90" s="281"/>
      <c r="AJ90" s="281"/>
      <c r="AK90" s="165"/>
      <c r="AL90" s="165"/>
      <c r="AM90" s="165"/>
      <c r="AN90" s="165"/>
      <c r="AO90" s="165"/>
      <c r="AP90" s="165"/>
      <c r="AQ90" s="165"/>
      <c r="AR90" s="165"/>
      <c r="AS90" s="281"/>
      <c r="AT90" s="281"/>
    </row>
    <row r="91" spans="1:46" ht="13.5" customHeight="1" x14ac:dyDescent="0.2">
      <c r="A91" s="57" t="s">
        <v>76</v>
      </c>
      <c r="B91" s="179"/>
      <c r="C91" s="181"/>
      <c r="D91" s="181"/>
      <c r="E91" s="181"/>
      <c r="F91" s="181"/>
      <c r="G91" s="181"/>
      <c r="H91" s="181"/>
      <c r="I91" s="181"/>
      <c r="J91" s="182"/>
      <c r="K91" s="183"/>
      <c r="L91" s="184"/>
      <c r="M91" s="184"/>
      <c r="N91" s="575"/>
      <c r="O91" s="184"/>
      <c r="Q91" s="145"/>
      <c r="R91" s="145"/>
      <c r="S91" s="145"/>
      <c r="T91" s="145"/>
      <c r="U91" s="145"/>
      <c r="V91" s="145"/>
      <c r="W91" s="145"/>
      <c r="X91" s="145"/>
      <c r="Y91" s="145"/>
      <c r="Z91" s="145"/>
      <c r="AA91" s="145"/>
      <c r="AB91" s="145"/>
      <c r="AC91" s="145"/>
      <c r="AD91" s="145"/>
      <c r="AE91" s="145"/>
      <c r="AF91" s="145"/>
      <c r="AG91" s="145"/>
      <c r="AH91" s="145"/>
      <c r="AI91" s="145"/>
      <c r="AJ91" s="145"/>
      <c r="AK91" s="145"/>
      <c r="AL91" s="90"/>
      <c r="AM91" s="90"/>
      <c r="AN91" s="90"/>
      <c r="AO91" s="90"/>
      <c r="AP91" s="90"/>
      <c r="AQ91" s="90"/>
      <c r="AR91" s="90"/>
      <c r="AS91" s="90"/>
    </row>
    <row r="92" spans="1:46" x14ac:dyDescent="0.2">
      <c r="A92" s="25" t="s">
        <v>56</v>
      </c>
      <c r="B92" s="3"/>
      <c r="C92" s="3"/>
      <c r="D92" s="16"/>
      <c r="E92" s="16"/>
      <c r="F92" s="16"/>
      <c r="G92" s="16"/>
      <c r="H92" s="9"/>
      <c r="I92" s="9"/>
      <c r="J92" s="9"/>
      <c r="K92" s="9"/>
      <c r="L92" s="9"/>
      <c r="AK92" s="90"/>
      <c r="AL92" s="90"/>
      <c r="AM92" s="90"/>
      <c r="AN92" s="90"/>
      <c r="AO92" s="90"/>
      <c r="AP92" s="90"/>
      <c r="AQ92" s="90"/>
      <c r="AR92" s="90"/>
      <c r="AS92" s="90"/>
    </row>
    <row r="93" spans="1:46" x14ac:dyDescent="0.2">
      <c r="A93" s="399" t="s">
        <v>97</v>
      </c>
      <c r="B93" s="399"/>
      <c r="C93" s="399"/>
      <c r="D93" s="399"/>
      <c r="E93" s="399"/>
      <c r="F93" s="399"/>
      <c r="G93" s="399"/>
      <c r="H93" s="399"/>
      <c r="I93" s="399"/>
      <c r="J93" s="399"/>
      <c r="K93" s="399"/>
      <c r="L93" s="399"/>
      <c r="M93" s="399"/>
      <c r="N93" s="383"/>
      <c r="O93" s="399"/>
      <c r="AK93" s="90"/>
      <c r="AL93" s="90"/>
      <c r="AM93" s="90"/>
      <c r="AN93" s="90"/>
      <c r="AO93" s="90"/>
      <c r="AP93" s="90"/>
      <c r="AQ93" s="90"/>
      <c r="AR93" s="90"/>
      <c r="AS93" s="90"/>
    </row>
    <row r="94" spans="1:46" x14ac:dyDescent="0.2">
      <c r="A94" s="37" t="s">
        <v>762</v>
      </c>
      <c r="B94" s="25"/>
      <c r="C94" s="25"/>
      <c r="D94" s="25"/>
      <c r="E94" s="25"/>
      <c r="F94" s="25"/>
      <c r="G94" s="25"/>
      <c r="H94" s="25"/>
      <c r="I94" s="399"/>
      <c r="J94" s="399"/>
      <c r="K94" s="399"/>
      <c r="L94" s="399"/>
      <c r="M94" s="399"/>
      <c r="N94" s="383"/>
      <c r="O94" s="399"/>
      <c r="AK94" s="90"/>
      <c r="AL94" s="90"/>
      <c r="AM94" s="90"/>
      <c r="AN94" s="90"/>
      <c r="AO94" s="90"/>
      <c r="AP94" s="90"/>
      <c r="AQ94" s="90"/>
      <c r="AR94" s="90"/>
      <c r="AS94" s="90"/>
    </row>
    <row r="95" spans="1:46" x14ac:dyDescent="0.2">
      <c r="A95" s="399" t="s">
        <v>419</v>
      </c>
      <c r="B95" s="399"/>
      <c r="C95" s="399"/>
      <c r="D95" s="399"/>
      <c r="E95" s="399"/>
      <c r="F95" s="399"/>
      <c r="G95" s="399"/>
      <c r="H95" s="399"/>
      <c r="I95" s="399"/>
      <c r="J95" s="399"/>
      <c r="K95" s="399"/>
      <c r="L95" s="399"/>
      <c r="M95" s="399"/>
      <c r="N95" s="383"/>
      <c r="O95" s="399"/>
      <c r="AK95" s="90"/>
      <c r="AL95" s="90"/>
      <c r="AM95" s="90"/>
      <c r="AN95" s="90"/>
      <c r="AO95" s="90"/>
      <c r="AP95" s="90"/>
      <c r="AQ95" s="90"/>
      <c r="AR95" s="90"/>
      <c r="AS95" s="90"/>
    </row>
    <row r="96" spans="1:46" x14ac:dyDescent="0.2">
      <c r="A96" s="399" t="s">
        <v>214</v>
      </c>
      <c r="B96" s="399"/>
      <c r="C96" s="399"/>
      <c r="D96" s="399"/>
      <c r="E96" s="399"/>
      <c r="F96" s="399"/>
      <c r="G96" s="399"/>
      <c r="H96" s="399"/>
      <c r="I96" s="399"/>
      <c r="J96" s="399"/>
      <c r="K96" s="399"/>
      <c r="L96" s="399"/>
      <c r="M96" s="399"/>
      <c r="N96" s="383"/>
      <c r="O96" s="399"/>
      <c r="AK96" s="90"/>
      <c r="AL96" s="90"/>
      <c r="AM96" s="90"/>
      <c r="AN96" s="90"/>
      <c r="AO96" s="90"/>
      <c r="AP96" s="90"/>
      <c r="AQ96" s="90"/>
      <c r="AR96" s="90"/>
      <c r="AS96" s="90"/>
    </row>
    <row r="97" spans="1:45" x14ac:dyDescent="0.2">
      <c r="A97" s="392" t="s">
        <v>420</v>
      </c>
      <c r="B97" s="392"/>
      <c r="C97" s="392"/>
      <c r="D97" s="392"/>
      <c r="E97" s="392"/>
      <c r="F97" s="392"/>
      <c r="G97" s="392"/>
      <c r="H97" s="392"/>
      <c r="I97" s="392"/>
      <c r="J97" s="392"/>
      <c r="K97" s="392"/>
      <c r="L97" s="392"/>
      <c r="M97" s="392"/>
      <c r="N97" s="392"/>
      <c r="O97" s="392"/>
      <c r="AK97" s="90"/>
      <c r="AL97" s="90"/>
      <c r="AM97" s="90"/>
      <c r="AN97" s="90"/>
      <c r="AO97" s="90"/>
      <c r="AP97" s="90"/>
      <c r="AQ97" s="90"/>
      <c r="AR97" s="90"/>
      <c r="AS97" s="90"/>
    </row>
    <row r="98" spans="1:45" x14ac:dyDescent="0.2">
      <c r="A98" s="392" t="s">
        <v>421</v>
      </c>
      <c r="B98" s="392"/>
      <c r="C98" s="392"/>
      <c r="D98" s="392"/>
      <c r="E98" s="392"/>
      <c r="F98" s="392"/>
      <c r="G98" s="392"/>
      <c r="H98" s="392"/>
      <c r="I98" s="392"/>
      <c r="J98" s="392"/>
      <c r="K98" s="392"/>
      <c r="L98" s="392"/>
      <c r="M98" s="392"/>
      <c r="N98" s="392"/>
      <c r="O98" s="392"/>
      <c r="AK98" s="90"/>
      <c r="AL98" s="90"/>
      <c r="AM98" s="90"/>
      <c r="AN98" s="90"/>
      <c r="AO98" s="90"/>
      <c r="AP98" s="90"/>
      <c r="AQ98" s="90"/>
      <c r="AR98" s="90"/>
      <c r="AS98" s="90"/>
    </row>
    <row r="99" spans="1:45" x14ac:dyDescent="0.2">
      <c r="A99" s="399" t="s">
        <v>464</v>
      </c>
      <c r="B99" s="399"/>
      <c r="C99" s="399"/>
      <c r="D99" s="399"/>
      <c r="E99" s="399"/>
      <c r="F99" s="399"/>
      <c r="G99" s="399"/>
      <c r="H99" s="399"/>
      <c r="I99" s="399"/>
      <c r="J99" s="399"/>
      <c r="K99" s="399"/>
      <c r="L99" s="399"/>
      <c r="M99" s="399"/>
      <c r="N99" s="383"/>
      <c r="O99" s="399"/>
      <c r="AK99" s="90"/>
      <c r="AL99" s="90"/>
      <c r="AM99" s="90"/>
      <c r="AN99" s="90"/>
      <c r="AO99" s="90"/>
      <c r="AP99" s="90"/>
      <c r="AQ99" s="90"/>
      <c r="AR99" s="90"/>
      <c r="AS99" s="90"/>
    </row>
    <row r="100" spans="1:45" x14ac:dyDescent="0.2">
      <c r="A100" s="399" t="s">
        <v>254</v>
      </c>
      <c r="B100" s="399"/>
      <c r="C100" s="399"/>
      <c r="D100" s="399"/>
      <c r="E100" s="399"/>
      <c r="F100" s="399"/>
      <c r="G100" s="399"/>
      <c r="H100" s="399"/>
      <c r="I100" s="399"/>
      <c r="J100" s="399"/>
      <c r="K100" s="399"/>
      <c r="L100" s="399"/>
      <c r="M100" s="399"/>
      <c r="N100" s="383"/>
      <c r="O100" s="399"/>
      <c r="AK100" s="90"/>
      <c r="AL100" s="90"/>
      <c r="AM100" s="90"/>
      <c r="AN100" s="90"/>
      <c r="AO100" s="90"/>
      <c r="AP100" s="90"/>
      <c r="AQ100" s="90"/>
      <c r="AR100" s="90"/>
      <c r="AS100" s="90"/>
    </row>
    <row r="101" spans="1:45" x14ac:dyDescent="0.2">
      <c r="AK101" s="90"/>
      <c r="AL101" s="90"/>
      <c r="AM101" s="90"/>
      <c r="AN101" s="90"/>
      <c r="AO101" s="90"/>
      <c r="AP101" s="90"/>
      <c r="AQ101" s="90"/>
      <c r="AR101" s="90"/>
      <c r="AS101" s="90"/>
    </row>
    <row r="102" spans="1:45" ht="15" x14ac:dyDescent="0.25">
      <c r="A102" s="315" t="s">
        <v>769</v>
      </c>
      <c r="J102" s="315" t="s">
        <v>770</v>
      </c>
    </row>
    <row r="128" spans="1:1" ht="15" x14ac:dyDescent="0.25">
      <c r="A128" s="315"/>
    </row>
    <row r="162" spans="1:1" x14ac:dyDescent="0.2">
      <c r="A162" s="379"/>
    </row>
  </sheetData>
  <hyperlinks>
    <hyperlink ref="A1" location="Contents!A1" tooltip="Contents Page" display="Return to Contents Page" xr:uid="{00000000-0004-0000-1B00-000000000000}"/>
  </hyperlinks>
  <pageMargins left="0.70866141732283472" right="0.70866141732283472" top="0.74803149606299213" bottom="0.74803149606299213" header="0.31496062992125984" footer="0.31496062992125984"/>
  <pageSetup paperSize="9" scale="31" orientation="portrait" r:id="rId1"/>
  <rowBreaks count="1" manualBreakCount="1">
    <brk id="47" max="14" man="1"/>
  </rowBreaks>
  <colBreaks count="1" manualBreakCount="1">
    <brk id="15" min="1" max="110"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0"/>
  <sheetViews>
    <sheetView showGridLines="0" zoomScaleNormal="100" workbookViewId="0">
      <pane ySplit="4" topLeftCell="A5" activePane="bottomLeft" state="frozen"/>
      <selection sqref="A1:XFD1"/>
      <selection pane="bottomLeft" sqref="A1:XFD1"/>
    </sheetView>
  </sheetViews>
  <sheetFormatPr defaultRowHeight="12.75" x14ac:dyDescent="0.2"/>
  <cols>
    <col min="1" max="1" width="28.85546875" style="9" customWidth="1"/>
    <col min="2" max="2" width="7.42578125" style="9" customWidth="1"/>
    <col min="3" max="8" width="7.42578125" style="34" customWidth="1"/>
    <col min="9" max="9" width="0.42578125" style="34" customWidth="1"/>
    <col min="10" max="215" width="9.140625" style="9"/>
    <col min="216" max="216" width="10.140625" style="9" customWidth="1"/>
    <col min="217" max="217" width="12.85546875" style="9" customWidth="1"/>
    <col min="218" max="218" width="9" style="9" customWidth="1"/>
    <col min="219" max="219" width="10.140625" style="9" customWidth="1"/>
    <col min="220" max="220" width="7" style="9" customWidth="1"/>
    <col min="221" max="221" width="4.5703125" style="9" customWidth="1"/>
    <col min="222" max="223" width="6.85546875" style="9" customWidth="1"/>
    <col min="224" max="224" width="7.5703125" style="9" customWidth="1"/>
    <col min="225" max="225" width="6.42578125" style="9" customWidth="1"/>
    <col min="226" max="226" width="7" style="9" customWidth="1"/>
    <col min="227" max="227" width="7.140625" style="9" customWidth="1"/>
    <col min="228" max="228" width="9.140625" style="9"/>
    <col min="229" max="229" width="10.85546875" style="9" bestFit="1" customWidth="1"/>
    <col min="230" max="230" width="9.140625" style="9"/>
    <col min="231" max="231" width="7.5703125" style="9" customWidth="1"/>
    <col min="232" max="234" width="9.140625" style="9"/>
    <col min="235" max="235" width="13" style="9" customWidth="1"/>
    <col min="236" max="236" width="13.42578125" style="9" customWidth="1"/>
    <col min="237" max="240" width="9.140625" style="9"/>
    <col min="241" max="241" width="10" style="9" customWidth="1"/>
    <col min="242" max="471" width="9.140625" style="9"/>
    <col min="472" max="472" width="10.140625" style="9" customWidth="1"/>
    <col min="473" max="473" width="12.85546875" style="9" customWidth="1"/>
    <col min="474" max="474" width="9" style="9" customWidth="1"/>
    <col min="475" max="475" width="10.140625" style="9" customWidth="1"/>
    <col min="476" max="476" width="7" style="9" customWidth="1"/>
    <col min="477" max="477" width="4.5703125" style="9" customWidth="1"/>
    <col min="478" max="479" width="6.85546875" style="9" customWidth="1"/>
    <col min="480" max="480" width="7.5703125" style="9" customWidth="1"/>
    <col min="481" max="481" width="6.42578125" style="9" customWidth="1"/>
    <col min="482" max="482" width="7" style="9" customWidth="1"/>
    <col min="483" max="483" width="7.140625" style="9" customWidth="1"/>
    <col min="484" max="484" width="9.140625" style="9"/>
    <col min="485" max="485" width="10.85546875" style="9" bestFit="1" customWidth="1"/>
    <col min="486" max="486" width="9.140625" style="9"/>
    <col min="487" max="487" width="7.5703125" style="9" customWidth="1"/>
    <col min="488" max="490" width="9.140625" style="9"/>
    <col min="491" max="491" width="13" style="9" customWidth="1"/>
    <col min="492" max="492" width="13.42578125" style="9" customWidth="1"/>
    <col min="493" max="496" width="9.140625" style="9"/>
    <col min="497" max="497" width="10" style="9" customWidth="1"/>
    <col min="498" max="727" width="9.140625" style="9"/>
    <col min="728" max="728" width="10.140625" style="9" customWidth="1"/>
    <col min="729" max="729" width="12.85546875" style="9" customWidth="1"/>
    <col min="730" max="730" width="9" style="9" customWidth="1"/>
    <col min="731" max="731" width="10.140625" style="9" customWidth="1"/>
    <col min="732" max="732" width="7" style="9" customWidth="1"/>
    <col min="733" max="733" width="4.5703125" style="9" customWidth="1"/>
    <col min="734" max="735" width="6.85546875" style="9" customWidth="1"/>
    <col min="736" max="736" width="7.5703125" style="9" customWidth="1"/>
    <col min="737" max="737" width="6.42578125" style="9" customWidth="1"/>
    <col min="738" max="738" width="7" style="9" customWidth="1"/>
    <col min="739" max="739" width="7.140625" style="9" customWidth="1"/>
    <col min="740" max="740" width="9.140625" style="9"/>
    <col min="741" max="741" width="10.85546875" style="9" bestFit="1" customWidth="1"/>
    <col min="742" max="742" width="9.140625" style="9"/>
    <col min="743" max="743" width="7.5703125" style="9" customWidth="1"/>
    <col min="744" max="746" width="9.140625" style="9"/>
    <col min="747" max="747" width="13" style="9" customWidth="1"/>
    <col min="748" max="748" width="13.42578125" style="9" customWidth="1"/>
    <col min="749" max="752" width="9.140625" style="9"/>
    <col min="753" max="753" width="10" style="9" customWidth="1"/>
    <col min="754" max="983" width="9.140625" style="9"/>
    <col min="984" max="984" width="10.140625" style="9" customWidth="1"/>
    <col min="985" max="985" width="12.85546875" style="9" customWidth="1"/>
    <col min="986" max="986" width="9" style="9" customWidth="1"/>
    <col min="987" max="987" width="10.140625" style="9" customWidth="1"/>
    <col min="988" max="988" width="7" style="9" customWidth="1"/>
    <col min="989" max="989" width="4.5703125" style="9" customWidth="1"/>
    <col min="990" max="991" width="6.85546875" style="9" customWidth="1"/>
    <col min="992" max="992" width="7.5703125" style="9" customWidth="1"/>
    <col min="993" max="993" width="6.42578125" style="9" customWidth="1"/>
    <col min="994" max="994" width="7" style="9" customWidth="1"/>
    <col min="995" max="995" width="7.140625" style="9" customWidth="1"/>
    <col min="996" max="996" width="9.140625" style="9"/>
    <col min="997" max="997" width="10.85546875" style="9" bestFit="1" customWidth="1"/>
    <col min="998" max="998" width="9.140625" style="9"/>
    <col min="999" max="999" width="7.5703125" style="9" customWidth="1"/>
    <col min="1000" max="1002" width="9.140625" style="9"/>
    <col min="1003" max="1003" width="13" style="9" customWidth="1"/>
    <col min="1004" max="1004" width="13.42578125" style="9" customWidth="1"/>
    <col min="1005" max="1008" width="9.140625" style="9"/>
    <col min="1009" max="1009" width="10" style="9" customWidth="1"/>
    <col min="1010" max="1239" width="9.140625" style="9"/>
    <col min="1240" max="1240" width="10.140625" style="9" customWidth="1"/>
    <col min="1241" max="1241" width="12.85546875" style="9" customWidth="1"/>
    <col min="1242" max="1242" width="9" style="9" customWidth="1"/>
    <col min="1243" max="1243" width="10.140625" style="9" customWidth="1"/>
    <col min="1244" max="1244" width="7" style="9" customWidth="1"/>
    <col min="1245" max="1245" width="4.5703125" style="9" customWidth="1"/>
    <col min="1246" max="1247" width="6.85546875" style="9" customWidth="1"/>
    <col min="1248" max="1248" width="7.5703125" style="9" customWidth="1"/>
    <col min="1249" max="1249" width="6.42578125" style="9" customWidth="1"/>
    <col min="1250" max="1250" width="7" style="9" customWidth="1"/>
    <col min="1251" max="1251" width="7.140625" style="9" customWidth="1"/>
    <col min="1252" max="1252" width="9.140625" style="9"/>
    <col min="1253" max="1253" width="10.85546875" style="9" bestFit="1" customWidth="1"/>
    <col min="1254" max="1254" width="9.140625" style="9"/>
    <col min="1255" max="1255" width="7.5703125" style="9" customWidth="1"/>
    <col min="1256" max="1258" width="9.140625" style="9"/>
    <col min="1259" max="1259" width="13" style="9" customWidth="1"/>
    <col min="1260" max="1260" width="13.42578125" style="9" customWidth="1"/>
    <col min="1261" max="1264" width="9.140625" style="9"/>
    <col min="1265" max="1265" width="10" style="9" customWidth="1"/>
    <col min="1266" max="1495" width="9.140625" style="9"/>
    <col min="1496" max="1496" width="10.140625" style="9" customWidth="1"/>
    <col min="1497" max="1497" width="12.85546875" style="9" customWidth="1"/>
    <col min="1498" max="1498" width="9" style="9" customWidth="1"/>
    <col min="1499" max="1499" width="10.140625" style="9" customWidth="1"/>
    <col min="1500" max="1500" width="7" style="9" customWidth="1"/>
    <col min="1501" max="1501" width="4.5703125" style="9" customWidth="1"/>
    <col min="1502" max="1503" width="6.85546875" style="9" customWidth="1"/>
    <col min="1504" max="1504" width="7.5703125" style="9" customWidth="1"/>
    <col min="1505" max="1505" width="6.42578125" style="9" customWidth="1"/>
    <col min="1506" max="1506" width="7" style="9" customWidth="1"/>
    <col min="1507" max="1507" width="7.140625" style="9" customWidth="1"/>
    <col min="1508" max="1508" width="9.140625" style="9"/>
    <col min="1509" max="1509" width="10.85546875" style="9" bestFit="1" customWidth="1"/>
    <col min="1510" max="1510" width="9.140625" style="9"/>
    <col min="1511" max="1511" width="7.5703125" style="9" customWidth="1"/>
    <col min="1512" max="1514" width="9.140625" style="9"/>
    <col min="1515" max="1515" width="13" style="9" customWidth="1"/>
    <col min="1516" max="1516" width="13.42578125" style="9" customWidth="1"/>
    <col min="1517" max="1520" width="9.140625" style="9"/>
    <col min="1521" max="1521" width="10" style="9" customWidth="1"/>
    <col min="1522" max="1751" width="9.140625" style="9"/>
    <col min="1752" max="1752" width="10.140625" style="9" customWidth="1"/>
    <col min="1753" max="1753" width="12.85546875" style="9" customWidth="1"/>
    <col min="1754" max="1754" width="9" style="9" customWidth="1"/>
    <col min="1755" max="1755" width="10.140625" style="9" customWidth="1"/>
    <col min="1756" max="1756" width="7" style="9" customWidth="1"/>
    <col min="1757" max="1757" width="4.5703125" style="9" customWidth="1"/>
    <col min="1758" max="1759" width="6.85546875" style="9" customWidth="1"/>
    <col min="1760" max="1760" width="7.5703125" style="9" customWidth="1"/>
    <col min="1761" max="1761" width="6.42578125" style="9" customWidth="1"/>
    <col min="1762" max="1762" width="7" style="9" customWidth="1"/>
    <col min="1763" max="1763" width="7.140625" style="9" customWidth="1"/>
    <col min="1764" max="1764" width="9.140625" style="9"/>
    <col min="1765" max="1765" width="10.85546875" style="9" bestFit="1" customWidth="1"/>
    <col min="1766" max="1766" width="9.140625" style="9"/>
    <col min="1767" max="1767" width="7.5703125" style="9" customWidth="1"/>
    <col min="1768" max="1770" width="9.140625" style="9"/>
    <col min="1771" max="1771" width="13" style="9" customWidth="1"/>
    <col min="1772" max="1772" width="13.42578125" style="9" customWidth="1"/>
    <col min="1773" max="1776" width="9.140625" style="9"/>
    <col min="1777" max="1777" width="10" style="9" customWidth="1"/>
    <col min="1778" max="2007" width="9.140625" style="9"/>
    <col min="2008" max="2008" width="10.140625" style="9" customWidth="1"/>
    <col min="2009" max="2009" width="12.85546875" style="9" customWidth="1"/>
    <col min="2010" max="2010" width="9" style="9" customWidth="1"/>
    <col min="2011" max="2011" width="10.140625" style="9" customWidth="1"/>
    <col min="2012" max="2012" width="7" style="9" customWidth="1"/>
    <col min="2013" max="2013" width="4.5703125" style="9" customWidth="1"/>
    <col min="2014" max="2015" width="6.85546875" style="9" customWidth="1"/>
    <col min="2016" max="2016" width="7.5703125" style="9" customWidth="1"/>
    <col min="2017" max="2017" width="6.42578125" style="9" customWidth="1"/>
    <col min="2018" max="2018" width="7" style="9" customWidth="1"/>
    <col min="2019" max="2019" width="7.140625" style="9" customWidth="1"/>
    <col min="2020" max="2020" width="9.140625" style="9"/>
    <col min="2021" max="2021" width="10.85546875" style="9" bestFit="1" customWidth="1"/>
    <col min="2022" max="2022" width="9.140625" style="9"/>
    <col min="2023" max="2023" width="7.5703125" style="9" customWidth="1"/>
    <col min="2024" max="2026" width="9.140625" style="9"/>
    <col min="2027" max="2027" width="13" style="9" customWidth="1"/>
    <col min="2028" max="2028" width="13.42578125" style="9" customWidth="1"/>
    <col min="2029" max="2032" width="9.140625" style="9"/>
    <col min="2033" max="2033" width="10" style="9" customWidth="1"/>
    <col min="2034" max="2263" width="9.140625" style="9"/>
    <col min="2264" max="2264" width="10.140625" style="9" customWidth="1"/>
    <col min="2265" max="2265" width="12.85546875" style="9" customWidth="1"/>
    <col min="2266" max="2266" width="9" style="9" customWidth="1"/>
    <col min="2267" max="2267" width="10.140625" style="9" customWidth="1"/>
    <col min="2268" max="2268" width="7" style="9" customWidth="1"/>
    <col min="2269" max="2269" width="4.5703125" style="9" customWidth="1"/>
    <col min="2270" max="2271" width="6.85546875" style="9" customWidth="1"/>
    <col min="2272" max="2272" width="7.5703125" style="9" customWidth="1"/>
    <col min="2273" max="2273" width="6.42578125" style="9" customWidth="1"/>
    <col min="2274" max="2274" width="7" style="9" customWidth="1"/>
    <col min="2275" max="2275" width="7.140625" style="9" customWidth="1"/>
    <col min="2276" max="2276" width="9.140625" style="9"/>
    <col min="2277" max="2277" width="10.85546875" style="9" bestFit="1" customWidth="1"/>
    <col min="2278" max="2278" width="9.140625" style="9"/>
    <col min="2279" max="2279" width="7.5703125" style="9" customWidth="1"/>
    <col min="2280" max="2282" width="9.140625" style="9"/>
    <col min="2283" max="2283" width="13" style="9" customWidth="1"/>
    <col min="2284" max="2284" width="13.42578125" style="9" customWidth="1"/>
    <col min="2285" max="2288" width="9.140625" style="9"/>
    <col min="2289" max="2289" width="10" style="9" customWidth="1"/>
    <col min="2290" max="2519" width="9.140625" style="9"/>
    <col min="2520" max="2520" width="10.140625" style="9" customWidth="1"/>
    <col min="2521" max="2521" width="12.85546875" style="9" customWidth="1"/>
    <col min="2522" max="2522" width="9" style="9" customWidth="1"/>
    <col min="2523" max="2523" width="10.140625" style="9" customWidth="1"/>
    <col min="2524" max="2524" width="7" style="9" customWidth="1"/>
    <col min="2525" max="2525" width="4.5703125" style="9" customWidth="1"/>
    <col min="2526" max="2527" width="6.85546875" style="9" customWidth="1"/>
    <col min="2528" max="2528" width="7.5703125" style="9" customWidth="1"/>
    <col min="2529" max="2529" width="6.42578125" style="9" customWidth="1"/>
    <col min="2530" max="2530" width="7" style="9" customWidth="1"/>
    <col min="2531" max="2531" width="7.140625" style="9" customWidth="1"/>
    <col min="2532" max="2532" width="9.140625" style="9"/>
    <col min="2533" max="2533" width="10.85546875" style="9" bestFit="1" customWidth="1"/>
    <col min="2534" max="2534" width="9.140625" style="9"/>
    <col min="2535" max="2535" width="7.5703125" style="9" customWidth="1"/>
    <col min="2536" max="2538" width="9.140625" style="9"/>
    <col min="2539" max="2539" width="13" style="9" customWidth="1"/>
    <col min="2540" max="2540" width="13.42578125" style="9" customWidth="1"/>
    <col min="2541" max="2544" width="9.140625" style="9"/>
    <col min="2545" max="2545" width="10" style="9" customWidth="1"/>
    <col min="2546" max="2775" width="9.140625" style="9"/>
    <col min="2776" max="2776" width="10.140625" style="9" customWidth="1"/>
    <col min="2777" max="2777" width="12.85546875" style="9" customWidth="1"/>
    <col min="2778" max="2778" width="9" style="9" customWidth="1"/>
    <col min="2779" max="2779" width="10.140625" style="9" customWidth="1"/>
    <col min="2780" max="2780" width="7" style="9" customWidth="1"/>
    <col min="2781" max="2781" width="4.5703125" style="9" customWidth="1"/>
    <col min="2782" max="2783" width="6.85546875" style="9" customWidth="1"/>
    <col min="2784" max="2784" width="7.5703125" style="9" customWidth="1"/>
    <col min="2785" max="2785" width="6.42578125" style="9" customWidth="1"/>
    <col min="2786" max="2786" width="7" style="9" customWidth="1"/>
    <col min="2787" max="2787" width="7.140625" style="9" customWidth="1"/>
    <col min="2788" max="2788" width="9.140625" style="9"/>
    <col min="2789" max="2789" width="10.85546875" style="9" bestFit="1" customWidth="1"/>
    <col min="2790" max="2790" width="9.140625" style="9"/>
    <col min="2791" max="2791" width="7.5703125" style="9" customWidth="1"/>
    <col min="2792" max="2794" width="9.140625" style="9"/>
    <col min="2795" max="2795" width="13" style="9" customWidth="1"/>
    <col min="2796" max="2796" width="13.42578125" style="9" customWidth="1"/>
    <col min="2797" max="2800" width="9.140625" style="9"/>
    <col min="2801" max="2801" width="10" style="9" customWidth="1"/>
    <col min="2802" max="3031" width="9.140625" style="9"/>
    <col min="3032" max="3032" width="10.140625" style="9" customWidth="1"/>
    <col min="3033" max="3033" width="12.85546875" style="9" customWidth="1"/>
    <col min="3034" max="3034" width="9" style="9" customWidth="1"/>
    <col min="3035" max="3035" width="10.140625" style="9" customWidth="1"/>
    <col min="3036" max="3036" width="7" style="9" customWidth="1"/>
    <col min="3037" max="3037" width="4.5703125" style="9" customWidth="1"/>
    <col min="3038" max="3039" width="6.85546875" style="9" customWidth="1"/>
    <col min="3040" max="3040" width="7.5703125" style="9" customWidth="1"/>
    <col min="3041" max="3041" width="6.42578125" style="9" customWidth="1"/>
    <col min="3042" max="3042" width="7" style="9" customWidth="1"/>
    <col min="3043" max="3043" width="7.140625" style="9" customWidth="1"/>
    <col min="3044" max="3044" width="9.140625" style="9"/>
    <col min="3045" max="3045" width="10.85546875" style="9" bestFit="1" customWidth="1"/>
    <col min="3046" max="3046" width="9.140625" style="9"/>
    <col min="3047" max="3047" width="7.5703125" style="9" customWidth="1"/>
    <col min="3048" max="3050" width="9.140625" style="9"/>
    <col min="3051" max="3051" width="13" style="9" customWidth="1"/>
    <col min="3052" max="3052" width="13.42578125" style="9" customWidth="1"/>
    <col min="3053" max="3056" width="9.140625" style="9"/>
    <col min="3057" max="3057" width="10" style="9" customWidth="1"/>
    <col min="3058" max="3287" width="9.140625" style="9"/>
    <col min="3288" max="3288" width="10.140625" style="9" customWidth="1"/>
    <col min="3289" max="3289" width="12.85546875" style="9" customWidth="1"/>
    <col min="3290" max="3290" width="9" style="9" customWidth="1"/>
    <col min="3291" max="3291" width="10.140625" style="9" customWidth="1"/>
    <col min="3292" max="3292" width="7" style="9" customWidth="1"/>
    <col min="3293" max="3293" width="4.5703125" style="9" customWidth="1"/>
    <col min="3294" max="3295" width="6.85546875" style="9" customWidth="1"/>
    <col min="3296" max="3296" width="7.5703125" style="9" customWidth="1"/>
    <col min="3297" max="3297" width="6.42578125" style="9" customWidth="1"/>
    <col min="3298" max="3298" width="7" style="9" customWidth="1"/>
    <col min="3299" max="3299" width="7.140625" style="9" customWidth="1"/>
    <col min="3300" max="3300" width="9.140625" style="9"/>
    <col min="3301" max="3301" width="10.85546875" style="9" bestFit="1" customWidth="1"/>
    <col min="3302" max="3302" width="9.140625" style="9"/>
    <col min="3303" max="3303" width="7.5703125" style="9" customWidth="1"/>
    <col min="3304" max="3306" width="9.140625" style="9"/>
    <col min="3307" max="3307" width="13" style="9" customWidth="1"/>
    <col min="3308" max="3308" width="13.42578125" style="9" customWidth="1"/>
    <col min="3309" max="3312" width="9.140625" style="9"/>
    <col min="3313" max="3313" width="10" style="9" customWidth="1"/>
    <col min="3314" max="3543" width="9.140625" style="9"/>
    <col min="3544" max="3544" width="10.140625" style="9" customWidth="1"/>
    <col min="3545" max="3545" width="12.85546875" style="9" customWidth="1"/>
    <col min="3546" max="3546" width="9" style="9" customWidth="1"/>
    <col min="3547" max="3547" width="10.140625" style="9" customWidth="1"/>
    <col min="3548" max="3548" width="7" style="9" customWidth="1"/>
    <col min="3549" max="3549" width="4.5703125" style="9" customWidth="1"/>
    <col min="3550" max="3551" width="6.85546875" style="9" customWidth="1"/>
    <col min="3552" max="3552" width="7.5703125" style="9" customWidth="1"/>
    <col min="3553" max="3553" width="6.42578125" style="9" customWidth="1"/>
    <col min="3554" max="3554" width="7" style="9" customWidth="1"/>
    <col min="3555" max="3555" width="7.140625" style="9" customWidth="1"/>
    <col min="3556" max="3556" width="9.140625" style="9"/>
    <col min="3557" max="3557" width="10.85546875" style="9" bestFit="1" customWidth="1"/>
    <col min="3558" max="3558" width="9.140625" style="9"/>
    <col min="3559" max="3559" width="7.5703125" style="9" customWidth="1"/>
    <col min="3560" max="3562" width="9.140625" style="9"/>
    <col min="3563" max="3563" width="13" style="9" customWidth="1"/>
    <col min="3564" max="3564" width="13.42578125" style="9" customWidth="1"/>
    <col min="3565" max="3568" width="9.140625" style="9"/>
    <col min="3569" max="3569" width="10" style="9" customWidth="1"/>
    <col min="3570" max="3799" width="9.140625" style="9"/>
    <col min="3800" max="3800" width="10.140625" style="9" customWidth="1"/>
    <col min="3801" max="3801" width="12.85546875" style="9" customWidth="1"/>
    <col min="3802" max="3802" width="9" style="9" customWidth="1"/>
    <col min="3803" max="3803" width="10.140625" style="9" customWidth="1"/>
    <col min="3804" max="3804" width="7" style="9" customWidth="1"/>
    <col min="3805" max="3805" width="4.5703125" style="9" customWidth="1"/>
    <col min="3806" max="3807" width="6.85546875" style="9" customWidth="1"/>
    <col min="3808" max="3808" width="7.5703125" style="9" customWidth="1"/>
    <col min="3809" max="3809" width="6.42578125" style="9" customWidth="1"/>
    <col min="3810" max="3810" width="7" style="9" customWidth="1"/>
    <col min="3811" max="3811" width="7.140625" style="9" customWidth="1"/>
    <col min="3812" max="3812" width="9.140625" style="9"/>
    <col min="3813" max="3813" width="10.85546875" style="9" bestFit="1" customWidth="1"/>
    <col min="3814" max="3814" width="9.140625" style="9"/>
    <col min="3815" max="3815" width="7.5703125" style="9" customWidth="1"/>
    <col min="3816" max="3818" width="9.140625" style="9"/>
    <col min="3819" max="3819" width="13" style="9" customWidth="1"/>
    <col min="3820" max="3820" width="13.42578125" style="9" customWidth="1"/>
    <col min="3821" max="3824" width="9.140625" style="9"/>
    <col min="3825" max="3825" width="10" style="9" customWidth="1"/>
    <col min="3826" max="4055" width="9.140625" style="9"/>
    <col min="4056" max="4056" width="10.140625" style="9" customWidth="1"/>
    <col min="4057" max="4057" width="12.85546875" style="9" customWidth="1"/>
    <col min="4058" max="4058" width="9" style="9" customWidth="1"/>
    <col min="4059" max="4059" width="10.140625" style="9" customWidth="1"/>
    <col min="4060" max="4060" width="7" style="9" customWidth="1"/>
    <col min="4061" max="4061" width="4.5703125" style="9" customWidth="1"/>
    <col min="4062" max="4063" width="6.85546875" style="9" customWidth="1"/>
    <col min="4064" max="4064" width="7.5703125" style="9" customWidth="1"/>
    <col min="4065" max="4065" width="6.42578125" style="9" customWidth="1"/>
    <col min="4066" max="4066" width="7" style="9" customWidth="1"/>
    <col min="4067" max="4067" width="7.140625" style="9" customWidth="1"/>
    <col min="4068" max="4068" width="9.140625" style="9"/>
    <col min="4069" max="4069" width="10.85546875" style="9" bestFit="1" customWidth="1"/>
    <col min="4070" max="4070" width="9.140625" style="9"/>
    <col min="4071" max="4071" width="7.5703125" style="9" customWidth="1"/>
    <col min="4072" max="4074" width="9.140625" style="9"/>
    <col min="4075" max="4075" width="13" style="9" customWidth="1"/>
    <col min="4076" max="4076" width="13.42578125" style="9" customWidth="1"/>
    <col min="4077" max="4080" width="9.140625" style="9"/>
    <col min="4081" max="4081" width="10" style="9" customWidth="1"/>
    <col min="4082" max="4311" width="9.140625" style="9"/>
    <col min="4312" max="4312" width="10.140625" style="9" customWidth="1"/>
    <col min="4313" max="4313" width="12.85546875" style="9" customWidth="1"/>
    <col min="4314" max="4314" width="9" style="9" customWidth="1"/>
    <col min="4315" max="4315" width="10.140625" style="9" customWidth="1"/>
    <col min="4316" max="4316" width="7" style="9" customWidth="1"/>
    <col min="4317" max="4317" width="4.5703125" style="9" customWidth="1"/>
    <col min="4318" max="4319" width="6.85546875" style="9" customWidth="1"/>
    <col min="4320" max="4320" width="7.5703125" style="9" customWidth="1"/>
    <col min="4321" max="4321" width="6.42578125" style="9" customWidth="1"/>
    <col min="4322" max="4322" width="7" style="9" customWidth="1"/>
    <col min="4323" max="4323" width="7.140625" style="9" customWidth="1"/>
    <col min="4324" max="4324" width="9.140625" style="9"/>
    <col min="4325" max="4325" width="10.85546875" style="9" bestFit="1" customWidth="1"/>
    <col min="4326" max="4326" width="9.140625" style="9"/>
    <col min="4327" max="4327" width="7.5703125" style="9" customWidth="1"/>
    <col min="4328" max="4330" width="9.140625" style="9"/>
    <col min="4331" max="4331" width="13" style="9" customWidth="1"/>
    <col min="4332" max="4332" width="13.42578125" style="9" customWidth="1"/>
    <col min="4333" max="4336" width="9.140625" style="9"/>
    <col min="4337" max="4337" width="10" style="9" customWidth="1"/>
    <col min="4338" max="4567" width="9.140625" style="9"/>
    <col min="4568" max="4568" width="10.140625" style="9" customWidth="1"/>
    <col min="4569" max="4569" width="12.85546875" style="9" customWidth="1"/>
    <col min="4570" max="4570" width="9" style="9" customWidth="1"/>
    <col min="4571" max="4571" width="10.140625" style="9" customWidth="1"/>
    <col min="4572" max="4572" width="7" style="9" customWidth="1"/>
    <col min="4573" max="4573" width="4.5703125" style="9" customWidth="1"/>
    <col min="4574" max="4575" width="6.85546875" style="9" customWidth="1"/>
    <col min="4576" max="4576" width="7.5703125" style="9" customWidth="1"/>
    <col min="4577" max="4577" width="6.42578125" style="9" customWidth="1"/>
    <col min="4578" max="4578" width="7" style="9" customWidth="1"/>
    <col min="4579" max="4579" width="7.140625" style="9" customWidth="1"/>
    <col min="4580" max="4580" width="9.140625" style="9"/>
    <col min="4581" max="4581" width="10.85546875" style="9" bestFit="1" customWidth="1"/>
    <col min="4582" max="4582" width="9.140625" style="9"/>
    <col min="4583" max="4583" width="7.5703125" style="9" customWidth="1"/>
    <col min="4584" max="4586" width="9.140625" style="9"/>
    <col min="4587" max="4587" width="13" style="9" customWidth="1"/>
    <col min="4588" max="4588" width="13.42578125" style="9" customWidth="1"/>
    <col min="4589" max="4592" width="9.140625" style="9"/>
    <col min="4593" max="4593" width="10" style="9" customWidth="1"/>
    <col min="4594" max="4823" width="9.140625" style="9"/>
    <col min="4824" max="4824" width="10.140625" style="9" customWidth="1"/>
    <col min="4825" max="4825" width="12.85546875" style="9" customWidth="1"/>
    <col min="4826" max="4826" width="9" style="9" customWidth="1"/>
    <col min="4827" max="4827" width="10.140625" style="9" customWidth="1"/>
    <col min="4828" max="4828" width="7" style="9" customWidth="1"/>
    <col min="4829" max="4829" width="4.5703125" style="9" customWidth="1"/>
    <col min="4830" max="4831" width="6.85546875" style="9" customWidth="1"/>
    <col min="4832" max="4832" width="7.5703125" style="9" customWidth="1"/>
    <col min="4833" max="4833" width="6.42578125" style="9" customWidth="1"/>
    <col min="4834" max="4834" width="7" style="9" customWidth="1"/>
    <col min="4835" max="4835" width="7.140625" style="9" customWidth="1"/>
    <col min="4836" max="4836" width="9.140625" style="9"/>
    <col min="4837" max="4837" width="10.85546875" style="9" bestFit="1" customWidth="1"/>
    <col min="4838" max="4838" width="9.140625" style="9"/>
    <col min="4839" max="4839" width="7.5703125" style="9" customWidth="1"/>
    <col min="4840" max="4842" width="9.140625" style="9"/>
    <col min="4843" max="4843" width="13" style="9" customWidth="1"/>
    <col min="4844" max="4844" width="13.42578125" style="9" customWidth="1"/>
    <col min="4845" max="4848" width="9.140625" style="9"/>
    <col min="4849" max="4849" width="10" style="9" customWidth="1"/>
    <col min="4850" max="5079" width="9.140625" style="9"/>
    <col min="5080" max="5080" width="10.140625" style="9" customWidth="1"/>
    <col min="5081" max="5081" width="12.85546875" style="9" customWidth="1"/>
    <col min="5082" max="5082" width="9" style="9" customWidth="1"/>
    <col min="5083" max="5083" width="10.140625" style="9" customWidth="1"/>
    <col min="5084" max="5084" width="7" style="9" customWidth="1"/>
    <col min="5085" max="5085" width="4.5703125" style="9" customWidth="1"/>
    <col min="5086" max="5087" width="6.85546875" style="9" customWidth="1"/>
    <col min="5088" max="5088" width="7.5703125" style="9" customWidth="1"/>
    <col min="5089" max="5089" width="6.42578125" style="9" customWidth="1"/>
    <col min="5090" max="5090" width="7" style="9" customWidth="1"/>
    <col min="5091" max="5091" width="7.140625" style="9" customWidth="1"/>
    <col min="5092" max="5092" width="9.140625" style="9"/>
    <col min="5093" max="5093" width="10.85546875" style="9" bestFit="1" customWidth="1"/>
    <col min="5094" max="5094" width="9.140625" style="9"/>
    <col min="5095" max="5095" width="7.5703125" style="9" customWidth="1"/>
    <col min="5096" max="5098" width="9.140625" style="9"/>
    <col min="5099" max="5099" width="13" style="9" customWidth="1"/>
    <col min="5100" max="5100" width="13.42578125" style="9" customWidth="1"/>
    <col min="5101" max="5104" width="9.140625" style="9"/>
    <col min="5105" max="5105" width="10" style="9" customWidth="1"/>
    <col min="5106" max="5335" width="9.140625" style="9"/>
    <col min="5336" max="5336" width="10.140625" style="9" customWidth="1"/>
    <col min="5337" max="5337" width="12.85546875" style="9" customWidth="1"/>
    <col min="5338" max="5338" width="9" style="9" customWidth="1"/>
    <col min="5339" max="5339" width="10.140625" style="9" customWidth="1"/>
    <col min="5340" max="5340" width="7" style="9" customWidth="1"/>
    <col min="5341" max="5341" width="4.5703125" style="9" customWidth="1"/>
    <col min="5342" max="5343" width="6.85546875" style="9" customWidth="1"/>
    <col min="5344" max="5344" width="7.5703125" style="9" customWidth="1"/>
    <col min="5345" max="5345" width="6.42578125" style="9" customWidth="1"/>
    <col min="5346" max="5346" width="7" style="9" customWidth="1"/>
    <col min="5347" max="5347" width="7.140625" style="9" customWidth="1"/>
    <col min="5348" max="5348" width="9.140625" style="9"/>
    <col min="5349" max="5349" width="10.85546875" style="9" bestFit="1" customWidth="1"/>
    <col min="5350" max="5350" width="9.140625" style="9"/>
    <col min="5351" max="5351" width="7.5703125" style="9" customWidth="1"/>
    <col min="5352" max="5354" width="9.140625" style="9"/>
    <col min="5355" max="5355" width="13" style="9" customWidth="1"/>
    <col min="5356" max="5356" width="13.42578125" style="9" customWidth="1"/>
    <col min="5357" max="5360" width="9.140625" style="9"/>
    <col min="5361" max="5361" width="10" style="9" customWidth="1"/>
    <col min="5362" max="5591" width="9.140625" style="9"/>
    <col min="5592" max="5592" width="10.140625" style="9" customWidth="1"/>
    <col min="5593" max="5593" width="12.85546875" style="9" customWidth="1"/>
    <col min="5594" max="5594" width="9" style="9" customWidth="1"/>
    <col min="5595" max="5595" width="10.140625" style="9" customWidth="1"/>
    <col min="5596" max="5596" width="7" style="9" customWidth="1"/>
    <col min="5597" max="5597" width="4.5703125" style="9" customWidth="1"/>
    <col min="5598" max="5599" width="6.85546875" style="9" customWidth="1"/>
    <col min="5600" max="5600" width="7.5703125" style="9" customWidth="1"/>
    <col min="5601" max="5601" width="6.42578125" style="9" customWidth="1"/>
    <col min="5602" max="5602" width="7" style="9" customWidth="1"/>
    <col min="5603" max="5603" width="7.140625" style="9" customWidth="1"/>
    <col min="5604" max="5604" width="9.140625" style="9"/>
    <col min="5605" max="5605" width="10.85546875" style="9" bestFit="1" customWidth="1"/>
    <col min="5606" max="5606" width="9.140625" style="9"/>
    <col min="5607" max="5607" width="7.5703125" style="9" customWidth="1"/>
    <col min="5608" max="5610" width="9.140625" style="9"/>
    <col min="5611" max="5611" width="13" style="9" customWidth="1"/>
    <col min="5612" max="5612" width="13.42578125" style="9" customWidth="1"/>
    <col min="5613" max="5616" width="9.140625" style="9"/>
    <col min="5617" max="5617" width="10" style="9" customWidth="1"/>
    <col min="5618" max="5847" width="9.140625" style="9"/>
    <col min="5848" max="5848" width="10.140625" style="9" customWidth="1"/>
    <col min="5849" max="5849" width="12.85546875" style="9" customWidth="1"/>
    <col min="5850" max="5850" width="9" style="9" customWidth="1"/>
    <col min="5851" max="5851" width="10.140625" style="9" customWidth="1"/>
    <col min="5852" max="5852" width="7" style="9" customWidth="1"/>
    <col min="5853" max="5853" width="4.5703125" style="9" customWidth="1"/>
    <col min="5854" max="5855" width="6.85546875" style="9" customWidth="1"/>
    <col min="5856" max="5856" width="7.5703125" style="9" customWidth="1"/>
    <col min="5857" max="5857" width="6.42578125" style="9" customWidth="1"/>
    <col min="5858" max="5858" width="7" style="9" customWidth="1"/>
    <col min="5859" max="5859" width="7.140625" style="9" customWidth="1"/>
    <col min="5860" max="5860" width="9.140625" style="9"/>
    <col min="5861" max="5861" width="10.85546875" style="9" bestFit="1" customWidth="1"/>
    <col min="5862" max="5862" width="9.140625" style="9"/>
    <col min="5863" max="5863" width="7.5703125" style="9" customWidth="1"/>
    <col min="5864" max="5866" width="9.140625" style="9"/>
    <col min="5867" max="5867" width="13" style="9" customWidth="1"/>
    <col min="5868" max="5868" width="13.42578125" style="9" customWidth="1"/>
    <col min="5869" max="5872" width="9.140625" style="9"/>
    <col min="5873" max="5873" width="10" style="9" customWidth="1"/>
    <col min="5874" max="6103" width="9.140625" style="9"/>
    <col min="6104" max="6104" width="10.140625" style="9" customWidth="1"/>
    <col min="6105" max="6105" width="12.85546875" style="9" customWidth="1"/>
    <col min="6106" max="6106" width="9" style="9" customWidth="1"/>
    <col min="6107" max="6107" width="10.140625" style="9" customWidth="1"/>
    <col min="6108" max="6108" width="7" style="9" customWidth="1"/>
    <col min="6109" max="6109" width="4.5703125" style="9" customWidth="1"/>
    <col min="6110" max="6111" width="6.85546875" style="9" customWidth="1"/>
    <col min="6112" max="6112" width="7.5703125" style="9" customWidth="1"/>
    <col min="6113" max="6113" width="6.42578125" style="9" customWidth="1"/>
    <col min="6114" max="6114" width="7" style="9" customWidth="1"/>
    <col min="6115" max="6115" width="7.140625" style="9" customWidth="1"/>
    <col min="6116" max="6116" width="9.140625" style="9"/>
    <col min="6117" max="6117" width="10.85546875" style="9" bestFit="1" customWidth="1"/>
    <col min="6118" max="6118" width="9.140625" style="9"/>
    <col min="6119" max="6119" width="7.5703125" style="9" customWidth="1"/>
    <col min="6120" max="6122" width="9.140625" style="9"/>
    <col min="6123" max="6123" width="13" style="9" customWidth="1"/>
    <col min="6124" max="6124" width="13.42578125" style="9" customWidth="1"/>
    <col min="6125" max="6128" width="9.140625" style="9"/>
    <col min="6129" max="6129" width="10" style="9" customWidth="1"/>
    <col min="6130" max="6359" width="9.140625" style="9"/>
    <col min="6360" max="6360" width="10.140625" style="9" customWidth="1"/>
    <col min="6361" max="6361" width="12.85546875" style="9" customWidth="1"/>
    <col min="6362" max="6362" width="9" style="9" customWidth="1"/>
    <col min="6363" max="6363" width="10.140625" style="9" customWidth="1"/>
    <col min="6364" max="6364" width="7" style="9" customWidth="1"/>
    <col min="6365" max="6365" width="4.5703125" style="9" customWidth="1"/>
    <col min="6366" max="6367" width="6.85546875" style="9" customWidth="1"/>
    <col min="6368" max="6368" width="7.5703125" style="9" customWidth="1"/>
    <col min="6369" max="6369" width="6.42578125" style="9" customWidth="1"/>
    <col min="6370" max="6370" width="7" style="9" customWidth="1"/>
    <col min="6371" max="6371" width="7.140625" style="9" customWidth="1"/>
    <col min="6372" max="6372" width="9.140625" style="9"/>
    <col min="6373" max="6373" width="10.85546875" style="9" bestFit="1" customWidth="1"/>
    <col min="6374" max="6374" width="9.140625" style="9"/>
    <col min="6375" max="6375" width="7.5703125" style="9" customWidth="1"/>
    <col min="6376" max="6378" width="9.140625" style="9"/>
    <col min="6379" max="6379" width="13" style="9" customWidth="1"/>
    <col min="6380" max="6380" width="13.42578125" style="9" customWidth="1"/>
    <col min="6381" max="6384" width="9.140625" style="9"/>
    <col min="6385" max="6385" width="10" style="9" customWidth="1"/>
    <col min="6386" max="6615" width="9.140625" style="9"/>
    <col min="6616" max="6616" width="10.140625" style="9" customWidth="1"/>
    <col min="6617" max="6617" width="12.85546875" style="9" customWidth="1"/>
    <col min="6618" max="6618" width="9" style="9" customWidth="1"/>
    <col min="6619" max="6619" width="10.140625" style="9" customWidth="1"/>
    <col min="6620" max="6620" width="7" style="9" customWidth="1"/>
    <col min="6621" max="6621" width="4.5703125" style="9" customWidth="1"/>
    <col min="6622" max="6623" width="6.85546875" style="9" customWidth="1"/>
    <col min="6624" max="6624" width="7.5703125" style="9" customWidth="1"/>
    <col min="6625" max="6625" width="6.42578125" style="9" customWidth="1"/>
    <col min="6626" max="6626" width="7" style="9" customWidth="1"/>
    <col min="6627" max="6627" width="7.140625" style="9" customWidth="1"/>
    <col min="6628" max="6628" width="9.140625" style="9"/>
    <col min="6629" max="6629" width="10.85546875" style="9" bestFit="1" customWidth="1"/>
    <col min="6630" max="6630" width="9.140625" style="9"/>
    <col min="6631" max="6631" width="7.5703125" style="9" customWidth="1"/>
    <col min="6632" max="6634" width="9.140625" style="9"/>
    <col min="6635" max="6635" width="13" style="9" customWidth="1"/>
    <col min="6636" max="6636" width="13.42578125" style="9" customWidth="1"/>
    <col min="6637" max="6640" width="9.140625" style="9"/>
    <col min="6641" max="6641" width="10" style="9" customWidth="1"/>
    <col min="6642" max="6871" width="9.140625" style="9"/>
    <col min="6872" max="6872" width="10.140625" style="9" customWidth="1"/>
    <col min="6873" max="6873" width="12.85546875" style="9" customWidth="1"/>
    <col min="6874" max="6874" width="9" style="9" customWidth="1"/>
    <col min="6875" max="6875" width="10.140625" style="9" customWidth="1"/>
    <col min="6876" max="6876" width="7" style="9" customWidth="1"/>
    <col min="6877" max="6877" width="4.5703125" style="9" customWidth="1"/>
    <col min="6878" max="6879" width="6.85546875" style="9" customWidth="1"/>
    <col min="6880" max="6880" width="7.5703125" style="9" customWidth="1"/>
    <col min="6881" max="6881" width="6.42578125" style="9" customWidth="1"/>
    <col min="6882" max="6882" width="7" style="9" customWidth="1"/>
    <col min="6883" max="6883" width="7.140625" style="9" customWidth="1"/>
    <col min="6884" max="6884" width="9.140625" style="9"/>
    <col min="6885" max="6885" width="10.85546875" style="9" bestFit="1" customWidth="1"/>
    <col min="6886" max="6886" width="9.140625" style="9"/>
    <col min="6887" max="6887" width="7.5703125" style="9" customWidth="1"/>
    <col min="6888" max="6890" width="9.140625" style="9"/>
    <col min="6891" max="6891" width="13" style="9" customWidth="1"/>
    <col min="6892" max="6892" width="13.42578125" style="9" customWidth="1"/>
    <col min="6893" max="6896" width="9.140625" style="9"/>
    <col min="6897" max="6897" width="10" style="9" customWidth="1"/>
    <col min="6898" max="7127" width="9.140625" style="9"/>
    <col min="7128" max="7128" width="10.140625" style="9" customWidth="1"/>
    <col min="7129" max="7129" width="12.85546875" style="9" customWidth="1"/>
    <col min="7130" max="7130" width="9" style="9" customWidth="1"/>
    <col min="7131" max="7131" width="10.140625" style="9" customWidth="1"/>
    <col min="7132" max="7132" width="7" style="9" customWidth="1"/>
    <col min="7133" max="7133" width="4.5703125" style="9" customWidth="1"/>
    <col min="7134" max="7135" width="6.85546875" style="9" customWidth="1"/>
    <col min="7136" max="7136" width="7.5703125" style="9" customWidth="1"/>
    <col min="7137" max="7137" width="6.42578125" style="9" customWidth="1"/>
    <col min="7138" max="7138" width="7" style="9" customWidth="1"/>
    <col min="7139" max="7139" width="7.140625" style="9" customWidth="1"/>
    <col min="7140" max="7140" width="9.140625" style="9"/>
    <col min="7141" max="7141" width="10.85546875" style="9" bestFit="1" customWidth="1"/>
    <col min="7142" max="7142" width="9.140625" style="9"/>
    <col min="7143" max="7143" width="7.5703125" style="9" customWidth="1"/>
    <col min="7144" max="7146" width="9.140625" style="9"/>
    <col min="7147" max="7147" width="13" style="9" customWidth="1"/>
    <col min="7148" max="7148" width="13.42578125" style="9" customWidth="1"/>
    <col min="7149" max="7152" width="9.140625" style="9"/>
    <col min="7153" max="7153" width="10" style="9" customWidth="1"/>
    <col min="7154" max="7383" width="9.140625" style="9"/>
    <col min="7384" max="7384" width="10.140625" style="9" customWidth="1"/>
    <col min="7385" max="7385" width="12.85546875" style="9" customWidth="1"/>
    <col min="7386" max="7386" width="9" style="9" customWidth="1"/>
    <col min="7387" max="7387" width="10.140625" style="9" customWidth="1"/>
    <col min="7388" max="7388" width="7" style="9" customWidth="1"/>
    <col min="7389" max="7389" width="4.5703125" style="9" customWidth="1"/>
    <col min="7390" max="7391" width="6.85546875" style="9" customWidth="1"/>
    <col min="7392" max="7392" width="7.5703125" style="9" customWidth="1"/>
    <col min="7393" max="7393" width="6.42578125" style="9" customWidth="1"/>
    <col min="7394" max="7394" width="7" style="9" customWidth="1"/>
    <col min="7395" max="7395" width="7.140625" style="9" customWidth="1"/>
    <col min="7396" max="7396" width="9.140625" style="9"/>
    <col min="7397" max="7397" width="10.85546875" style="9" bestFit="1" customWidth="1"/>
    <col min="7398" max="7398" width="9.140625" style="9"/>
    <col min="7399" max="7399" width="7.5703125" style="9" customWidth="1"/>
    <col min="7400" max="7402" width="9.140625" style="9"/>
    <col min="7403" max="7403" width="13" style="9" customWidth="1"/>
    <col min="7404" max="7404" width="13.42578125" style="9" customWidth="1"/>
    <col min="7405" max="7408" width="9.140625" style="9"/>
    <col min="7409" max="7409" width="10" style="9" customWidth="1"/>
    <col min="7410" max="7639" width="9.140625" style="9"/>
    <col min="7640" max="7640" width="10.140625" style="9" customWidth="1"/>
    <col min="7641" max="7641" width="12.85546875" style="9" customWidth="1"/>
    <col min="7642" max="7642" width="9" style="9" customWidth="1"/>
    <col min="7643" max="7643" width="10.140625" style="9" customWidth="1"/>
    <col min="7644" max="7644" width="7" style="9" customWidth="1"/>
    <col min="7645" max="7645" width="4.5703125" style="9" customWidth="1"/>
    <col min="7646" max="7647" width="6.85546875" style="9" customWidth="1"/>
    <col min="7648" max="7648" width="7.5703125" style="9" customWidth="1"/>
    <col min="7649" max="7649" width="6.42578125" style="9" customWidth="1"/>
    <col min="7650" max="7650" width="7" style="9" customWidth="1"/>
    <col min="7651" max="7651" width="7.140625" style="9" customWidth="1"/>
    <col min="7652" max="7652" width="9.140625" style="9"/>
    <col min="7653" max="7653" width="10.85546875" style="9" bestFit="1" customWidth="1"/>
    <col min="7654" max="7654" width="9.140625" style="9"/>
    <col min="7655" max="7655" width="7.5703125" style="9" customWidth="1"/>
    <col min="7656" max="7658" width="9.140625" style="9"/>
    <col min="7659" max="7659" width="13" style="9" customWidth="1"/>
    <col min="7660" max="7660" width="13.42578125" style="9" customWidth="1"/>
    <col min="7661" max="7664" width="9.140625" style="9"/>
    <col min="7665" max="7665" width="10" style="9" customWidth="1"/>
    <col min="7666" max="7895" width="9.140625" style="9"/>
    <col min="7896" max="7896" width="10.140625" style="9" customWidth="1"/>
    <col min="7897" max="7897" width="12.85546875" style="9" customWidth="1"/>
    <col min="7898" max="7898" width="9" style="9" customWidth="1"/>
    <col min="7899" max="7899" width="10.140625" style="9" customWidth="1"/>
    <col min="7900" max="7900" width="7" style="9" customWidth="1"/>
    <col min="7901" max="7901" width="4.5703125" style="9" customWidth="1"/>
    <col min="7902" max="7903" width="6.85546875" style="9" customWidth="1"/>
    <col min="7904" max="7904" width="7.5703125" style="9" customWidth="1"/>
    <col min="7905" max="7905" width="6.42578125" style="9" customWidth="1"/>
    <col min="7906" max="7906" width="7" style="9" customWidth="1"/>
    <col min="7907" max="7907" width="7.140625" style="9" customWidth="1"/>
    <col min="7908" max="7908" width="9.140625" style="9"/>
    <col min="7909" max="7909" width="10.85546875" style="9" bestFit="1" customWidth="1"/>
    <col min="7910" max="7910" width="9.140625" style="9"/>
    <col min="7911" max="7911" width="7.5703125" style="9" customWidth="1"/>
    <col min="7912" max="7914" width="9.140625" style="9"/>
    <col min="7915" max="7915" width="13" style="9" customWidth="1"/>
    <col min="7916" max="7916" width="13.42578125" style="9" customWidth="1"/>
    <col min="7917" max="7920" width="9.140625" style="9"/>
    <col min="7921" max="7921" width="10" style="9" customWidth="1"/>
    <col min="7922" max="8151" width="9.140625" style="9"/>
    <col min="8152" max="8152" width="10.140625" style="9" customWidth="1"/>
    <col min="8153" max="8153" width="12.85546875" style="9" customWidth="1"/>
    <col min="8154" max="8154" width="9" style="9" customWidth="1"/>
    <col min="8155" max="8155" width="10.140625" style="9" customWidth="1"/>
    <col min="8156" max="8156" width="7" style="9" customWidth="1"/>
    <col min="8157" max="8157" width="4.5703125" style="9" customWidth="1"/>
    <col min="8158" max="8159" width="6.85546875" style="9" customWidth="1"/>
    <col min="8160" max="8160" width="7.5703125" style="9" customWidth="1"/>
    <col min="8161" max="8161" width="6.42578125" style="9" customWidth="1"/>
    <col min="8162" max="8162" width="7" style="9" customWidth="1"/>
    <col min="8163" max="8163" width="7.140625" style="9" customWidth="1"/>
    <col min="8164" max="8164" width="9.140625" style="9"/>
    <col min="8165" max="8165" width="10.85546875" style="9" bestFit="1" customWidth="1"/>
    <col min="8166" max="8166" width="9.140625" style="9"/>
    <col min="8167" max="8167" width="7.5703125" style="9" customWidth="1"/>
    <col min="8168" max="8170" width="9.140625" style="9"/>
    <col min="8171" max="8171" width="13" style="9" customWidth="1"/>
    <col min="8172" max="8172" width="13.42578125" style="9" customWidth="1"/>
    <col min="8173" max="8176" width="9.140625" style="9"/>
    <col min="8177" max="8177" width="10" style="9" customWidth="1"/>
    <col min="8178" max="8407" width="9.140625" style="9"/>
    <col min="8408" max="8408" width="10.140625" style="9" customWidth="1"/>
    <col min="8409" max="8409" width="12.85546875" style="9" customWidth="1"/>
    <col min="8410" max="8410" width="9" style="9" customWidth="1"/>
    <col min="8411" max="8411" width="10.140625" style="9" customWidth="1"/>
    <col min="8412" max="8412" width="7" style="9" customWidth="1"/>
    <col min="8413" max="8413" width="4.5703125" style="9" customWidth="1"/>
    <col min="8414" max="8415" width="6.85546875" style="9" customWidth="1"/>
    <col min="8416" max="8416" width="7.5703125" style="9" customWidth="1"/>
    <col min="8417" max="8417" width="6.42578125" style="9" customWidth="1"/>
    <col min="8418" max="8418" width="7" style="9" customWidth="1"/>
    <col min="8419" max="8419" width="7.140625" style="9" customWidth="1"/>
    <col min="8420" max="8420" width="9.140625" style="9"/>
    <col min="8421" max="8421" width="10.85546875" style="9" bestFit="1" customWidth="1"/>
    <col min="8422" max="8422" width="9.140625" style="9"/>
    <col min="8423" max="8423" width="7.5703125" style="9" customWidth="1"/>
    <col min="8424" max="8426" width="9.140625" style="9"/>
    <col min="8427" max="8427" width="13" style="9" customWidth="1"/>
    <col min="8428" max="8428" width="13.42578125" style="9" customWidth="1"/>
    <col min="8429" max="8432" width="9.140625" style="9"/>
    <col min="8433" max="8433" width="10" style="9" customWidth="1"/>
    <col min="8434" max="8663" width="9.140625" style="9"/>
    <col min="8664" max="8664" width="10.140625" style="9" customWidth="1"/>
    <col min="8665" max="8665" width="12.85546875" style="9" customWidth="1"/>
    <col min="8666" max="8666" width="9" style="9" customWidth="1"/>
    <col min="8667" max="8667" width="10.140625" style="9" customWidth="1"/>
    <col min="8668" max="8668" width="7" style="9" customWidth="1"/>
    <col min="8669" max="8669" width="4.5703125" style="9" customWidth="1"/>
    <col min="8670" max="8671" width="6.85546875" style="9" customWidth="1"/>
    <col min="8672" max="8672" width="7.5703125" style="9" customWidth="1"/>
    <col min="8673" max="8673" width="6.42578125" style="9" customWidth="1"/>
    <col min="8674" max="8674" width="7" style="9" customWidth="1"/>
    <col min="8675" max="8675" width="7.140625" style="9" customWidth="1"/>
    <col min="8676" max="8676" width="9.140625" style="9"/>
    <col min="8677" max="8677" width="10.85546875" style="9" bestFit="1" customWidth="1"/>
    <col min="8678" max="8678" width="9.140625" style="9"/>
    <col min="8679" max="8679" width="7.5703125" style="9" customWidth="1"/>
    <col min="8680" max="8682" width="9.140625" style="9"/>
    <col min="8683" max="8683" width="13" style="9" customWidth="1"/>
    <col min="8684" max="8684" width="13.42578125" style="9" customWidth="1"/>
    <col min="8685" max="8688" width="9.140625" style="9"/>
    <col min="8689" max="8689" width="10" style="9" customWidth="1"/>
    <col min="8690" max="8919" width="9.140625" style="9"/>
    <col min="8920" max="8920" width="10.140625" style="9" customWidth="1"/>
    <col min="8921" max="8921" width="12.85546875" style="9" customWidth="1"/>
    <col min="8922" max="8922" width="9" style="9" customWidth="1"/>
    <col min="8923" max="8923" width="10.140625" style="9" customWidth="1"/>
    <col min="8924" max="8924" width="7" style="9" customWidth="1"/>
    <col min="8925" max="8925" width="4.5703125" style="9" customWidth="1"/>
    <col min="8926" max="8927" width="6.85546875" style="9" customWidth="1"/>
    <col min="8928" max="8928" width="7.5703125" style="9" customWidth="1"/>
    <col min="8929" max="8929" width="6.42578125" style="9" customWidth="1"/>
    <col min="8930" max="8930" width="7" style="9" customWidth="1"/>
    <col min="8931" max="8931" width="7.140625" style="9" customWidth="1"/>
    <col min="8932" max="8932" width="9.140625" style="9"/>
    <col min="8933" max="8933" width="10.85546875" style="9" bestFit="1" customWidth="1"/>
    <col min="8934" max="8934" width="9.140625" style="9"/>
    <col min="8935" max="8935" width="7.5703125" style="9" customWidth="1"/>
    <col min="8936" max="8938" width="9.140625" style="9"/>
    <col min="8939" max="8939" width="13" style="9" customWidth="1"/>
    <col min="8940" max="8940" width="13.42578125" style="9" customWidth="1"/>
    <col min="8941" max="8944" width="9.140625" style="9"/>
    <col min="8945" max="8945" width="10" style="9" customWidth="1"/>
    <col min="8946" max="9175" width="9.140625" style="9"/>
    <col min="9176" max="9176" width="10.140625" style="9" customWidth="1"/>
    <col min="9177" max="9177" width="12.85546875" style="9" customWidth="1"/>
    <col min="9178" max="9178" width="9" style="9" customWidth="1"/>
    <col min="9179" max="9179" width="10.140625" style="9" customWidth="1"/>
    <col min="9180" max="9180" width="7" style="9" customWidth="1"/>
    <col min="9181" max="9181" width="4.5703125" style="9" customWidth="1"/>
    <col min="9182" max="9183" width="6.85546875" style="9" customWidth="1"/>
    <col min="9184" max="9184" width="7.5703125" style="9" customWidth="1"/>
    <col min="9185" max="9185" width="6.42578125" style="9" customWidth="1"/>
    <col min="9186" max="9186" width="7" style="9" customWidth="1"/>
    <col min="9187" max="9187" width="7.140625" style="9" customWidth="1"/>
    <col min="9188" max="9188" width="9.140625" style="9"/>
    <col min="9189" max="9189" width="10.85546875" style="9" bestFit="1" customWidth="1"/>
    <col min="9190" max="9190" width="9.140625" style="9"/>
    <col min="9191" max="9191" width="7.5703125" style="9" customWidth="1"/>
    <col min="9192" max="9194" width="9.140625" style="9"/>
    <col min="9195" max="9195" width="13" style="9" customWidth="1"/>
    <col min="9196" max="9196" width="13.42578125" style="9" customWidth="1"/>
    <col min="9197" max="9200" width="9.140625" style="9"/>
    <col min="9201" max="9201" width="10" style="9" customWidth="1"/>
    <col min="9202" max="9431" width="9.140625" style="9"/>
    <col min="9432" max="9432" width="10.140625" style="9" customWidth="1"/>
    <col min="9433" max="9433" width="12.85546875" style="9" customWidth="1"/>
    <col min="9434" max="9434" width="9" style="9" customWidth="1"/>
    <col min="9435" max="9435" width="10.140625" style="9" customWidth="1"/>
    <col min="9436" max="9436" width="7" style="9" customWidth="1"/>
    <col min="9437" max="9437" width="4.5703125" style="9" customWidth="1"/>
    <col min="9438" max="9439" width="6.85546875" style="9" customWidth="1"/>
    <col min="9440" max="9440" width="7.5703125" style="9" customWidth="1"/>
    <col min="9441" max="9441" width="6.42578125" style="9" customWidth="1"/>
    <col min="9442" max="9442" width="7" style="9" customWidth="1"/>
    <col min="9443" max="9443" width="7.140625" style="9" customWidth="1"/>
    <col min="9444" max="9444" width="9.140625" style="9"/>
    <col min="9445" max="9445" width="10.85546875" style="9" bestFit="1" customWidth="1"/>
    <col min="9446" max="9446" width="9.140625" style="9"/>
    <col min="9447" max="9447" width="7.5703125" style="9" customWidth="1"/>
    <col min="9448" max="9450" width="9.140625" style="9"/>
    <col min="9451" max="9451" width="13" style="9" customWidth="1"/>
    <col min="9452" max="9452" width="13.42578125" style="9" customWidth="1"/>
    <col min="9453" max="9456" width="9.140625" style="9"/>
    <col min="9457" max="9457" width="10" style="9" customWidth="1"/>
    <col min="9458" max="9687" width="9.140625" style="9"/>
    <col min="9688" max="9688" width="10.140625" style="9" customWidth="1"/>
    <col min="9689" max="9689" width="12.85546875" style="9" customWidth="1"/>
    <col min="9690" max="9690" width="9" style="9" customWidth="1"/>
    <col min="9691" max="9691" width="10.140625" style="9" customWidth="1"/>
    <col min="9692" max="9692" width="7" style="9" customWidth="1"/>
    <col min="9693" max="9693" width="4.5703125" style="9" customWidth="1"/>
    <col min="9694" max="9695" width="6.85546875" style="9" customWidth="1"/>
    <col min="9696" max="9696" width="7.5703125" style="9" customWidth="1"/>
    <col min="9697" max="9697" width="6.42578125" style="9" customWidth="1"/>
    <col min="9698" max="9698" width="7" style="9" customWidth="1"/>
    <col min="9699" max="9699" width="7.140625" style="9" customWidth="1"/>
    <col min="9700" max="9700" width="9.140625" style="9"/>
    <col min="9701" max="9701" width="10.85546875" style="9" bestFit="1" customWidth="1"/>
    <col min="9702" max="9702" width="9.140625" style="9"/>
    <col min="9703" max="9703" width="7.5703125" style="9" customWidth="1"/>
    <col min="9704" max="9706" width="9.140625" style="9"/>
    <col min="9707" max="9707" width="13" style="9" customWidth="1"/>
    <col min="9708" max="9708" width="13.42578125" style="9" customWidth="1"/>
    <col min="9709" max="9712" width="9.140625" style="9"/>
    <col min="9713" max="9713" width="10" style="9" customWidth="1"/>
    <col min="9714" max="9943" width="9.140625" style="9"/>
    <col min="9944" max="9944" width="10.140625" style="9" customWidth="1"/>
    <col min="9945" max="9945" width="12.85546875" style="9" customWidth="1"/>
    <col min="9946" max="9946" width="9" style="9" customWidth="1"/>
    <col min="9947" max="9947" width="10.140625" style="9" customWidth="1"/>
    <col min="9948" max="9948" width="7" style="9" customWidth="1"/>
    <col min="9949" max="9949" width="4.5703125" style="9" customWidth="1"/>
    <col min="9950" max="9951" width="6.85546875" style="9" customWidth="1"/>
    <col min="9952" max="9952" width="7.5703125" style="9" customWidth="1"/>
    <col min="9953" max="9953" width="6.42578125" style="9" customWidth="1"/>
    <col min="9954" max="9954" width="7" style="9" customWidth="1"/>
    <col min="9955" max="9955" width="7.140625" style="9" customWidth="1"/>
    <col min="9956" max="9956" width="9.140625" style="9"/>
    <col min="9957" max="9957" width="10.85546875" style="9" bestFit="1" customWidth="1"/>
    <col min="9958" max="9958" width="9.140625" style="9"/>
    <col min="9959" max="9959" width="7.5703125" style="9" customWidth="1"/>
    <col min="9960" max="9962" width="9.140625" style="9"/>
    <col min="9963" max="9963" width="13" style="9" customWidth="1"/>
    <col min="9964" max="9964" width="13.42578125" style="9" customWidth="1"/>
    <col min="9965" max="9968" width="9.140625" style="9"/>
    <col min="9969" max="9969" width="10" style="9" customWidth="1"/>
    <col min="9970" max="10199" width="9.140625" style="9"/>
    <col min="10200" max="10200" width="10.140625" style="9" customWidth="1"/>
    <col min="10201" max="10201" width="12.85546875" style="9" customWidth="1"/>
    <col min="10202" max="10202" width="9" style="9" customWidth="1"/>
    <col min="10203" max="10203" width="10.140625" style="9" customWidth="1"/>
    <col min="10204" max="10204" width="7" style="9" customWidth="1"/>
    <col min="10205" max="10205" width="4.5703125" style="9" customWidth="1"/>
    <col min="10206" max="10207" width="6.85546875" style="9" customWidth="1"/>
    <col min="10208" max="10208" width="7.5703125" style="9" customWidth="1"/>
    <col min="10209" max="10209" width="6.42578125" style="9" customWidth="1"/>
    <col min="10210" max="10210" width="7" style="9" customWidth="1"/>
    <col min="10211" max="10211" width="7.140625" style="9" customWidth="1"/>
    <col min="10212" max="10212" width="9.140625" style="9"/>
    <col min="10213" max="10213" width="10.85546875" style="9" bestFit="1" customWidth="1"/>
    <col min="10214" max="10214" width="9.140625" style="9"/>
    <col min="10215" max="10215" width="7.5703125" style="9" customWidth="1"/>
    <col min="10216" max="10218" width="9.140625" style="9"/>
    <col min="10219" max="10219" width="13" style="9" customWidth="1"/>
    <col min="10220" max="10220" width="13.42578125" style="9" customWidth="1"/>
    <col min="10221" max="10224" width="9.140625" style="9"/>
    <col min="10225" max="10225" width="10" style="9" customWidth="1"/>
    <col min="10226" max="10455" width="9.140625" style="9"/>
    <col min="10456" max="10456" width="10.140625" style="9" customWidth="1"/>
    <col min="10457" max="10457" width="12.85546875" style="9" customWidth="1"/>
    <col min="10458" max="10458" width="9" style="9" customWidth="1"/>
    <col min="10459" max="10459" width="10.140625" style="9" customWidth="1"/>
    <col min="10460" max="10460" width="7" style="9" customWidth="1"/>
    <col min="10461" max="10461" width="4.5703125" style="9" customWidth="1"/>
    <col min="10462" max="10463" width="6.85546875" style="9" customWidth="1"/>
    <col min="10464" max="10464" width="7.5703125" style="9" customWidth="1"/>
    <col min="10465" max="10465" width="6.42578125" style="9" customWidth="1"/>
    <col min="10466" max="10466" width="7" style="9" customWidth="1"/>
    <col min="10467" max="10467" width="7.140625" style="9" customWidth="1"/>
    <col min="10468" max="10468" width="9.140625" style="9"/>
    <col min="10469" max="10469" width="10.85546875" style="9" bestFit="1" customWidth="1"/>
    <col min="10470" max="10470" width="9.140625" style="9"/>
    <col min="10471" max="10471" width="7.5703125" style="9" customWidth="1"/>
    <col min="10472" max="10474" width="9.140625" style="9"/>
    <col min="10475" max="10475" width="13" style="9" customWidth="1"/>
    <col min="10476" max="10476" width="13.42578125" style="9" customWidth="1"/>
    <col min="10477" max="10480" width="9.140625" style="9"/>
    <col min="10481" max="10481" width="10" style="9" customWidth="1"/>
    <col min="10482" max="10711" width="9.140625" style="9"/>
    <col min="10712" max="10712" width="10.140625" style="9" customWidth="1"/>
    <col min="10713" max="10713" width="12.85546875" style="9" customWidth="1"/>
    <col min="10714" max="10714" width="9" style="9" customWidth="1"/>
    <col min="10715" max="10715" width="10.140625" style="9" customWidth="1"/>
    <col min="10716" max="10716" width="7" style="9" customWidth="1"/>
    <col min="10717" max="10717" width="4.5703125" style="9" customWidth="1"/>
    <col min="10718" max="10719" width="6.85546875" style="9" customWidth="1"/>
    <col min="10720" max="10720" width="7.5703125" style="9" customWidth="1"/>
    <col min="10721" max="10721" width="6.42578125" style="9" customWidth="1"/>
    <col min="10722" max="10722" width="7" style="9" customWidth="1"/>
    <col min="10723" max="10723" width="7.140625" style="9" customWidth="1"/>
    <col min="10724" max="10724" width="9.140625" style="9"/>
    <col min="10725" max="10725" width="10.85546875" style="9" bestFit="1" customWidth="1"/>
    <col min="10726" max="10726" width="9.140625" style="9"/>
    <col min="10727" max="10727" width="7.5703125" style="9" customWidth="1"/>
    <col min="10728" max="10730" width="9.140625" style="9"/>
    <col min="10731" max="10731" width="13" style="9" customWidth="1"/>
    <col min="10732" max="10732" width="13.42578125" style="9" customWidth="1"/>
    <col min="10733" max="10736" width="9.140625" style="9"/>
    <col min="10737" max="10737" width="10" style="9" customWidth="1"/>
    <col min="10738" max="10967" width="9.140625" style="9"/>
    <col min="10968" max="10968" width="10.140625" style="9" customWidth="1"/>
    <col min="10969" max="10969" width="12.85546875" style="9" customWidth="1"/>
    <col min="10970" max="10970" width="9" style="9" customWidth="1"/>
    <col min="10971" max="10971" width="10.140625" style="9" customWidth="1"/>
    <col min="10972" max="10972" width="7" style="9" customWidth="1"/>
    <col min="10973" max="10973" width="4.5703125" style="9" customWidth="1"/>
    <col min="10974" max="10975" width="6.85546875" style="9" customWidth="1"/>
    <col min="10976" max="10976" width="7.5703125" style="9" customWidth="1"/>
    <col min="10977" max="10977" width="6.42578125" style="9" customWidth="1"/>
    <col min="10978" max="10978" width="7" style="9" customWidth="1"/>
    <col min="10979" max="10979" width="7.140625" style="9" customWidth="1"/>
    <col min="10980" max="10980" width="9.140625" style="9"/>
    <col min="10981" max="10981" width="10.85546875" style="9" bestFit="1" customWidth="1"/>
    <col min="10982" max="10982" width="9.140625" style="9"/>
    <col min="10983" max="10983" width="7.5703125" style="9" customWidth="1"/>
    <col min="10984" max="10986" width="9.140625" style="9"/>
    <col min="10987" max="10987" width="13" style="9" customWidth="1"/>
    <col min="10988" max="10988" width="13.42578125" style="9" customWidth="1"/>
    <col min="10989" max="10992" width="9.140625" style="9"/>
    <col min="10993" max="10993" width="10" style="9" customWidth="1"/>
    <col min="10994" max="11223" width="9.140625" style="9"/>
    <col min="11224" max="11224" width="10.140625" style="9" customWidth="1"/>
    <col min="11225" max="11225" width="12.85546875" style="9" customWidth="1"/>
    <col min="11226" max="11226" width="9" style="9" customWidth="1"/>
    <col min="11227" max="11227" width="10.140625" style="9" customWidth="1"/>
    <col min="11228" max="11228" width="7" style="9" customWidth="1"/>
    <col min="11229" max="11229" width="4.5703125" style="9" customWidth="1"/>
    <col min="11230" max="11231" width="6.85546875" style="9" customWidth="1"/>
    <col min="11232" max="11232" width="7.5703125" style="9" customWidth="1"/>
    <col min="11233" max="11233" width="6.42578125" style="9" customWidth="1"/>
    <col min="11234" max="11234" width="7" style="9" customWidth="1"/>
    <col min="11235" max="11235" width="7.140625" style="9" customWidth="1"/>
    <col min="11236" max="11236" width="9.140625" style="9"/>
    <col min="11237" max="11237" width="10.85546875" style="9" bestFit="1" customWidth="1"/>
    <col min="11238" max="11238" width="9.140625" style="9"/>
    <col min="11239" max="11239" width="7.5703125" style="9" customWidth="1"/>
    <col min="11240" max="11242" width="9.140625" style="9"/>
    <col min="11243" max="11243" width="13" style="9" customWidth="1"/>
    <col min="11244" max="11244" width="13.42578125" style="9" customWidth="1"/>
    <col min="11245" max="11248" width="9.140625" style="9"/>
    <col min="11249" max="11249" width="10" style="9" customWidth="1"/>
    <col min="11250" max="11479" width="9.140625" style="9"/>
    <col min="11480" max="11480" width="10.140625" style="9" customWidth="1"/>
    <col min="11481" max="11481" width="12.85546875" style="9" customWidth="1"/>
    <col min="11482" max="11482" width="9" style="9" customWidth="1"/>
    <col min="11483" max="11483" width="10.140625" style="9" customWidth="1"/>
    <col min="11484" max="11484" width="7" style="9" customWidth="1"/>
    <col min="11485" max="11485" width="4.5703125" style="9" customWidth="1"/>
    <col min="11486" max="11487" width="6.85546875" style="9" customWidth="1"/>
    <col min="11488" max="11488" width="7.5703125" style="9" customWidth="1"/>
    <col min="11489" max="11489" width="6.42578125" style="9" customWidth="1"/>
    <col min="11490" max="11490" width="7" style="9" customWidth="1"/>
    <col min="11491" max="11491" width="7.140625" style="9" customWidth="1"/>
    <col min="11492" max="11492" width="9.140625" style="9"/>
    <col min="11493" max="11493" width="10.85546875" style="9" bestFit="1" customWidth="1"/>
    <col min="11494" max="11494" width="9.140625" style="9"/>
    <col min="11495" max="11495" width="7.5703125" style="9" customWidth="1"/>
    <col min="11496" max="11498" width="9.140625" style="9"/>
    <col min="11499" max="11499" width="13" style="9" customWidth="1"/>
    <col min="11500" max="11500" width="13.42578125" style="9" customWidth="1"/>
    <col min="11501" max="11504" width="9.140625" style="9"/>
    <col min="11505" max="11505" width="10" style="9" customWidth="1"/>
    <col min="11506" max="11735" width="9.140625" style="9"/>
    <col min="11736" max="11736" width="10.140625" style="9" customWidth="1"/>
    <col min="11737" max="11737" width="12.85546875" style="9" customWidth="1"/>
    <col min="11738" max="11738" width="9" style="9" customWidth="1"/>
    <col min="11739" max="11739" width="10.140625" style="9" customWidth="1"/>
    <col min="11740" max="11740" width="7" style="9" customWidth="1"/>
    <col min="11741" max="11741" width="4.5703125" style="9" customWidth="1"/>
    <col min="11742" max="11743" width="6.85546875" style="9" customWidth="1"/>
    <col min="11744" max="11744" width="7.5703125" style="9" customWidth="1"/>
    <col min="11745" max="11745" width="6.42578125" style="9" customWidth="1"/>
    <col min="11746" max="11746" width="7" style="9" customWidth="1"/>
    <col min="11747" max="11747" width="7.140625" style="9" customWidth="1"/>
    <col min="11748" max="11748" width="9.140625" style="9"/>
    <col min="11749" max="11749" width="10.85546875" style="9" bestFit="1" customWidth="1"/>
    <col min="11750" max="11750" width="9.140625" style="9"/>
    <col min="11751" max="11751" width="7.5703125" style="9" customWidth="1"/>
    <col min="11752" max="11754" width="9.140625" style="9"/>
    <col min="11755" max="11755" width="13" style="9" customWidth="1"/>
    <col min="11756" max="11756" width="13.42578125" style="9" customWidth="1"/>
    <col min="11757" max="11760" width="9.140625" style="9"/>
    <col min="11761" max="11761" width="10" style="9" customWidth="1"/>
    <col min="11762" max="11991" width="9.140625" style="9"/>
    <col min="11992" max="11992" width="10.140625" style="9" customWidth="1"/>
    <col min="11993" max="11993" width="12.85546875" style="9" customWidth="1"/>
    <col min="11994" max="11994" width="9" style="9" customWidth="1"/>
    <col min="11995" max="11995" width="10.140625" style="9" customWidth="1"/>
    <col min="11996" max="11996" width="7" style="9" customWidth="1"/>
    <col min="11997" max="11997" width="4.5703125" style="9" customWidth="1"/>
    <col min="11998" max="11999" width="6.85546875" style="9" customWidth="1"/>
    <col min="12000" max="12000" width="7.5703125" style="9" customWidth="1"/>
    <col min="12001" max="12001" width="6.42578125" style="9" customWidth="1"/>
    <col min="12002" max="12002" width="7" style="9" customWidth="1"/>
    <col min="12003" max="12003" width="7.140625" style="9" customWidth="1"/>
    <col min="12004" max="12004" width="9.140625" style="9"/>
    <col min="12005" max="12005" width="10.85546875" style="9" bestFit="1" customWidth="1"/>
    <col min="12006" max="12006" width="9.140625" style="9"/>
    <col min="12007" max="12007" width="7.5703125" style="9" customWidth="1"/>
    <col min="12008" max="12010" width="9.140625" style="9"/>
    <col min="12011" max="12011" width="13" style="9" customWidth="1"/>
    <col min="12012" max="12012" width="13.42578125" style="9" customWidth="1"/>
    <col min="12013" max="12016" width="9.140625" style="9"/>
    <col min="12017" max="12017" width="10" style="9" customWidth="1"/>
    <col min="12018" max="12247" width="9.140625" style="9"/>
    <col min="12248" max="12248" width="10.140625" style="9" customWidth="1"/>
    <col min="12249" max="12249" width="12.85546875" style="9" customWidth="1"/>
    <col min="12250" max="12250" width="9" style="9" customWidth="1"/>
    <col min="12251" max="12251" width="10.140625" style="9" customWidth="1"/>
    <col min="12252" max="12252" width="7" style="9" customWidth="1"/>
    <col min="12253" max="12253" width="4.5703125" style="9" customWidth="1"/>
    <col min="12254" max="12255" width="6.85546875" style="9" customWidth="1"/>
    <col min="12256" max="12256" width="7.5703125" style="9" customWidth="1"/>
    <col min="12257" max="12257" width="6.42578125" style="9" customWidth="1"/>
    <col min="12258" max="12258" width="7" style="9" customWidth="1"/>
    <col min="12259" max="12259" width="7.140625" style="9" customWidth="1"/>
    <col min="12260" max="12260" width="9.140625" style="9"/>
    <col min="12261" max="12261" width="10.85546875" style="9" bestFit="1" customWidth="1"/>
    <col min="12262" max="12262" width="9.140625" style="9"/>
    <col min="12263" max="12263" width="7.5703125" style="9" customWidth="1"/>
    <col min="12264" max="12266" width="9.140625" style="9"/>
    <col min="12267" max="12267" width="13" style="9" customWidth="1"/>
    <col min="12268" max="12268" width="13.42578125" style="9" customWidth="1"/>
    <col min="12269" max="12272" width="9.140625" style="9"/>
    <col min="12273" max="12273" width="10" style="9" customWidth="1"/>
    <col min="12274" max="12503" width="9.140625" style="9"/>
    <col min="12504" max="12504" width="10.140625" style="9" customWidth="1"/>
    <col min="12505" max="12505" width="12.85546875" style="9" customWidth="1"/>
    <col min="12506" max="12506" width="9" style="9" customWidth="1"/>
    <col min="12507" max="12507" width="10.140625" style="9" customWidth="1"/>
    <col min="12508" max="12508" width="7" style="9" customWidth="1"/>
    <col min="12509" max="12509" width="4.5703125" style="9" customWidth="1"/>
    <col min="12510" max="12511" width="6.85546875" style="9" customWidth="1"/>
    <col min="12512" max="12512" width="7.5703125" style="9" customWidth="1"/>
    <col min="12513" max="12513" width="6.42578125" style="9" customWidth="1"/>
    <col min="12514" max="12514" width="7" style="9" customWidth="1"/>
    <col min="12515" max="12515" width="7.140625" style="9" customWidth="1"/>
    <col min="12516" max="12516" width="9.140625" style="9"/>
    <col min="12517" max="12517" width="10.85546875" style="9" bestFit="1" customWidth="1"/>
    <col min="12518" max="12518" width="9.140625" style="9"/>
    <col min="12519" max="12519" width="7.5703125" style="9" customWidth="1"/>
    <col min="12520" max="12522" width="9.140625" style="9"/>
    <col min="12523" max="12523" width="13" style="9" customWidth="1"/>
    <col min="12524" max="12524" width="13.42578125" style="9" customWidth="1"/>
    <col min="12525" max="12528" width="9.140625" style="9"/>
    <col min="12529" max="12529" width="10" style="9" customWidth="1"/>
    <col min="12530" max="12759" width="9.140625" style="9"/>
    <col min="12760" max="12760" width="10.140625" style="9" customWidth="1"/>
    <col min="12761" max="12761" width="12.85546875" style="9" customWidth="1"/>
    <col min="12762" max="12762" width="9" style="9" customWidth="1"/>
    <col min="12763" max="12763" width="10.140625" style="9" customWidth="1"/>
    <col min="12764" max="12764" width="7" style="9" customWidth="1"/>
    <col min="12765" max="12765" width="4.5703125" style="9" customWidth="1"/>
    <col min="12766" max="12767" width="6.85546875" style="9" customWidth="1"/>
    <col min="12768" max="12768" width="7.5703125" style="9" customWidth="1"/>
    <col min="12769" max="12769" width="6.42578125" style="9" customWidth="1"/>
    <col min="12770" max="12770" width="7" style="9" customWidth="1"/>
    <col min="12771" max="12771" width="7.140625" style="9" customWidth="1"/>
    <col min="12772" max="12772" width="9.140625" style="9"/>
    <col min="12773" max="12773" width="10.85546875" style="9" bestFit="1" customWidth="1"/>
    <col min="12774" max="12774" width="9.140625" style="9"/>
    <col min="12775" max="12775" width="7.5703125" style="9" customWidth="1"/>
    <col min="12776" max="12778" width="9.140625" style="9"/>
    <col min="12779" max="12779" width="13" style="9" customWidth="1"/>
    <col min="12780" max="12780" width="13.42578125" style="9" customWidth="1"/>
    <col min="12781" max="12784" width="9.140625" style="9"/>
    <col min="12785" max="12785" width="10" style="9" customWidth="1"/>
    <col min="12786" max="13015" width="9.140625" style="9"/>
    <col min="13016" max="13016" width="10.140625" style="9" customWidth="1"/>
    <col min="13017" max="13017" width="12.85546875" style="9" customWidth="1"/>
    <col min="13018" max="13018" width="9" style="9" customWidth="1"/>
    <col min="13019" max="13019" width="10.140625" style="9" customWidth="1"/>
    <col min="13020" max="13020" width="7" style="9" customWidth="1"/>
    <col min="13021" max="13021" width="4.5703125" style="9" customWidth="1"/>
    <col min="13022" max="13023" width="6.85546875" style="9" customWidth="1"/>
    <col min="13024" max="13024" width="7.5703125" style="9" customWidth="1"/>
    <col min="13025" max="13025" width="6.42578125" style="9" customWidth="1"/>
    <col min="13026" max="13026" width="7" style="9" customWidth="1"/>
    <col min="13027" max="13027" width="7.140625" style="9" customWidth="1"/>
    <col min="13028" max="13028" width="9.140625" style="9"/>
    <col min="13029" max="13029" width="10.85546875" style="9" bestFit="1" customWidth="1"/>
    <col min="13030" max="13030" width="9.140625" style="9"/>
    <col min="13031" max="13031" width="7.5703125" style="9" customWidth="1"/>
    <col min="13032" max="13034" width="9.140625" style="9"/>
    <col min="13035" max="13035" width="13" style="9" customWidth="1"/>
    <col min="13036" max="13036" width="13.42578125" style="9" customWidth="1"/>
    <col min="13037" max="13040" width="9.140625" style="9"/>
    <col min="13041" max="13041" width="10" style="9" customWidth="1"/>
    <col min="13042" max="13271" width="9.140625" style="9"/>
    <col min="13272" max="13272" width="10.140625" style="9" customWidth="1"/>
    <col min="13273" max="13273" width="12.85546875" style="9" customWidth="1"/>
    <col min="13274" max="13274" width="9" style="9" customWidth="1"/>
    <col min="13275" max="13275" width="10.140625" style="9" customWidth="1"/>
    <col min="13276" max="13276" width="7" style="9" customWidth="1"/>
    <col min="13277" max="13277" width="4.5703125" style="9" customWidth="1"/>
    <col min="13278" max="13279" width="6.85546875" style="9" customWidth="1"/>
    <col min="13280" max="13280" width="7.5703125" style="9" customWidth="1"/>
    <col min="13281" max="13281" width="6.42578125" style="9" customWidth="1"/>
    <col min="13282" max="13282" width="7" style="9" customWidth="1"/>
    <col min="13283" max="13283" width="7.140625" style="9" customWidth="1"/>
    <col min="13284" max="13284" width="9.140625" style="9"/>
    <col min="13285" max="13285" width="10.85546875" style="9" bestFit="1" customWidth="1"/>
    <col min="13286" max="13286" width="9.140625" style="9"/>
    <col min="13287" max="13287" width="7.5703125" style="9" customWidth="1"/>
    <col min="13288" max="13290" width="9.140625" style="9"/>
    <col min="13291" max="13291" width="13" style="9" customWidth="1"/>
    <col min="13292" max="13292" width="13.42578125" style="9" customWidth="1"/>
    <col min="13293" max="13296" width="9.140625" style="9"/>
    <col min="13297" max="13297" width="10" style="9" customWidth="1"/>
    <col min="13298" max="13527" width="9.140625" style="9"/>
    <col min="13528" max="13528" width="10.140625" style="9" customWidth="1"/>
    <col min="13529" max="13529" width="12.85546875" style="9" customWidth="1"/>
    <col min="13530" max="13530" width="9" style="9" customWidth="1"/>
    <col min="13531" max="13531" width="10.140625" style="9" customWidth="1"/>
    <col min="13532" max="13532" width="7" style="9" customWidth="1"/>
    <col min="13533" max="13533" width="4.5703125" style="9" customWidth="1"/>
    <col min="13534" max="13535" width="6.85546875" style="9" customWidth="1"/>
    <col min="13536" max="13536" width="7.5703125" style="9" customWidth="1"/>
    <col min="13537" max="13537" width="6.42578125" style="9" customWidth="1"/>
    <col min="13538" max="13538" width="7" style="9" customWidth="1"/>
    <col min="13539" max="13539" width="7.140625" style="9" customWidth="1"/>
    <col min="13540" max="13540" width="9.140625" style="9"/>
    <col min="13541" max="13541" width="10.85546875" style="9" bestFit="1" customWidth="1"/>
    <col min="13542" max="13542" width="9.140625" style="9"/>
    <col min="13543" max="13543" width="7.5703125" style="9" customWidth="1"/>
    <col min="13544" max="13546" width="9.140625" style="9"/>
    <col min="13547" max="13547" width="13" style="9" customWidth="1"/>
    <col min="13548" max="13548" width="13.42578125" style="9" customWidth="1"/>
    <col min="13549" max="13552" width="9.140625" style="9"/>
    <col min="13553" max="13553" width="10" style="9" customWidth="1"/>
    <col min="13554" max="13783" width="9.140625" style="9"/>
    <col min="13784" max="13784" width="10.140625" style="9" customWidth="1"/>
    <col min="13785" max="13785" width="12.85546875" style="9" customWidth="1"/>
    <col min="13786" max="13786" width="9" style="9" customWidth="1"/>
    <col min="13787" max="13787" width="10.140625" style="9" customWidth="1"/>
    <col min="13788" max="13788" width="7" style="9" customWidth="1"/>
    <col min="13789" max="13789" width="4.5703125" style="9" customWidth="1"/>
    <col min="13790" max="13791" width="6.85546875" style="9" customWidth="1"/>
    <col min="13792" max="13792" width="7.5703125" style="9" customWidth="1"/>
    <col min="13793" max="13793" width="6.42578125" style="9" customWidth="1"/>
    <col min="13794" max="13794" width="7" style="9" customWidth="1"/>
    <col min="13795" max="13795" width="7.140625" style="9" customWidth="1"/>
    <col min="13796" max="13796" width="9.140625" style="9"/>
    <col min="13797" max="13797" width="10.85546875" style="9" bestFit="1" customWidth="1"/>
    <col min="13798" max="13798" width="9.140625" style="9"/>
    <col min="13799" max="13799" width="7.5703125" style="9" customWidth="1"/>
    <col min="13800" max="13802" width="9.140625" style="9"/>
    <col min="13803" max="13803" width="13" style="9" customWidth="1"/>
    <col min="13804" max="13804" width="13.42578125" style="9" customWidth="1"/>
    <col min="13805" max="13808" width="9.140625" style="9"/>
    <col min="13809" max="13809" width="10" style="9" customWidth="1"/>
    <col min="13810" max="14039" width="9.140625" style="9"/>
    <col min="14040" max="14040" width="10.140625" style="9" customWidth="1"/>
    <col min="14041" max="14041" width="12.85546875" style="9" customWidth="1"/>
    <col min="14042" max="14042" width="9" style="9" customWidth="1"/>
    <col min="14043" max="14043" width="10.140625" style="9" customWidth="1"/>
    <col min="14044" max="14044" width="7" style="9" customWidth="1"/>
    <col min="14045" max="14045" width="4.5703125" style="9" customWidth="1"/>
    <col min="14046" max="14047" width="6.85546875" style="9" customWidth="1"/>
    <col min="14048" max="14048" width="7.5703125" style="9" customWidth="1"/>
    <col min="14049" max="14049" width="6.42578125" style="9" customWidth="1"/>
    <col min="14050" max="14050" width="7" style="9" customWidth="1"/>
    <col min="14051" max="14051" width="7.140625" style="9" customWidth="1"/>
    <col min="14052" max="14052" width="9.140625" style="9"/>
    <col min="14053" max="14053" width="10.85546875" style="9" bestFit="1" customWidth="1"/>
    <col min="14054" max="14054" width="9.140625" style="9"/>
    <col min="14055" max="14055" width="7.5703125" style="9" customWidth="1"/>
    <col min="14056" max="14058" width="9.140625" style="9"/>
    <col min="14059" max="14059" width="13" style="9" customWidth="1"/>
    <col min="14060" max="14060" width="13.42578125" style="9" customWidth="1"/>
    <col min="14061" max="14064" width="9.140625" style="9"/>
    <col min="14065" max="14065" width="10" style="9" customWidth="1"/>
    <col min="14066" max="14295" width="9.140625" style="9"/>
    <col min="14296" max="14296" width="10.140625" style="9" customWidth="1"/>
    <col min="14297" max="14297" width="12.85546875" style="9" customWidth="1"/>
    <col min="14298" max="14298" width="9" style="9" customWidth="1"/>
    <col min="14299" max="14299" width="10.140625" style="9" customWidth="1"/>
    <col min="14300" max="14300" width="7" style="9" customWidth="1"/>
    <col min="14301" max="14301" width="4.5703125" style="9" customWidth="1"/>
    <col min="14302" max="14303" width="6.85546875" style="9" customWidth="1"/>
    <col min="14304" max="14304" width="7.5703125" style="9" customWidth="1"/>
    <col min="14305" max="14305" width="6.42578125" style="9" customWidth="1"/>
    <col min="14306" max="14306" width="7" style="9" customWidth="1"/>
    <col min="14307" max="14307" width="7.140625" style="9" customWidth="1"/>
    <col min="14308" max="14308" width="9.140625" style="9"/>
    <col min="14309" max="14309" width="10.85546875" style="9" bestFit="1" customWidth="1"/>
    <col min="14310" max="14310" width="9.140625" style="9"/>
    <col min="14311" max="14311" width="7.5703125" style="9" customWidth="1"/>
    <col min="14312" max="14314" width="9.140625" style="9"/>
    <col min="14315" max="14315" width="13" style="9" customWidth="1"/>
    <col min="14316" max="14316" width="13.42578125" style="9" customWidth="1"/>
    <col min="14317" max="14320" width="9.140625" style="9"/>
    <col min="14321" max="14321" width="10" style="9" customWidth="1"/>
    <col min="14322" max="14551" width="9.140625" style="9"/>
    <col min="14552" max="14552" width="10.140625" style="9" customWidth="1"/>
    <col min="14553" max="14553" width="12.85546875" style="9" customWidth="1"/>
    <col min="14554" max="14554" width="9" style="9" customWidth="1"/>
    <col min="14555" max="14555" width="10.140625" style="9" customWidth="1"/>
    <col min="14556" max="14556" width="7" style="9" customWidth="1"/>
    <col min="14557" max="14557" width="4.5703125" style="9" customWidth="1"/>
    <col min="14558" max="14559" width="6.85546875" style="9" customWidth="1"/>
    <col min="14560" max="14560" width="7.5703125" style="9" customWidth="1"/>
    <col min="14561" max="14561" width="6.42578125" style="9" customWidth="1"/>
    <col min="14562" max="14562" width="7" style="9" customWidth="1"/>
    <col min="14563" max="14563" width="7.140625" style="9" customWidth="1"/>
    <col min="14564" max="14564" width="9.140625" style="9"/>
    <col min="14565" max="14565" width="10.85546875" style="9" bestFit="1" customWidth="1"/>
    <col min="14566" max="14566" width="9.140625" style="9"/>
    <col min="14567" max="14567" width="7.5703125" style="9" customWidth="1"/>
    <col min="14568" max="14570" width="9.140625" style="9"/>
    <col min="14571" max="14571" width="13" style="9" customWidth="1"/>
    <col min="14572" max="14572" width="13.42578125" style="9" customWidth="1"/>
    <col min="14573" max="14576" width="9.140625" style="9"/>
    <col min="14577" max="14577" width="10" style="9" customWidth="1"/>
    <col min="14578" max="14807" width="9.140625" style="9"/>
    <col min="14808" max="14808" width="10.140625" style="9" customWidth="1"/>
    <col min="14809" max="14809" width="12.85546875" style="9" customWidth="1"/>
    <col min="14810" max="14810" width="9" style="9" customWidth="1"/>
    <col min="14811" max="14811" width="10.140625" style="9" customWidth="1"/>
    <col min="14812" max="14812" width="7" style="9" customWidth="1"/>
    <col min="14813" max="14813" width="4.5703125" style="9" customWidth="1"/>
    <col min="14814" max="14815" width="6.85546875" style="9" customWidth="1"/>
    <col min="14816" max="14816" width="7.5703125" style="9" customWidth="1"/>
    <col min="14817" max="14817" width="6.42578125" style="9" customWidth="1"/>
    <col min="14818" max="14818" width="7" style="9" customWidth="1"/>
    <col min="14819" max="14819" width="7.140625" style="9" customWidth="1"/>
    <col min="14820" max="14820" width="9.140625" style="9"/>
    <col min="14821" max="14821" width="10.85546875" style="9" bestFit="1" customWidth="1"/>
    <col min="14822" max="14822" width="9.140625" style="9"/>
    <col min="14823" max="14823" width="7.5703125" style="9" customWidth="1"/>
    <col min="14824" max="14826" width="9.140625" style="9"/>
    <col min="14827" max="14827" width="13" style="9" customWidth="1"/>
    <col min="14828" max="14828" width="13.42578125" style="9" customWidth="1"/>
    <col min="14829" max="14832" width="9.140625" style="9"/>
    <col min="14833" max="14833" width="10" style="9" customWidth="1"/>
    <col min="14834" max="15063" width="9.140625" style="9"/>
    <col min="15064" max="15064" width="10.140625" style="9" customWidth="1"/>
    <col min="15065" max="15065" width="12.85546875" style="9" customWidth="1"/>
    <col min="15066" max="15066" width="9" style="9" customWidth="1"/>
    <col min="15067" max="15067" width="10.140625" style="9" customWidth="1"/>
    <col min="15068" max="15068" width="7" style="9" customWidth="1"/>
    <col min="15069" max="15069" width="4.5703125" style="9" customWidth="1"/>
    <col min="15070" max="15071" width="6.85546875" style="9" customWidth="1"/>
    <col min="15072" max="15072" width="7.5703125" style="9" customWidth="1"/>
    <col min="15073" max="15073" width="6.42578125" style="9" customWidth="1"/>
    <col min="15074" max="15074" width="7" style="9" customWidth="1"/>
    <col min="15075" max="15075" width="7.140625" style="9" customWidth="1"/>
    <col min="15076" max="15076" width="9.140625" style="9"/>
    <col min="15077" max="15077" width="10.85546875" style="9" bestFit="1" customWidth="1"/>
    <col min="15078" max="15078" width="9.140625" style="9"/>
    <col min="15079" max="15079" width="7.5703125" style="9" customWidth="1"/>
    <col min="15080" max="15082" width="9.140625" style="9"/>
    <col min="15083" max="15083" width="13" style="9" customWidth="1"/>
    <col min="15084" max="15084" width="13.42578125" style="9" customWidth="1"/>
    <col min="15085" max="15088" width="9.140625" style="9"/>
    <col min="15089" max="15089" width="10" style="9" customWidth="1"/>
    <col min="15090" max="15319" width="9.140625" style="9"/>
    <col min="15320" max="15320" width="10.140625" style="9" customWidth="1"/>
    <col min="15321" max="15321" width="12.85546875" style="9" customWidth="1"/>
    <col min="15322" max="15322" width="9" style="9" customWidth="1"/>
    <col min="15323" max="15323" width="10.140625" style="9" customWidth="1"/>
    <col min="15324" max="15324" width="7" style="9" customWidth="1"/>
    <col min="15325" max="15325" width="4.5703125" style="9" customWidth="1"/>
    <col min="15326" max="15327" width="6.85546875" style="9" customWidth="1"/>
    <col min="15328" max="15328" width="7.5703125" style="9" customWidth="1"/>
    <col min="15329" max="15329" width="6.42578125" style="9" customWidth="1"/>
    <col min="15330" max="15330" width="7" style="9" customWidth="1"/>
    <col min="15331" max="15331" width="7.140625" style="9" customWidth="1"/>
    <col min="15332" max="15332" width="9.140625" style="9"/>
    <col min="15333" max="15333" width="10.85546875" style="9" bestFit="1" customWidth="1"/>
    <col min="15334" max="15334" width="9.140625" style="9"/>
    <col min="15335" max="15335" width="7.5703125" style="9" customWidth="1"/>
    <col min="15336" max="15338" width="9.140625" style="9"/>
    <col min="15339" max="15339" width="13" style="9" customWidth="1"/>
    <col min="15340" max="15340" width="13.42578125" style="9" customWidth="1"/>
    <col min="15341" max="15344" width="9.140625" style="9"/>
    <col min="15345" max="15345" width="10" style="9" customWidth="1"/>
    <col min="15346" max="15575" width="9.140625" style="9"/>
    <col min="15576" max="15576" width="10.140625" style="9" customWidth="1"/>
    <col min="15577" max="15577" width="12.85546875" style="9" customWidth="1"/>
    <col min="15578" max="15578" width="9" style="9" customWidth="1"/>
    <col min="15579" max="15579" width="10.140625" style="9" customWidth="1"/>
    <col min="15580" max="15580" width="7" style="9" customWidth="1"/>
    <col min="15581" max="15581" width="4.5703125" style="9" customWidth="1"/>
    <col min="15582" max="15583" width="6.85546875" style="9" customWidth="1"/>
    <col min="15584" max="15584" width="7.5703125" style="9" customWidth="1"/>
    <col min="15585" max="15585" width="6.42578125" style="9" customWidth="1"/>
    <col min="15586" max="15586" width="7" style="9" customWidth="1"/>
    <col min="15587" max="15587" width="7.140625" style="9" customWidth="1"/>
    <col min="15588" max="15588" width="9.140625" style="9"/>
    <col min="15589" max="15589" width="10.85546875" style="9" bestFit="1" customWidth="1"/>
    <col min="15590" max="15590" width="9.140625" style="9"/>
    <col min="15591" max="15591" width="7.5703125" style="9" customWidth="1"/>
    <col min="15592" max="15594" width="9.140625" style="9"/>
    <col min="15595" max="15595" width="13" style="9" customWidth="1"/>
    <col min="15596" max="15596" width="13.42578125" style="9" customWidth="1"/>
    <col min="15597" max="15600" width="9.140625" style="9"/>
    <col min="15601" max="15601" width="10" style="9" customWidth="1"/>
    <col min="15602" max="15831" width="9.140625" style="9"/>
    <col min="15832" max="15832" width="10.140625" style="9" customWidth="1"/>
    <col min="15833" max="15833" width="12.85546875" style="9" customWidth="1"/>
    <col min="15834" max="15834" width="9" style="9" customWidth="1"/>
    <col min="15835" max="15835" width="10.140625" style="9" customWidth="1"/>
    <col min="15836" max="15836" width="7" style="9" customWidth="1"/>
    <col min="15837" max="15837" width="4.5703125" style="9" customWidth="1"/>
    <col min="15838" max="15839" width="6.85546875" style="9" customWidth="1"/>
    <col min="15840" max="15840" width="7.5703125" style="9" customWidth="1"/>
    <col min="15841" max="15841" width="6.42578125" style="9" customWidth="1"/>
    <col min="15842" max="15842" width="7" style="9" customWidth="1"/>
    <col min="15843" max="15843" width="7.140625" style="9" customWidth="1"/>
    <col min="15844" max="15844" width="9.140625" style="9"/>
    <col min="15845" max="15845" width="10.85546875" style="9" bestFit="1" customWidth="1"/>
    <col min="15846" max="15846" width="9.140625" style="9"/>
    <col min="15847" max="15847" width="7.5703125" style="9" customWidth="1"/>
    <col min="15848" max="15850" width="9.140625" style="9"/>
    <col min="15851" max="15851" width="13" style="9" customWidth="1"/>
    <col min="15852" max="15852" width="13.42578125" style="9" customWidth="1"/>
    <col min="15853" max="15856" width="9.140625" style="9"/>
    <col min="15857" max="15857" width="10" style="9" customWidth="1"/>
    <col min="15858" max="16087" width="9.140625" style="9"/>
    <col min="16088" max="16088" width="10.140625" style="9" customWidth="1"/>
    <col min="16089" max="16089" width="12.85546875" style="9" customWidth="1"/>
    <col min="16090" max="16090" width="9" style="9" customWidth="1"/>
    <col min="16091" max="16091" width="10.140625" style="9" customWidth="1"/>
    <col min="16092" max="16092" width="7" style="9" customWidth="1"/>
    <col min="16093" max="16093" width="4.5703125" style="9" customWidth="1"/>
    <col min="16094" max="16095" width="6.85546875" style="9" customWidth="1"/>
    <col min="16096" max="16096" width="7.5703125" style="9" customWidth="1"/>
    <col min="16097" max="16097" width="6.42578125" style="9" customWidth="1"/>
    <col min="16098" max="16098" width="7" style="9" customWidth="1"/>
    <col min="16099" max="16099" width="7.140625" style="9" customWidth="1"/>
    <col min="16100" max="16100" width="9.140625" style="9"/>
    <col min="16101" max="16101" width="10.85546875" style="9" bestFit="1" customWidth="1"/>
    <col min="16102" max="16102" width="9.140625" style="9"/>
    <col min="16103" max="16103" width="7.5703125" style="9" customWidth="1"/>
    <col min="16104" max="16106" width="9.140625" style="9"/>
    <col min="16107" max="16107" width="13" style="9" customWidth="1"/>
    <col min="16108" max="16108" width="13.42578125" style="9" customWidth="1"/>
    <col min="16109" max="16112" width="9.140625" style="9"/>
    <col min="16113" max="16113" width="10" style="9" customWidth="1"/>
    <col min="16114" max="16383" width="9.140625" style="9"/>
    <col min="16384" max="16384" width="9.140625" style="9" customWidth="1"/>
  </cols>
  <sheetData>
    <row r="1" spans="1:9" x14ac:dyDescent="0.2">
      <c r="A1" s="47" t="s">
        <v>77</v>
      </c>
    </row>
    <row r="2" spans="1:9" ht="16.350000000000001" customHeight="1" x14ac:dyDescent="0.25">
      <c r="A2" s="315" t="s">
        <v>311</v>
      </c>
    </row>
    <row r="3" spans="1:9" ht="16.350000000000001" customHeight="1" x14ac:dyDescent="0.25">
      <c r="A3" s="315" t="s">
        <v>771</v>
      </c>
    </row>
    <row r="4" spans="1:9" ht="104.25" customHeight="1" x14ac:dyDescent="0.2">
      <c r="A4" s="63"/>
      <c r="B4" s="88" t="s">
        <v>19</v>
      </c>
      <c r="C4" s="88" t="s">
        <v>20</v>
      </c>
      <c r="D4" s="88" t="s">
        <v>22</v>
      </c>
      <c r="E4" s="88" t="s">
        <v>50</v>
      </c>
      <c r="F4" s="88" t="s">
        <v>23</v>
      </c>
      <c r="G4" s="88" t="s">
        <v>310</v>
      </c>
      <c r="H4" s="88" t="s">
        <v>43</v>
      </c>
      <c r="I4" s="89"/>
    </row>
    <row r="5" spans="1:9" ht="21" customHeight="1" x14ac:dyDescent="0.2">
      <c r="A5" s="176" t="s">
        <v>657</v>
      </c>
      <c r="B5" s="177"/>
      <c r="C5" s="177"/>
      <c r="D5" s="177"/>
      <c r="E5" s="177"/>
      <c r="F5" s="177"/>
      <c r="G5" s="177"/>
      <c r="H5" s="177"/>
      <c r="I5" s="177"/>
    </row>
    <row r="6" spans="1:9" ht="21" customHeight="1" x14ac:dyDescent="0.2">
      <c r="A6" s="79" t="s">
        <v>163</v>
      </c>
      <c r="B6" s="252">
        <v>25</v>
      </c>
      <c r="C6" s="252">
        <v>4</v>
      </c>
      <c r="D6" s="252">
        <v>0</v>
      </c>
      <c r="E6" s="252">
        <v>4</v>
      </c>
      <c r="F6" s="252">
        <v>2</v>
      </c>
      <c r="G6" s="252">
        <v>2</v>
      </c>
      <c r="H6" s="261">
        <v>37</v>
      </c>
      <c r="I6" s="308"/>
    </row>
    <row r="7" spans="1:9" ht="21" customHeight="1" x14ac:dyDescent="0.2">
      <c r="A7" s="80" t="s">
        <v>164</v>
      </c>
      <c r="B7" s="253">
        <v>19</v>
      </c>
      <c r="C7" s="253">
        <v>3</v>
      </c>
      <c r="D7" s="253">
        <v>0</v>
      </c>
      <c r="E7" s="253">
        <v>4</v>
      </c>
      <c r="F7" s="253">
        <v>2</v>
      </c>
      <c r="G7" s="253">
        <v>0</v>
      </c>
      <c r="H7" s="262">
        <v>28</v>
      </c>
      <c r="I7" s="163"/>
    </row>
    <row r="8" spans="1:9" ht="21" customHeight="1" x14ac:dyDescent="0.2">
      <c r="A8" s="79" t="s">
        <v>37</v>
      </c>
      <c r="B8" s="252">
        <v>84</v>
      </c>
      <c r="C8" s="252">
        <v>11</v>
      </c>
      <c r="D8" s="252">
        <v>3</v>
      </c>
      <c r="E8" s="252">
        <v>6</v>
      </c>
      <c r="F8" s="252">
        <v>8</v>
      </c>
      <c r="G8" s="252">
        <v>3</v>
      </c>
      <c r="H8" s="261">
        <v>115</v>
      </c>
      <c r="I8" s="308"/>
    </row>
    <row r="9" spans="1:9" ht="21" customHeight="1" x14ac:dyDescent="0.2">
      <c r="A9" s="80" t="s">
        <v>75</v>
      </c>
      <c r="B9" s="253">
        <v>128</v>
      </c>
      <c r="C9" s="253">
        <v>18</v>
      </c>
      <c r="D9" s="253">
        <v>3</v>
      </c>
      <c r="E9" s="253">
        <v>14</v>
      </c>
      <c r="F9" s="253">
        <v>12</v>
      </c>
      <c r="G9" s="253">
        <v>5</v>
      </c>
      <c r="H9" s="262">
        <v>180</v>
      </c>
      <c r="I9" s="163"/>
    </row>
    <row r="10" spans="1:9" ht="21" customHeight="1" x14ac:dyDescent="0.2">
      <c r="A10" s="79" t="s">
        <v>100</v>
      </c>
      <c r="B10" s="256">
        <v>0.65625</v>
      </c>
      <c r="C10" s="256">
        <v>0.61111111111111116</v>
      </c>
      <c r="D10" s="256">
        <v>1</v>
      </c>
      <c r="E10" s="256">
        <v>0.42857142857142855</v>
      </c>
      <c r="F10" s="256">
        <v>0.66666666666666663</v>
      </c>
      <c r="G10" s="256">
        <v>0.6</v>
      </c>
      <c r="H10" s="257">
        <v>0.63888888888888884</v>
      </c>
      <c r="I10" s="256" t="e">
        <f t="shared" ref="I10" si="0">I8/I9</f>
        <v>#DIV/0!</v>
      </c>
    </row>
    <row r="11" spans="1:9" ht="21" customHeight="1" x14ac:dyDescent="0.2">
      <c r="A11" s="176" t="s">
        <v>636</v>
      </c>
      <c r="B11" s="177"/>
      <c r="C11" s="177"/>
      <c r="D11" s="177"/>
      <c r="E11" s="177"/>
      <c r="F11" s="177"/>
      <c r="G11" s="177"/>
      <c r="H11" s="177"/>
      <c r="I11" s="177"/>
    </row>
    <row r="12" spans="1:9" ht="21" customHeight="1" x14ac:dyDescent="0.2">
      <c r="A12" s="79" t="s">
        <v>163</v>
      </c>
      <c r="B12" s="252">
        <v>28</v>
      </c>
      <c r="C12" s="252">
        <v>4</v>
      </c>
      <c r="D12" s="252">
        <v>0</v>
      </c>
      <c r="E12" s="252">
        <v>4</v>
      </c>
      <c r="F12" s="252">
        <v>2</v>
      </c>
      <c r="G12" s="252">
        <v>1</v>
      </c>
      <c r="H12" s="261">
        <v>39</v>
      </c>
      <c r="I12" s="308"/>
    </row>
    <row r="13" spans="1:9" ht="21" customHeight="1" x14ac:dyDescent="0.2">
      <c r="A13" s="80" t="s">
        <v>164</v>
      </c>
      <c r="B13" s="253">
        <v>24</v>
      </c>
      <c r="C13" s="253">
        <v>3</v>
      </c>
      <c r="D13" s="253">
        <v>1</v>
      </c>
      <c r="E13" s="253">
        <v>5</v>
      </c>
      <c r="F13" s="253">
        <v>4</v>
      </c>
      <c r="G13" s="253">
        <v>0</v>
      </c>
      <c r="H13" s="262">
        <v>37</v>
      </c>
      <c r="I13" s="163"/>
    </row>
    <row r="14" spans="1:9" ht="21" customHeight="1" x14ac:dyDescent="0.2">
      <c r="A14" s="79" t="s">
        <v>37</v>
      </c>
      <c r="B14" s="252">
        <v>74</v>
      </c>
      <c r="C14" s="252">
        <v>10</v>
      </c>
      <c r="D14" s="252">
        <v>2</v>
      </c>
      <c r="E14" s="252">
        <v>4</v>
      </c>
      <c r="F14" s="252">
        <v>8</v>
      </c>
      <c r="G14" s="252">
        <v>4</v>
      </c>
      <c r="H14" s="261">
        <v>102</v>
      </c>
      <c r="I14" s="308"/>
    </row>
    <row r="15" spans="1:9" ht="21" customHeight="1" x14ac:dyDescent="0.2">
      <c r="A15" s="80" t="s">
        <v>75</v>
      </c>
      <c r="B15" s="253">
        <v>126</v>
      </c>
      <c r="C15" s="253">
        <v>17</v>
      </c>
      <c r="D15" s="253">
        <v>3</v>
      </c>
      <c r="E15" s="253">
        <v>13</v>
      </c>
      <c r="F15" s="253">
        <v>14</v>
      </c>
      <c r="G15" s="253">
        <v>5</v>
      </c>
      <c r="H15" s="262">
        <v>178</v>
      </c>
      <c r="I15" s="163"/>
    </row>
    <row r="16" spans="1:9" ht="21" customHeight="1" x14ac:dyDescent="0.2">
      <c r="A16" s="79" t="s">
        <v>100</v>
      </c>
      <c r="B16" s="256">
        <v>0.58730158730158732</v>
      </c>
      <c r="C16" s="256">
        <v>0.58823529411764708</v>
      </c>
      <c r="D16" s="256">
        <v>0.66666666666666663</v>
      </c>
      <c r="E16" s="256">
        <v>0.30769230769230771</v>
      </c>
      <c r="F16" s="256">
        <v>0.5714285714285714</v>
      </c>
      <c r="G16" s="256">
        <v>0.8</v>
      </c>
      <c r="H16" s="257">
        <v>0.5730337078651685</v>
      </c>
      <c r="I16" s="256"/>
    </row>
    <row r="17" spans="1:9" ht="21" customHeight="1" x14ac:dyDescent="0.2">
      <c r="A17" s="176" t="s">
        <v>625</v>
      </c>
      <c r="B17" s="177"/>
      <c r="C17" s="177"/>
      <c r="D17" s="177"/>
      <c r="E17" s="177"/>
      <c r="F17" s="177"/>
      <c r="G17" s="177"/>
      <c r="H17" s="177"/>
      <c r="I17" s="177"/>
    </row>
    <row r="18" spans="1:9" ht="21" customHeight="1" x14ac:dyDescent="0.2">
      <c r="A18" s="79" t="s">
        <v>163</v>
      </c>
      <c r="B18" s="252">
        <v>19</v>
      </c>
      <c r="C18" s="252">
        <v>5</v>
      </c>
      <c r="D18" s="252">
        <v>0</v>
      </c>
      <c r="E18" s="252">
        <v>7</v>
      </c>
      <c r="F18" s="252">
        <v>3</v>
      </c>
      <c r="G18" s="252">
        <v>1</v>
      </c>
      <c r="H18" s="261">
        <v>35</v>
      </c>
      <c r="I18" s="308"/>
    </row>
    <row r="19" spans="1:9" ht="21" customHeight="1" x14ac:dyDescent="0.2">
      <c r="A19" s="80" t="s">
        <v>164</v>
      </c>
      <c r="B19" s="253">
        <v>20</v>
      </c>
      <c r="C19" s="253">
        <v>3</v>
      </c>
      <c r="D19" s="253">
        <v>1</v>
      </c>
      <c r="E19" s="253">
        <v>5</v>
      </c>
      <c r="F19" s="253">
        <v>3</v>
      </c>
      <c r="G19" s="253">
        <v>2</v>
      </c>
      <c r="H19" s="262">
        <v>34</v>
      </c>
      <c r="I19" s="163"/>
    </row>
    <row r="20" spans="1:9" ht="21" customHeight="1" x14ac:dyDescent="0.2">
      <c r="A20" s="79" t="s">
        <v>37</v>
      </c>
      <c r="B20" s="252">
        <v>77</v>
      </c>
      <c r="C20" s="252">
        <v>8</v>
      </c>
      <c r="D20" s="252">
        <v>2</v>
      </c>
      <c r="E20" s="252">
        <v>5</v>
      </c>
      <c r="F20" s="252">
        <v>7</v>
      </c>
      <c r="G20" s="252">
        <v>5</v>
      </c>
      <c r="H20" s="261">
        <v>104</v>
      </c>
      <c r="I20" s="308"/>
    </row>
    <row r="21" spans="1:9" ht="21" customHeight="1" x14ac:dyDescent="0.2">
      <c r="A21" s="80" t="s">
        <v>75</v>
      </c>
      <c r="B21" s="253">
        <v>116</v>
      </c>
      <c r="C21" s="253">
        <v>16</v>
      </c>
      <c r="D21" s="253">
        <v>3</v>
      </c>
      <c r="E21" s="253">
        <v>17</v>
      </c>
      <c r="F21" s="253">
        <v>13</v>
      </c>
      <c r="G21" s="253">
        <v>8</v>
      </c>
      <c r="H21" s="262">
        <v>173</v>
      </c>
      <c r="I21" s="163"/>
    </row>
    <row r="22" spans="1:9" ht="21" customHeight="1" x14ac:dyDescent="0.2">
      <c r="A22" s="79" t="s">
        <v>100</v>
      </c>
      <c r="B22" s="256">
        <v>0.66379310344827591</v>
      </c>
      <c r="C22" s="256">
        <v>0.5</v>
      </c>
      <c r="D22" s="256">
        <v>0.66666666666666663</v>
      </c>
      <c r="E22" s="256">
        <v>0.29411764705882354</v>
      </c>
      <c r="F22" s="256">
        <v>0.53846153846153844</v>
      </c>
      <c r="G22" s="256">
        <v>0.625</v>
      </c>
      <c r="H22" s="257">
        <v>0.60115606936416188</v>
      </c>
      <c r="I22" s="256"/>
    </row>
    <row r="23" spans="1:9" ht="21" customHeight="1" x14ac:dyDescent="0.2">
      <c r="A23" s="176" t="s">
        <v>615</v>
      </c>
      <c r="B23" s="177"/>
      <c r="C23" s="177"/>
      <c r="D23" s="177"/>
      <c r="E23" s="177"/>
      <c r="F23" s="177"/>
      <c r="G23" s="177"/>
      <c r="H23" s="177"/>
      <c r="I23" s="177"/>
    </row>
    <row r="24" spans="1:9" ht="21" customHeight="1" x14ac:dyDescent="0.2">
      <c r="A24" s="79" t="s">
        <v>163</v>
      </c>
      <c r="B24" s="252">
        <v>28</v>
      </c>
      <c r="C24" s="252">
        <v>4</v>
      </c>
      <c r="D24" s="252">
        <v>1</v>
      </c>
      <c r="E24" s="252">
        <v>9</v>
      </c>
      <c r="F24" s="252">
        <v>4</v>
      </c>
      <c r="G24" s="252">
        <v>2</v>
      </c>
      <c r="H24" s="261">
        <v>48</v>
      </c>
      <c r="I24" s="308"/>
    </row>
    <row r="25" spans="1:9" ht="21" customHeight="1" x14ac:dyDescent="0.2">
      <c r="A25" s="80" t="s">
        <v>164</v>
      </c>
      <c r="B25" s="253">
        <v>11</v>
      </c>
      <c r="C25" s="253">
        <v>3</v>
      </c>
      <c r="D25" s="253">
        <v>0</v>
      </c>
      <c r="E25" s="253">
        <v>3</v>
      </c>
      <c r="F25" s="253">
        <v>1</v>
      </c>
      <c r="G25" s="253">
        <v>3</v>
      </c>
      <c r="H25" s="262">
        <v>21</v>
      </c>
      <c r="I25" s="163"/>
    </row>
    <row r="26" spans="1:9" ht="21" customHeight="1" x14ac:dyDescent="0.2">
      <c r="A26" s="79" t="s">
        <v>37</v>
      </c>
      <c r="B26" s="252">
        <v>72</v>
      </c>
      <c r="C26" s="252">
        <v>8</v>
      </c>
      <c r="D26" s="252">
        <v>2</v>
      </c>
      <c r="E26" s="252">
        <v>5</v>
      </c>
      <c r="F26" s="252">
        <v>7</v>
      </c>
      <c r="G26" s="252">
        <v>4</v>
      </c>
      <c r="H26" s="261">
        <v>98</v>
      </c>
      <c r="I26" s="308"/>
    </row>
    <row r="27" spans="1:9" ht="21" customHeight="1" x14ac:dyDescent="0.2">
      <c r="A27" s="80" t="s">
        <v>75</v>
      </c>
      <c r="B27" s="253">
        <v>111</v>
      </c>
      <c r="C27" s="253">
        <v>15</v>
      </c>
      <c r="D27" s="253">
        <v>3</v>
      </c>
      <c r="E27" s="253">
        <v>17</v>
      </c>
      <c r="F27" s="253">
        <v>12</v>
      </c>
      <c r="G27" s="253">
        <v>9</v>
      </c>
      <c r="H27" s="262">
        <v>167</v>
      </c>
      <c r="I27" s="163"/>
    </row>
    <row r="28" spans="1:9" ht="21" customHeight="1" x14ac:dyDescent="0.2">
      <c r="A28" s="79" t="s">
        <v>100</v>
      </c>
      <c r="B28" s="256">
        <v>0.64864864864864868</v>
      </c>
      <c r="C28" s="256">
        <v>0.53333333333333333</v>
      </c>
      <c r="D28" s="256">
        <v>0.66666666666666663</v>
      </c>
      <c r="E28" s="256">
        <v>0.29411764705882354</v>
      </c>
      <c r="F28" s="256">
        <v>0.58333333333333337</v>
      </c>
      <c r="G28" s="256">
        <v>0.44444444444444442</v>
      </c>
      <c r="H28" s="257">
        <v>0.58682634730538918</v>
      </c>
      <c r="I28" s="256"/>
    </row>
    <row r="29" spans="1:9" ht="21" customHeight="1" x14ac:dyDescent="0.2">
      <c r="A29" s="176" t="s">
        <v>601</v>
      </c>
      <c r="B29" s="177"/>
      <c r="C29" s="177"/>
      <c r="D29" s="177"/>
      <c r="E29" s="177"/>
      <c r="F29" s="177"/>
      <c r="G29" s="177"/>
      <c r="H29" s="177"/>
      <c r="I29" s="177"/>
    </row>
    <row r="30" spans="1:9" ht="21" customHeight="1" x14ac:dyDescent="0.2">
      <c r="A30" s="79" t="s">
        <v>163</v>
      </c>
      <c r="B30" s="252">
        <v>24</v>
      </c>
      <c r="C30" s="252">
        <v>4</v>
      </c>
      <c r="D30" s="252">
        <v>1</v>
      </c>
      <c r="E30" s="252">
        <v>16</v>
      </c>
      <c r="F30" s="252">
        <v>5</v>
      </c>
      <c r="G30" s="252">
        <v>3</v>
      </c>
      <c r="H30" s="261">
        <v>53</v>
      </c>
      <c r="I30" s="308"/>
    </row>
    <row r="31" spans="1:9" ht="21" customHeight="1" x14ac:dyDescent="0.2">
      <c r="A31" s="80" t="s">
        <v>164</v>
      </c>
      <c r="B31" s="253">
        <v>18</v>
      </c>
      <c r="C31" s="253">
        <v>0</v>
      </c>
      <c r="D31" s="253">
        <v>0</v>
      </c>
      <c r="E31" s="253">
        <v>4</v>
      </c>
      <c r="F31" s="253">
        <v>0</v>
      </c>
      <c r="G31" s="253">
        <v>4</v>
      </c>
      <c r="H31" s="262">
        <v>26</v>
      </c>
      <c r="I31" s="163"/>
    </row>
    <row r="32" spans="1:9" ht="21" customHeight="1" x14ac:dyDescent="0.2">
      <c r="A32" s="79" t="s">
        <v>37</v>
      </c>
      <c r="B32" s="252">
        <v>73</v>
      </c>
      <c r="C32" s="252">
        <v>9</v>
      </c>
      <c r="D32" s="252">
        <v>2</v>
      </c>
      <c r="E32" s="252">
        <v>3</v>
      </c>
      <c r="F32" s="252">
        <v>7</v>
      </c>
      <c r="G32" s="252">
        <v>4</v>
      </c>
      <c r="H32" s="261">
        <v>98</v>
      </c>
      <c r="I32" s="308"/>
    </row>
    <row r="33" spans="1:14" ht="21" customHeight="1" x14ac:dyDescent="0.2">
      <c r="A33" s="80" t="s">
        <v>75</v>
      </c>
      <c r="B33" s="253">
        <v>115</v>
      </c>
      <c r="C33" s="253">
        <v>13</v>
      </c>
      <c r="D33" s="253">
        <v>3</v>
      </c>
      <c r="E33" s="253">
        <v>23</v>
      </c>
      <c r="F33" s="253">
        <v>12</v>
      </c>
      <c r="G33" s="253">
        <v>11</v>
      </c>
      <c r="H33" s="262">
        <v>177</v>
      </c>
      <c r="I33" s="163"/>
    </row>
    <row r="34" spans="1:14" ht="21" customHeight="1" x14ac:dyDescent="0.2">
      <c r="A34" s="79" t="s">
        <v>100</v>
      </c>
      <c r="B34" s="256">
        <v>0.63478260869565217</v>
      </c>
      <c r="C34" s="256">
        <v>0.69230769230769229</v>
      </c>
      <c r="D34" s="256">
        <v>0.66666666666666663</v>
      </c>
      <c r="E34" s="256">
        <v>0.13043478260869565</v>
      </c>
      <c r="F34" s="256">
        <v>0.58333333333333337</v>
      </c>
      <c r="G34" s="256">
        <v>0.36363636363636365</v>
      </c>
      <c r="H34" s="257">
        <v>0.5536723163841808</v>
      </c>
      <c r="I34" s="256"/>
    </row>
    <row r="35" spans="1:14" s="10" customFormat="1" x14ac:dyDescent="0.2">
      <c r="A35" s="57" t="s">
        <v>76</v>
      </c>
      <c r="B35" s="179"/>
      <c r="C35" s="180"/>
      <c r="D35" s="180"/>
      <c r="E35" s="180"/>
      <c r="F35" s="180"/>
      <c r="G35" s="180"/>
      <c r="H35" s="180"/>
      <c r="I35" s="180"/>
    </row>
    <row r="36" spans="1:14" x14ac:dyDescent="0.2">
      <c r="A36" s="23" t="s">
        <v>56</v>
      </c>
    </row>
    <row r="37" spans="1:14" x14ac:dyDescent="0.2">
      <c r="A37" s="25" t="s">
        <v>304</v>
      </c>
      <c r="B37" s="25"/>
      <c r="C37" s="25"/>
      <c r="D37" s="25"/>
      <c r="E37" s="25"/>
      <c r="F37" s="25"/>
      <c r="G37" s="25"/>
      <c r="H37" s="25"/>
      <c r="I37" s="25"/>
    </row>
    <row r="38" spans="1:14" x14ac:dyDescent="0.2">
      <c r="A38" s="13" t="s">
        <v>305</v>
      </c>
      <c r="B38" s="25"/>
      <c r="C38" s="25"/>
      <c r="D38" s="25"/>
      <c r="E38" s="25"/>
      <c r="F38" s="25"/>
      <c r="G38" s="25"/>
      <c r="H38" s="25"/>
      <c r="I38" s="25"/>
    </row>
    <row r="39" spans="1:14" x14ac:dyDescent="0.2">
      <c r="A39" s="25" t="s">
        <v>559</v>
      </c>
      <c r="B39" s="25"/>
      <c r="C39" s="25"/>
      <c r="D39" s="25"/>
      <c r="E39" s="25"/>
      <c r="F39" s="25"/>
      <c r="G39" s="25"/>
      <c r="H39" s="25"/>
      <c r="I39" s="25"/>
    </row>
    <row r="40" spans="1:14" customFormat="1" x14ac:dyDescent="0.2">
      <c r="A40" s="37" t="s">
        <v>663</v>
      </c>
      <c r="B40" s="402"/>
      <c r="C40" s="402"/>
      <c r="D40" s="402"/>
      <c r="E40" s="402"/>
      <c r="F40" s="402"/>
      <c r="G40" s="402"/>
      <c r="H40" s="402"/>
      <c r="I40" s="402"/>
      <c r="J40" s="402"/>
      <c r="K40" s="402"/>
      <c r="L40" s="402"/>
      <c r="M40" s="402"/>
      <c r="N40" s="402"/>
    </row>
  </sheetData>
  <hyperlinks>
    <hyperlink ref="A1" location="Contents!A1" tooltip="Contents Page" display="Return to Contents Page" xr:uid="{00000000-0004-0000-1C00-000000000000}"/>
  </hyperlinks>
  <pageMargins left="0.70866141732283472"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16"/>
  <sheetViews>
    <sheetView zoomScaleNormal="100" workbookViewId="0">
      <selection sqref="A1:XFD1"/>
    </sheetView>
  </sheetViews>
  <sheetFormatPr defaultColWidth="9.140625" defaultRowHeight="12.75" x14ac:dyDescent="0.2"/>
  <cols>
    <col min="1" max="1" width="11" style="3" customWidth="1"/>
    <col min="2" max="2" width="118.140625" style="3" bestFit="1" customWidth="1"/>
    <col min="3" max="16384" width="9.140625" style="3"/>
  </cols>
  <sheetData>
    <row r="1" spans="1:8" ht="15.75" x14ac:dyDescent="0.25">
      <c r="A1" s="862" t="s">
        <v>648</v>
      </c>
    </row>
    <row r="2" spans="1:8" ht="27.75" customHeight="1" x14ac:dyDescent="0.2">
      <c r="A2" s="365" t="s">
        <v>114</v>
      </c>
      <c r="B2" s="362" t="s">
        <v>115</v>
      </c>
      <c r="C2" s="93"/>
      <c r="D2" s="93"/>
      <c r="E2" s="93"/>
      <c r="F2" s="93"/>
      <c r="G2" s="93"/>
      <c r="H2" s="93"/>
    </row>
    <row r="3" spans="1:8" ht="20.25" customHeight="1" x14ac:dyDescent="0.2">
      <c r="A3" s="863" t="s">
        <v>649</v>
      </c>
      <c r="B3" s="363" t="s">
        <v>116</v>
      </c>
      <c r="C3" s="136"/>
      <c r="D3" s="136"/>
      <c r="E3" s="136"/>
      <c r="F3" s="136"/>
      <c r="G3" s="136"/>
      <c r="H3" s="136"/>
    </row>
    <row r="4" spans="1:8" ht="20.25" customHeight="1" x14ac:dyDescent="0.2">
      <c r="A4" s="607" t="s">
        <v>582</v>
      </c>
      <c r="B4" s="364" t="s">
        <v>594</v>
      </c>
      <c r="C4" s="136"/>
      <c r="D4" s="136"/>
      <c r="E4" s="136"/>
      <c r="F4" s="136"/>
      <c r="G4" s="136"/>
      <c r="H4" s="136"/>
    </row>
    <row r="5" spans="1:8" ht="20.25" customHeight="1" x14ac:dyDescent="0.2">
      <c r="A5" s="367" t="s">
        <v>360</v>
      </c>
      <c r="B5" s="363" t="s">
        <v>359</v>
      </c>
      <c r="C5" s="136"/>
      <c r="D5" s="136"/>
      <c r="E5" s="136"/>
      <c r="F5" s="136"/>
      <c r="G5" s="136"/>
      <c r="H5" s="136"/>
    </row>
    <row r="6" spans="1:8" ht="20.25" customHeight="1" x14ac:dyDescent="0.2">
      <c r="A6" s="366" t="s">
        <v>117</v>
      </c>
      <c r="B6" s="364" t="s">
        <v>119</v>
      </c>
      <c r="C6" s="136"/>
      <c r="D6" s="136"/>
      <c r="E6" s="136"/>
      <c r="F6" s="136"/>
      <c r="G6" s="136"/>
      <c r="H6" s="136"/>
    </row>
    <row r="7" spans="1:8" ht="22.5" customHeight="1" x14ac:dyDescent="0.2">
      <c r="A7" s="860" t="s">
        <v>641</v>
      </c>
      <c r="B7" s="608" t="s">
        <v>162</v>
      </c>
    </row>
    <row r="8" spans="1:8" x14ac:dyDescent="0.2">
      <c r="A8" s="858"/>
    </row>
    <row r="14" spans="1:8" ht="15" x14ac:dyDescent="0.2">
      <c r="C14" s="136"/>
      <c r="D14" s="136"/>
      <c r="E14" s="136"/>
      <c r="F14" s="136"/>
      <c r="G14" s="136"/>
      <c r="H14" s="136"/>
    </row>
    <row r="15" spans="1:8" ht="15" x14ac:dyDescent="0.2">
      <c r="A15" s="136"/>
      <c r="B15" s="136"/>
      <c r="C15" s="138"/>
      <c r="D15" s="138"/>
      <c r="E15" s="138"/>
      <c r="F15" s="138"/>
      <c r="G15" s="138"/>
      <c r="H15" s="138"/>
    </row>
    <row r="16" spans="1:8" ht="15" x14ac:dyDescent="0.2">
      <c r="A16" s="137"/>
      <c r="B16" s="138"/>
    </row>
  </sheetData>
  <pageMargins left="0.70866141732283472" right="0.70866141732283472" top="0.74803149606299213" bottom="0.74803149606299213" header="0.31496062992125984" footer="0.31496062992125984"/>
  <pageSetup paperSize="9" scale="6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AA19"/>
  <sheetViews>
    <sheetView showGridLines="0" zoomScaleNormal="100" workbookViewId="0">
      <pane ySplit="3" topLeftCell="A4" activePane="bottomLeft" state="frozen"/>
      <selection sqref="A1:XFD1"/>
      <selection pane="bottomLeft" sqref="A1:XFD1"/>
    </sheetView>
  </sheetViews>
  <sheetFormatPr defaultRowHeight="12.75" x14ac:dyDescent="0.2"/>
  <cols>
    <col min="1" max="1" width="24.85546875" style="9" customWidth="1"/>
    <col min="2" max="13" width="7.42578125" style="9" customWidth="1"/>
    <col min="14" max="14" width="0.42578125" style="9" customWidth="1"/>
    <col min="15" max="15" width="7.85546875" style="9" customWidth="1"/>
    <col min="16" max="228" width="9.140625" style="9"/>
    <col min="229" max="229" width="10.140625" style="9" customWidth="1"/>
    <col min="230" max="230" width="12.85546875" style="9" customWidth="1"/>
    <col min="231" max="231" width="9" style="9" customWidth="1"/>
    <col min="232" max="232" width="10.140625" style="9" customWidth="1"/>
    <col min="233" max="233" width="7" style="9" customWidth="1"/>
    <col min="234" max="234" width="4.5703125" style="9" customWidth="1"/>
    <col min="235" max="236" width="6.85546875" style="9" customWidth="1"/>
    <col min="237" max="237" width="7.5703125" style="9" customWidth="1"/>
    <col min="238" max="238" width="6.42578125" style="9" customWidth="1"/>
    <col min="239" max="239" width="7" style="9" customWidth="1"/>
    <col min="240" max="240" width="7.140625" style="9" customWidth="1"/>
    <col min="241" max="241" width="9.140625" style="9"/>
    <col min="242" max="242" width="10.85546875" style="9" bestFit="1" customWidth="1"/>
    <col min="243" max="243" width="9.140625" style="9"/>
    <col min="244" max="244" width="7.5703125" style="9" customWidth="1"/>
    <col min="245" max="247" width="9.140625" style="9"/>
    <col min="248" max="248" width="13" style="9" customWidth="1"/>
    <col min="249" max="249" width="13.42578125" style="9" customWidth="1"/>
    <col min="250" max="253" width="9.140625" style="9"/>
    <col min="254" max="254" width="10" style="9" customWidth="1"/>
    <col min="255" max="484" width="9.140625" style="9"/>
    <col min="485" max="485" width="10.140625" style="9" customWidth="1"/>
    <col min="486" max="486" width="12.85546875" style="9" customWidth="1"/>
    <col min="487" max="487" width="9" style="9" customWidth="1"/>
    <col min="488" max="488" width="10.140625" style="9" customWidth="1"/>
    <col min="489" max="489" width="7" style="9" customWidth="1"/>
    <col min="490" max="490" width="4.5703125" style="9" customWidth="1"/>
    <col min="491" max="492" width="6.85546875" style="9" customWidth="1"/>
    <col min="493" max="493" width="7.5703125" style="9" customWidth="1"/>
    <col min="494" max="494" width="6.42578125" style="9" customWidth="1"/>
    <col min="495" max="495" width="7" style="9" customWidth="1"/>
    <col min="496" max="496" width="7.140625" style="9" customWidth="1"/>
    <col min="497" max="497" width="9.140625" style="9"/>
    <col min="498" max="498" width="10.85546875" style="9" bestFit="1" customWidth="1"/>
    <col min="499" max="499" width="9.140625" style="9"/>
    <col min="500" max="500" width="7.5703125" style="9" customWidth="1"/>
    <col min="501" max="503" width="9.140625" style="9"/>
    <col min="504" max="504" width="13" style="9" customWidth="1"/>
    <col min="505" max="505" width="13.42578125" style="9" customWidth="1"/>
    <col min="506" max="509" width="9.140625" style="9"/>
    <col min="510" max="510" width="10" style="9" customWidth="1"/>
    <col min="511" max="740" width="9.140625" style="9"/>
    <col min="741" max="741" width="10.140625" style="9" customWidth="1"/>
    <col min="742" max="742" width="12.85546875" style="9" customWidth="1"/>
    <col min="743" max="743" width="9" style="9" customWidth="1"/>
    <col min="744" max="744" width="10.140625" style="9" customWidth="1"/>
    <col min="745" max="745" width="7" style="9" customWidth="1"/>
    <col min="746" max="746" width="4.5703125" style="9" customWidth="1"/>
    <col min="747" max="748" width="6.85546875" style="9" customWidth="1"/>
    <col min="749" max="749" width="7.5703125" style="9" customWidth="1"/>
    <col min="750" max="750" width="6.42578125" style="9" customWidth="1"/>
    <col min="751" max="751" width="7" style="9" customWidth="1"/>
    <col min="752" max="752" width="7.140625" style="9" customWidth="1"/>
    <col min="753" max="753" width="9.140625" style="9"/>
    <col min="754" max="754" width="10.85546875" style="9" bestFit="1" customWidth="1"/>
    <col min="755" max="755" width="9.140625" style="9"/>
    <col min="756" max="756" width="7.5703125" style="9" customWidth="1"/>
    <col min="757" max="759" width="9.140625" style="9"/>
    <col min="760" max="760" width="13" style="9" customWidth="1"/>
    <col min="761" max="761" width="13.42578125" style="9" customWidth="1"/>
    <col min="762" max="765" width="9.140625" style="9"/>
    <col min="766" max="766" width="10" style="9" customWidth="1"/>
    <col min="767" max="996" width="9.140625" style="9"/>
    <col min="997" max="997" width="10.140625" style="9" customWidth="1"/>
    <col min="998" max="998" width="12.85546875" style="9" customWidth="1"/>
    <col min="999" max="999" width="9" style="9" customWidth="1"/>
    <col min="1000" max="1000" width="10.140625" style="9" customWidth="1"/>
    <col min="1001" max="1001" width="7" style="9" customWidth="1"/>
    <col min="1002" max="1002" width="4.5703125" style="9" customWidth="1"/>
    <col min="1003" max="1004" width="6.85546875" style="9" customWidth="1"/>
    <col min="1005" max="1005" width="7.5703125" style="9" customWidth="1"/>
    <col min="1006" max="1006" width="6.42578125" style="9" customWidth="1"/>
    <col min="1007" max="1007" width="7" style="9" customWidth="1"/>
    <col min="1008" max="1008" width="7.140625" style="9" customWidth="1"/>
    <col min="1009" max="1009" width="9.140625" style="9"/>
    <col min="1010" max="1010" width="10.85546875" style="9" bestFit="1" customWidth="1"/>
    <col min="1011" max="1011" width="9.140625" style="9"/>
    <col min="1012" max="1012" width="7.5703125" style="9" customWidth="1"/>
    <col min="1013" max="1015" width="9.140625" style="9"/>
    <col min="1016" max="1016" width="13" style="9" customWidth="1"/>
    <col min="1017" max="1017" width="13.42578125" style="9" customWidth="1"/>
    <col min="1018" max="1021" width="9.140625" style="9"/>
    <col min="1022" max="1022" width="10" style="9" customWidth="1"/>
    <col min="1023" max="1252" width="9.140625" style="9"/>
    <col min="1253" max="1253" width="10.140625" style="9" customWidth="1"/>
    <col min="1254" max="1254" width="12.85546875" style="9" customWidth="1"/>
    <col min="1255" max="1255" width="9" style="9" customWidth="1"/>
    <col min="1256" max="1256" width="10.140625" style="9" customWidth="1"/>
    <col min="1257" max="1257" width="7" style="9" customWidth="1"/>
    <col min="1258" max="1258" width="4.5703125" style="9" customWidth="1"/>
    <col min="1259" max="1260" width="6.85546875" style="9" customWidth="1"/>
    <col min="1261" max="1261" width="7.5703125" style="9" customWidth="1"/>
    <col min="1262" max="1262" width="6.42578125" style="9" customWidth="1"/>
    <col min="1263" max="1263" width="7" style="9" customWidth="1"/>
    <col min="1264" max="1264" width="7.140625" style="9" customWidth="1"/>
    <col min="1265" max="1265" width="9.140625" style="9"/>
    <col min="1266" max="1266" width="10.85546875" style="9" bestFit="1" customWidth="1"/>
    <col min="1267" max="1267" width="9.140625" style="9"/>
    <col min="1268" max="1268" width="7.5703125" style="9" customWidth="1"/>
    <col min="1269" max="1271" width="9.140625" style="9"/>
    <col min="1272" max="1272" width="13" style="9" customWidth="1"/>
    <col min="1273" max="1273" width="13.42578125" style="9" customWidth="1"/>
    <col min="1274" max="1277" width="9.140625" style="9"/>
    <col min="1278" max="1278" width="10" style="9" customWidth="1"/>
    <col min="1279" max="1508" width="9.140625" style="9"/>
    <col min="1509" max="1509" width="10.140625" style="9" customWidth="1"/>
    <col min="1510" max="1510" width="12.85546875" style="9" customWidth="1"/>
    <col min="1511" max="1511" width="9" style="9" customWidth="1"/>
    <col min="1512" max="1512" width="10.140625" style="9" customWidth="1"/>
    <col min="1513" max="1513" width="7" style="9" customWidth="1"/>
    <col min="1514" max="1514" width="4.5703125" style="9" customWidth="1"/>
    <col min="1515" max="1516" width="6.85546875" style="9" customWidth="1"/>
    <col min="1517" max="1517" width="7.5703125" style="9" customWidth="1"/>
    <col min="1518" max="1518" width="6.42578125" style="9" customWidth="1"/>
    <col min="1519" max="1519" width="7" style="9" customWidth="1"/>
    <col min="1520" max="1520" width="7.140625" style="9" customWidth="1"/>
    <col min="1521" max="1521" width="9.140625" style="9"/>
    <col min="1522" max="1522" width="10.85546875" style="9" bestFit="1" customWidth="1"/>
    <col min="1523" max="1523" width="9.140625" style="9"/>
    <col min="1524" max="1524" width="7.5703125" style="9" customWidth="1"/>
    <col min="1525" max="1527" width="9.140625" style="9"/>
    <col min="1528" max="1528" width="13" style="9" customWidth="1"/>
    <col min="1529" max="1529" width="13.42578125" style="9" customWidth="1"/>
    <col min="1530" max="1533" width="9.140625" style="9"/>
    <col min="1534" max="1534" width="10" style="9" customWidth="1"/>
    <col min="1535" max="1764" width="9.140625" style="9"/>
    <col min="1765" max="1765" width="10.140625" style="9" customWidth="1"/>
    <col min="1766" max="1766" width="12.85546875" style="9" customWidth="1"/>
    <col min="1767" max="1767" width="9" style="9" customWidth="1"/>
    <col min="1768" max="1768" width="10.140625" style="9" customWidth="1"/>
    <col min="1769" max="1769" width="7" style="9" customWidth="1"/>
    <col min="1770" max="1770" width="4.5703125" style="9" customWidth="1"/>
    <col min="1771" max="1772" width="6.85546875" style="9" customWidth="1"/>
    <col min="1773" max="1773" width="7.5703125" style="9" customWidth="1"/>
    <col min="1774" max="1774" width="6.42578125" style="9" customWidth="1"/>
    <col min="1775" max="1775" width="7" style="9" customWidth="1"/>
    <col min="1776" max="1776" width="7.140625" style="9" customWidth="1"/>
    <col min="1777" max="1777" width="9.140625" style="9"/>
    <col min="1778" max="1778" width="10.85546875" style="9" bestFit="1" customWidth="1"/>
    <col min="1779" max="1779" width="9.140625" style="9"/>
    <col min="1780" max="1780" width="7.5703125" style="9" customWidth="1"/>
    <col min="1781" max="1783" width="9.140625" style="9"/>
    <col min="1784" max="1784" width="13" style="9" customWidth="1"/>
    <col min="1785" max="1785" width="13.42578125" style="9" customWidth="1"/>
    <col min="1786" max="1789" width="9.140625" style="9"/>
    <col min="1790" max="1790" width="10" style="9" customWidth="1"/>
    <col min="1791" max="2020" width="9.140625" style="9"/>
    <col min="2021" max="2021" width="10.140625" style="9" customWidth="1"/>
    <col min="2022" max="2022" width="12.85546875" style="9" customWidth="1"/>
    <col min="2023" max="2023" width="9" style="9" customWidth="1"/>
    <col min="2024" max="2024" width="10.140625" style="9" customWidth="1"/>
    <col min="2025" max="2025" width="7" style="9" customWidth="1"/>
    <col min="2026" max="2026" width="4.5703125" style="9" customWidth="1"/>
    <col min="2027" max="2028" width="6.85546875" style="9" customWidth="1"/>
    <col min="2029" max="2029" width="7.5703125" style="9" customWidth="1"/>
    <col min="2030" max="2030" width="6.42578125" style="9" customWidth="1"/>
    <col min="2031" max="2031" width="7" style="9" customWidth="1"/>
    <col min="2032" max="2032" width="7.140625" style="9" customWidth="1"/>
    <col min="2033" max="2033" width="9.140625" style="9"/>
    <col min="2034" max="2034" width="10.85546875" style="9" bestFit="1" customWidth="1"/>
    <col min="2035" max="2035" width="9.140625" style="9"/>
    <col min="2036" max="2036" width="7.5703125" style="9" customWidth="1"/>
    <col min="2037" max="2039" width="9.140625" style="9"/>
    <col min="2040" max="2040" width="13" style="9" customWidth="1"/>
    <col min="2041" max="2041" width="13.42578125" style="9" customWidth="1"/>
    <col min="2042" max="2045" width="9.140625" style="9"/>
    <col min="2046" max="2046" width="10" style="9" customWidth="1"/>
    <col min="2047" max="2276" width="9.140625" style="9"/>
    <col min="2277" max="2277" width="10.140625" style="9" customWidth="1"/>
    <col min="2278" max="2278" width="12.85546875" style="9" customWidth="1"/>
    <col min="2279" max="2279" width="9" style="9" customWidth="1"/>
    <col min="2280" max="2280" width="10.140625" style="9" customWidth="1"/>
    <col min="2281" max="2281" width="7" style="9" customWidth="1"/>
    <col min="2282" max="2282" width="4.5703125" style="9" customWidth="1"/>
    <col min="2283" max="2284" width="6.85546875" style="9" customWidth="1"/>
    <col min="2285" max="2285" width="7.5703125" style="9" customWidth="1"/>
    <col min="2286" max="2286" width="6.42578125" style="9" customWidth="1"/>
    <col min="2287" max="2287" width="7" style="9" customWidth="1"/>
    <col min="2288" max="2288" width="7.140625" style="9" customWidth="1"/>
    <col min="2289" max="2289" width="9.140625" style="9"/>
    <col min="2290" max="2290" width="10.85546875" style="9" bestFit="1" customWidth="1"/>
    <col min="2291" max="2291" width="9.140625" style="9"/>
    <col min="2292" max="2292" width="7.5703125" style="9" customWidth="1"/>
    <col min="2293" max="2295" width="9.140625" style="9"/>
    <col min="2296" max="2296" width="13" style="9" customWidth="1"/>
    <col min="2297" max="2297" width="13.42578125" style="9" customWidth="1"/>
    <col min="2298" max="2301" width="9.140625" style="9"/>
    <col min="2302" max="2302" width="10" style="9" customWidth="1"/>
    <col min="2303" max="2532" width="9.140625" style="9"/>
    <col min="2533" max="2533" width="10.140625" style="9" customWidth="1"/>
    <col min="2534" max="2534" width="12.85546875" style="9" customWidth="1"/>
    <col min="2535" max="2535" width="9" style="9" customWidth="1"/>
    <col min="2536" max="2536" width="10.140625" style="9" customWidth="1"/>
    <col min="2537" max="2537" width="7" style="9" customWidth="1"/>
    <col min="2538" max="2538" width="4.5703125" style="9" customWidth="1"/>
    <col min="2539" max="2540" width="6.85546875" style="9" customWidth="1"/>
    <col min="2541" max="2541" width="7.5703125" style="9" customWidth="1"/>
    <col min="2542" max="2542" width="6.42578125" style="9" customWidth="1"/>
    <col min="2543" max="2543" width="7" style="9" customWidth="1"/>
    <col min="2544" max="2544" width="7.140625" style="9" customWidth="1"/>
    <col min="2545" max="2545" width="9.140625" style="9"/>
    <col min="2546" max="2546" width="10.85546875" style="9" bestFit="1" customWidth="1"/>
    <col min="2547" max="2547" width="9.140625" style="9"/>
    <col min="2548" max="2548" width="7.5703125" style="9" customWidth="1"/>
    <col min="2549" max="2551" width="9.140625" style="9"/>
    <col min="2552" max="2552" width="13" style="9" customWidth="1"/>
    <col min="2553" max="2553" width="13.42578125" style="9" customWidth="1"/>
    <col min="2554" max="2557" width="9.140625" style="9"/>
    <col min="2558" max="2558" width="10" style="9" customWidth="1"/>
    <col min="2559" max="2788" width="9.140625" style="9"/>
    <col min="2789" max="2789" width="10.140625" style="9" customWidth="1"/>
    <col min="2790" max="2790" width="12.85546875" style="9" customWidth="1"/>
    <col min="2791" max="2791" width="9" style="9" customWidth="1"/>
    <col min="2792" max="2792" width="10.140625" style="9" customWidth="1"/>
    <col min="2793" max="2793" width="7" style="9" customWidth="1"/>
    <col min="2794" max="2794" width="4.5703125" style="9" customWidth="1"/>
    <col min="2795" max="2796" width="6.85546875" style="9" customWidth="1"/>
    <col min="2797" max="2797" width="7.5703125" style="9" customWidth="1"/>
    <col min="2798" max="2798" width="6.42578125" style="9" customWidth="1"/>
    <col min="2799" max="2799" width="7" style="9" customWidth="1"/>
    <col min="2800" max="2800" width="7.140625" style="9" customWidth="1"/>
    <col min="2801" max="2801" width="9.140625" style="9"/>
    <col min="2802" max="2802" width="10.85546875" style="9" bestFit="1" customWidth="1"/>
    <col min="2803" max="2803" width="9.140625" style="9"/>
    <col min="2804" max="2804" width="7.5703125" style="9" customWidth="1"/>
    <col min="2805" max="2807" width="9.140625" style="9"/>
    <col min="2808" max="2808" width="13" style="9" customWidth="1"/>
    <col min="2809" max="2809" width="13.42578125" style="9" customWidth="1"/>
    <col min="2810" max="2813" width="9.140625" style="9"/>
    <col min="2814" max="2814" width="10" style="9" customWidth="1"/>
    <col min="2815" max="3044" width="9.140625" style="9"/>
    <col min="3045" max="3045" width="10.140625" style="9" customWidth="1"/>
    <col min="3046" max="3046" width="12.85546875" style="9" customWidth="1"/>
    <col min="3047" max="3047" width="9" style="9" customWidth="1"/>
    <col min="3048" max="3048" width="10.140625" style="9" customWidth="1"/>
    <col min="3049" max="3049" width="7" style="9" customWidth="1"/>
    <col min="3050" max="3050" width="4.5703125" style="9" customWidth="1"/>
    <col min="3051" max="3052" width="6.85546875" style="9" customWidth="1"/>
    <col min="3053" max="3053" width="7.5703125" style="9" customWidth="1"/>
    <col min="3054" max="3054" width="6.42578125" style="9" customWidth="1"/>
    <col min="3055" max="3055" width="7" style="9" customWidth="1"/>
    <col min="3056" max="3056" width="7.140625" style="9" customWidth="1"/>
    <col min="3057" max="3057" width="9.140625" style="9"/>
    <col min="3058" max="3058" width="10.85546875" style="9" bestFit="1" customWidth="1"/>
    <col min="3059" max="3059" width="9.140625" style="9"/>
    <col min="3060" max="3060" width="7.5703125" style="9" customWidth="1"/>
    <col min="3061" max="3063" width="9.140625" style="9"/>
    <col min="3064" max="3064" width="13" style="9" customWidth="1"/>
    <col min="3065" max="3065" width="13.42578125" style="9" customWidth="1"/>
    <col min="3066" max="3069" width="9.140625" style="9"/>
    <col min="3070" max="3070" width="10" style="9" customWidth="1"/>
    <col min="3071" max="3300" width="9.140625" style="9"/>
    <col min="3301" max="3301" width="10.140625" style="9" customWidth="1"/>
    <col min="3302" max="3302" width="12.85546875" style="9" customWidth="1"/>
    <col min="3303" max="3303" width="9" style="9" customWidth="1"/>
    <col min="3304" max="3304" width="10.140625" style="9" customWidth="1"/>
    <col min="3305" max="3305" width="7" style="9" customWidth="1"/>
    <col min="3306" max="3306" width="4.5703125" style="9" customWidth="1"/>
    <col min="3307" max="3308" width="6.85546875" style="9" customWidth="1"/>
    <col min="3309" max="3309" width="7.5703125" style="9" customWidth="1"/>
    <col min="3310" max="3310" width="6.42578125" style="9" customWidth="1"/>
    <col min="3311" max="3311" width="7" style="9" customWidth="1"/>
    <col min="3312" max="3312" width="7.140625" style="9" customWidth="1"/>
    <col min="3313" max="3313" width="9.140625" style="9"/>
    <col min="3314" max="3314" width="10.85546875" style="9" bestFit="1" customWidth="1"/>
    <col min="3315" max="3315" width="9.140625" style="9"/>
    <col min="3316" max="3316" width="7.5703125" style="9" customWidth="1"/>
    <col min="3317" max="3319" width="9.140625" style="9"/>
    <col min="3320" max="3320" width="13" style="9" customWidth="1"/>
    <col min="3321" max="3321" width="13.42578125" style="9" customWidth="1"/>
    <col min="3322" max="3325" width="9.140625" style="9"/>
    <col min="3326" max="3326" width="10" style="9" customWidth="1"/>
    <col min="3327" max="3556" width="9.140625" style="9"/>
    <col min="3557" max="3557" width="10.140625" style="9" customWidth="1"/>
    <col min="3558" max="3558" width="12.85546875" style="9" customWidth="1"/>
    <col min="3559" max="3559" width="9" style="9" customWidth="1"/>
    <col min="3560" max="3560" width="10.140625" style="9" customWidth="1"/>
    <col min="3561" max="3561" width="7" style="9" customWidth="1"/>
    <col min="3562" max="3562" width="4.5703125" style="9" customWidth="1"/>
    <col min="3563" max="3564" width="6.85546875" style="9" customWidth="1"/>
    <col min="3565" max="3565" width="7.5703125" style="9" customWidth="1"/>
    <col min="3566" max="3566" width="6.42578125" style="9" customWidth="1"/>
    <col min="3567" max="3567" width="7" style="9" customWidth="1"/>
    <col min="3568" max="3568" width="7.140625" style="9" customWidth="1"/>
    <col min="3569" max="3569" width="9.140625" style="9"/>
    <col min="3570" max="3570" width="10.85546875" style="9" bestFit="1" customWidth="1"/>
    <col min="3571" max="3571" width="9.140625" style="9"/>
    <col min="3572" max="3572" width="7.5703125" style="9" customWidth="1"/>
    <col min="3573" max="3575" width="9.140625" style="9"/>
    <col min="3576" max="3576" width="13" style="9" customWidth="1"/>
    <col min="3577" max="3577" width="13.42578125" style="9" customWidth="1"/>
    <col min="3578" max="3581" width="9.140625" style="9"/>
    <col min="3582" max="3582" width="10" style="9" customWidth="1"/>
    <col min="3583" max="3812" width="9.140625" style="9"/>
    <col min="3813" max="3813" width="10.140625" style="9" customWidth="1"/>
    <col min="3814" max="3814" width="12.85546875" style="9" customWidth="1"/>
    <col min="3815" max="3815" width="9" style="9" customWidth="1"/>
    <col min="3816" max="3816" width="10.140625" style="9" customWidth="1"/>
    <col min="3817" max="3817" width="7" style="9" customWidth="1"/>
    <col min="3818" max="3818" width="4.5703125" style="9" customWidth="1"/>
    <col min="3819" max="3820" width="6.85546875" style="9" customWidth="1"/>
    <col min="3821" max="3821" width="7.5703125" style="9" customWidth="1"/>
    <col min="3822" max="3822" width="6.42578125" style="9" customWidth="1"/>
    <col min="3823" max="3823" width="7" style="9" customWidth="1"/>
    <col min="3824" max="3824" width="7.140625" style="9" customWidth="1"/>
    <col min="3825" max="3825" width="9.140625" style="9"/>
    <col min="3826" max="3826" width="10.85546875" style="9" bestFit="1" customWidth="1"/>
    <col min="3827" max="3827" width="9.140625" style="9"/>
    <col min="3828" max="3828" width="7.5703125" style="9" customWidth="1"/>
    <col min="3829" max="3831" width="9.140625" style="9"/>
    <col min="3832" max="3832" width="13" style="9" customWidth="1"/>
    <col min="3833" max="3833" width="13.42578125" style="9" customWidth="1"/>
    <col min="3834" max="3837" width="9.140625" style="9"/>
    <col min="3838" max="3838" width="10" style="9" customWidth="1"/>
    <col min="3839" max="4068" width="9.140625" style="9"/>
    <col min="4069" max="4069" width="10.140625" style="9" customWidth="1"/>
    <col min="4070" max="4070" width="12.85546875" style="9" customWidth="1"/>
    <col min="4071" max="4071" width="9" style="9" customWidth="1"/>
    <col min="4072" max="4072" width="10.140625" style="9" customWidth="1"/>
    <col min="4073" max="4073" width="7" style="9" customWidth="1"/>
    <col min="4074" max="4074" width="4.5703125" style="9" customWidth="1"/>
    <col min="4075" max="4076" width="6.85546875" style="9" customWidth="1"/>
    <col min="4077" max="4077" width="7.5703125" style="9" customWidth="1"/>
    <col min="4078" max="4078" width="6.42578125" style="9" customWidth="1"/>
    <col min="4079" max="4079" width="7" style="9" customWidth="1"/>
    <col min="4080" max="4080" width="7.140625" style="9" customWidth="1"/>
    <col min="4081" max="4081" width="9.140625" style="9"/>
    <col min="4082" max="4082" width="10.85546875" style="9" bestFit="1" customWidth="1"/>
    <col min="4083" max="4083" width="9.140625" style="9"/>
    <col min="4084" max="4084" width="7.5703125" style="9" customWidth="1"/>
    <col min="4085" max="4087" width="9.140625" style="9"/>
    <col min="4088" max="4088" width="13" style="9" customWidth="1"/>
    <col min="4089" max="4089" width="13.42578125" style="9" customWidth="1"/>
    <col min="4090" max="4093" width="9.140625" style="9"/>
    <col min="4094" max="4094" width="10" style="9" customWidth="1"/>
    <col min="4095" max="4324" width="9.140625" style="9"/>
    <col min="4325" max="4325" width="10.140625" style="9" customWidth="1"/>
    <col min="4326" max="4326" width="12.85546875" style="9" customWidth="1"/>
    <col min="4327" max="4327" width="9" style="9" customWidth="1"/>
    <col min="4328" max="4328" width="10.140625" style="9" customWidth="1"/>
    <col min="4329" max="4329" width="7" style="9" customWidth="1"/>
    <col min="4330" max="4330" width="4.5703125" style="9" customWidth="1"/>
    <col min="4331" max="4332" width="6.85546875" style="9" customWidth="1"/>
    <col min="4333" max="4333" width="7.5703125" style="9" customWidth="1"/>
    <col min="4334" max="4334" width="6.42578125" style="9" customWidth="1"/>
    <col min="4335" max="4335" width="7" style="9" customWidth="1"/>
    <col min="4336" max="4336" width="7.140625" style="9" customWidth="1"/>
    <col min="4337" max="4337" width="9.140625" style="9"/>
    <col min="4338" max="4338" width="10.85546875" style="9" bestFit="1" customWidth="1"/>
    <col min="4339" max="4339" width="9.140625" style="9"/>
    <col min="4340" max="4340" width="7.5703125" style="9" customWidth="1"/>
    <col min="4341" max="4343" width="9.140625" style="9"/>
    <col min="4344" max="4344" width="13" style="9" customWidth="1"/>
    <col min="4345" max="4345" width="13.42578125" style="9" customWidth="1"/>
    <col min="4346" max="4349" width="9.140625" style="9"/>
    <col min="4350" max="4350" width="10" style="9" customWidth="1"/>
    <col min="4351" max="4580" width="9.140625" style="9"/>
    <col min="4581" max="4581" width="10.140625" style="9" customWidth="1"/>
    <col min="4582" max="4582" width="12.85546875" style="9" customWidth="1"/>
    <col min="4583" max="4583" width="9" style="9" customWidth="1"/>
    <col min="4584" max="4584" width="10.140625" style="9" customWidth="1"/>
    <col min="4585" max="4585" width="7" style="9" customWidth="1"/>
    <col min="4586" max="4586" width="4.5703125" style="9" customWidth="1"/>
    <col min="4587" max="4588" width="6.85546875" style="9" customWidth="1"/>
    <col min="4589" max="4589" width="7.5703125" style="9" customWidth="1"/>
    <col min="4590" max="4590" width="6.42578125" style="9" customWidth="1"/>
    <col min="4591" max="4591" width="7" style="9" customWidth="1"/>
    <col min="4592" max="4592" width="7.140625" style="9" customWidth="1"/>
    <col min="4593" max="4593" width="9.140625" style="9"/>
    <col min="4594" max="4594" width="10.85546875" style="9" bestFit="1" customWidth="1"/>
    <col min="4595" max="4595" width="9.140625" style="9"/>
    <col min="4596" max="4596" width="7.5703125" style="9" customWidth="1"/>
    <col min="4597" max="4599" width="9.140625" style="9"/>
    <col min="4600" max="4600" width="13" style="9" customWidth="1"/>
    <col min="4601" max="4601" width="13.42578125" style="9" customWidth="1"/>
    <col min="4602" max="4605" width="9.140625" style="9"/>
    <col min="4606" max="4606" width="10" style="9" customWidth="1"/>
    <col min="4607" max="4836" width="9.140625" style="9"/>
    <col min="4837" max="4837" width="10.140625" style="9" customWidth="1"/>
    <col min="4838" max="4838" width="12.85546875" style="9" customWidth="1"/>
    <col min="4839" max="4839" width="9" style="9" customWidth="1"/>
    <col min="4840" max="4840" width="10.140625" style="9" customWidth="1"/>
    <col min="4841" max="4841" width="7" style="9" customWidth="1"/>
    <col min="4842" max="4842" width="4.5703125" style="9" customWidth="1"/>
    <col min="4843" max="4844" width="6.85546875" style="9" customWidth="1"/>
    <col min="4845" max="4845" width="7.5703125" style="9" customWidth="1"/>
    <col min="4846" max="4846" width="6.42578125" style="9" customWidth="1"/>
    <col min="4847" max="4847" width="7" style="9" customWidth="1"/>
    <col min="4848" max="4848" width="7.140625" style="9" customWidth="1"/>
    <col min="4849" max="4849" width="9.140625" style="9"/>
    <col min="4850" max="4850" width="10.85546875" style="9" bestFit="1" customWidth="1"/>
    <col min="4851" max="4851" width="9.140625" style="9"/>
    <col min="4852" max="4852" width="7.5703125" style="9" customWidth="1"/>
    <col min="4853" max="4855" width="9.140625" style="9"/>
    <col min="4856" max="4856" width="13" style="9" customWidth="1"/>
    <col min="4857" max="4857" width="13.42578125" style="9" customWidth="1"/>
    <col min="4858" max="4861" width="9.140625" style="9"/>
    <col min="4862" max="4862" width="10" style="9" customWidth="1"/>
    <col min="4863" max="5092" width="9.140625" style="9"/>
    <col min="5093" max="5093" width="10.140625" style="9" customWidth="1"/>
    <col min="5094" max="5094" width="12.85546875" style="9" customWidth="1"/>
    <col min="5095" max="5095" width="9" style="9" customWidth="1"/>
    <col min="5096" max="5096" width="10.140625" style="9" customWidth="1"/>
    <col min="5097" max="5097" width="7" style="9" customWidth="1"/>
    <col min="5098" max="5098" width="4.5703125" style="9" customWidth="1"/>
    <col min="5099" max="5100" width="6.85546875" style="9" customWidth="1"/>
    <col min="5101" max="5101" width="7.5703125" style="9" customWidth="1"/>
    <col min="5102" max="5102" width="6.42578125" style="9" customWidth="1"/>
    <col min="5103" max="5103" width="7" style="9" customWidth="1"/>
    <col min="5104" max="5104" width="7.140625" style="9" customWidth="1"/>
    <col min="5105" max="5105" width="9.140625" style="9"/>
    <col min="5106" max="5106" width="10.85546875" style="9" bestFit="1" customWidth="1"/>
    <col min="5107" max="5107" width="9.140625" style="9"/>
    <col min="5108" max="5108" width="7.5703125" style="9" customWidth="1"/>
    <col min="5109" max="5111" width="9.140625" style="9"/>
    <col min="5112" max="5112" width="13" style="9" customWidth="1"/>
    <col min="5113" max="5113" width="13.42578125" style="9" customWidth="1"/>
    <col min="5114" max="5117" width="9.140625" style="9"/>
    <col min="5118" max="5118" width="10" style="9" customWidth="1"/>
    <col min="5119" max="5348" width="9.140625" style="9"/>
    <col min="5349" max="5349" width="10.140625" style="9" customWidth="1"/>
    <col min="5350" max="5350" width="12.85546875" style="9" customWidth="1"/>
    <col min="5351" max="5351" width="9" style="9" customWidth="1"/>
    <col min="5352" max="5352" width="10.140625" style="9" customWidth="1"/>
    <col min="5353" max="5353" width="7" style="9" customWidth="1"/>
    <col min="5354" max="5354" width="4.5703125" style="9" customWidth="1"/>
    <col min="5355" max="5356" width="6.85546875" style="9" customWidth="1"/>
    <col min="5357" max="5357" width="7.5703125" style="9" customWidth="1"/>
    <col min="5358" max="5358" width="6.42578125" style="9" customWidth="1"/>
    <col min="5359" max="5359" width="7" style="9" customWidth="1"/>
    <col min="5360" max="5360" width="7.140625" style="9" customWidth="1"/>
    <col min="5361" max="5361" width="9.140625" style="9"/>
    <col min="5362" max="5362" width="10.85546875" style="9" bestFit="1" customWidth="1"/>
    <col min="5363" max="5363" width="9.140625" style="9"/>
    <col min="5364" max="5364" width="7.5703125" style="9" customWidth="1"/>
    <col min="5365" max="5367" width="9.140625" style="9"/>
    <col min="5368" max="5368" width="13" style="9" customWidth="1"/>
    <col min="5369" max="5369" width="13.42578125" style="9" customWidth="1"/>
    <col min="5370" max="5373" width="9.140625" style="9"/>
    <col min="5374" max="5374" width="10" style="9" customWidth="1"/>
    <col min="5375" max="5604" width="9.140625" style="9"/>
    <col min="5605" max="5605" width="10.140625" style="9" customWidth="1"/>
    <col min="5606" max="5606" width="12.85546875" style="9" customWidth="1"/>
    <col min="5607" max="5607" width="9" style="9" customWidth="1"/>
    <col min="5608" max="5608" width="10.140625" style="9" customWidth="1"/>
    <col min="5609" max="5609" width="7" style="9" customWidth="1"/>
    <col min="5610" max="5610" width="4.5703125" style="9" customWidth="1"/>
    <col min="5611" max="5612" width="6.85546875" style="9" customWidth="1"/>
    <col min="5613" max="5613" width="7.5703125" style="9" customWidth="1"/>
    <col min="5614" max="5614" width="6.42578125" style="9" customWidth="1"/>
    <col min="5615" max="5615" width="7" style="9" customWidth="1"/>
    <col min="5616" max="5616" width="7.140625" style="9" customWidth="1"/>
    <col min="5617" max="5617" width="9.140625" style="9"/>
    <col min="5618" max="5618" width="10.85546875" style="9" bestFit="1" customWidth="1"/>
    <col min="5619" max="5619" width="9.140625" style="9"/>
    <col min="5620" max="5620" width="7.5703125" style="9" customWidth="1"/>
    <col min="5621" max="5623" width="9.140625" style="9"/>
    <col min="5624" max="5624" width="13" style="9" customWidth="1"/>
    <col min="5625" max="5625" width="13.42578125" style="9" customWidth="1"/>
    <col min="5626" max="5629" width="9.140625" style="9"/>
    <col min="5630" max="5630" width="10" style="9" customWidth="1"/>
    <col min="5631" max="5860" width="9.140625" style="9"/>
    <col min="5861" max="5861" width="10.140625" style="9" customWidth="1"/>
    <col min="5862" max="5862" width="12.85546875" style="9" customWidth="1"/>
    <col min="5863" max="5863" width="9" style="9" customWidth="1"/>
    <col min="5864" max="5864" width="10.140625" style="9" customWidth="1"/>
    <col min="5865" max="5865" width="7" style="9" customWidth="1"/>
    <col min="5866" max="5866" width="4.5703125" style="9" customWidth="1"/>
    <col min="5867" max="5868" width="6.85546875" style="9" customWidth="1"/>
    <col min="5869" max="5869" width="7.5703125" style="9" customWidth="1"/>
    <col min="5870" max="5870" width="6.42578125" style="9" customWidth="1"/>
    <col min="5871" max="5871" width="7" style="9" customWidth="1"/>
    <col min="5872" max="5872" width="7.140625" style="9" customWidth="1"/>
    <col min="5873" max="5873" width="9.140625" style="9"/>
    <col min="5874" max="5874" width="10.85546875" style="9" bestFit="1" customWidth="1"/>
    <col min="5875" max="5875" width="9.140625" style="9"/>
    <col min="5876" max="5876" width="7.5703125" style="9" customWidth="1"/>
    <col min="5877" max="5879" width="9.140625" style="9"/>
    <col min="5880" max="5880" width="13" style="9" customWidth="1"/>
    <col min="5881" max="5881" width="13.42578125" style="9" customWidth="1"/>
    <col min="5882" max="5885" width="9.140625" style="9"/>
    <col min="5886" max="5886" width="10" style="9" customWidth="1"/>
    <col min="5887" max="6116" width="9.140625" style="9"/>
    <col min="6117" max="6117" width="10.140625" style="9" customWidth="1"/>
    <col min="6118" max="6118" width="12.85546875" style="9" customWidth="1"/>
    <col min="6119" max="6119" width="9" style="9" customWidth="1"/>
    <col min="6120" max="6120" width="10.140625" style="9" customWidth="1"/>
    <col min="6121" max="6121" width="7" style="9" customWidth="1"/>
    <col min="6122" max="6122" width="4.5703125" style="9" customWidth="1"/>
    <col min="6123" max="6124" width="6.85546875" style="9" customWidth="1"/>
    <col min="6125" max="6125" width="7.5703125" style="9" customWidth="1"/>
    <col min="6126" max="6126" width="6.42578125" style="9" customWidth="1"/>
    <col min="6127" max="6127" width="7" style="9" customWidth="1"/>
    <col min="6128" max="6128" width="7.140625" style="9" customWidth="1"/>
    <col min="6129" max="6129" width="9.140625" style="9"/>
    <col min="6130" max="6130" width="10.85546875" style="9" bestFit="1" customWidth="1"/>
    <col min="6131" max="6131" width="9.140625" style="9"/>
    <col min="6132" max="6132" width="7.5703125" style="9" customWidth="1"/>
    <col min="6133" max="6135" width="9.140625" style="9"/>
    <col min="6136" max="6136" width="13" style="9" customWidth="1"/>
    <col min="6137" max="6137" width="13.42578125" style="9" customWidth="1"/>
    <col min="6138" max="6141" width="9.140625" style="9"/>
    <col min="6142" max="6142" width="10" style="9" customWidth="1"/>
    <col min="6143" max="6372" width="9.140625" style="9"/>
    <col min="6373" max="6373" width="10.140625" style="9" customWidth="1"/>
    <col min="6374" max="6374" width="12.85546875" style="9" customWidth="1"/>
    <col min="6375" max="6375" width="9" style="9" customWidth="1"/>
    <col min="6376" max="6376" width="10.140625" style="9" customWidth="1"/>
    <col min="6377" max="6377" width="7" style="9" customWidth="1"/>
    <col min="6378" max="6378" width="4.5703125" style="9" customWidth="1"/>
    <col min="6379" max="6380" width="6.85546875" style="9" customWidth="1"/>
    <col min="6381" max="6381" width="7.5703125" style="9" customWidth="1"/>
    <col min="6382" max="6382" width="6.42578125" style="9" customWidth="1"/>
    <col min="6383" max="6383" width="7" style="9" customWidth="1"/>
    <col min="6384" max="6384" width="7.140625" style="9" customWidth="1"/>
    <col min="6385" max="6385" width="9.140625" style="9"/>
    <col min="6386" max="6386" width="10.85546875" style="9" bestFit="1" customWidth="1"/>
    <col min="6387" max="6387" width="9.140625" style="9"/>
    <col min="6388" max="6388" width="7.5703125" style="9" customWidth="1"/>
    <col min="6389" max="6391" width="9.140625" style="9"/>
    <col min="6392" max="6392" width="13" style="9" customWidth="1"/>
    <col min="6393" max="6393" width="13.42578125" style="9" customWidth="1"/>
    <col min="6394" max="6397" width="9.140625" style="9"/>
    <col min="6398" max="6398" width="10" style="9" customWidth="1"/>
    <col min="6399" max="6628" width="9.140625" style="9"/>
    <col min="6629" max="6629" width="10.140625" style="9" customWidth="1"/>
    <col min="6630" max="6630" width="12.85546875" style="9" customWidth="1"/>
    <col min="6631" max="6631" width="9" style="9" customWidth="1"/>
    <col min="6632" max="6632" width="10.140625" style="9" customWidth="1"/>
    <col min="6633" max="6633" width="7" style="9" customWidth="1"/>
    <col min="6634" max="6634" width="4.5703125" style="9" customWidth="1"/>
    <col min="6635" max="6636" width="6.85546875" style="9" customWidth="1"/>
    <col min="6637" max="6637" width="7.5703125" style="9" customWidth="1"/>
    <col min="6638" max="6638" width="6.42578125" style="9" customWidth="1"/>
    <col min="6639" max="6639" width="7" style="9" customWidth="1"/>
    <col min="6640" max="6640" width="7.140625" style="9" customWidth="1"/>
    <col min="6641" max="6641" width="9.140625" style="9"/>
    <col min="6642" max="6642" width="10.85546875" style="9" bestFit="1" customWidth="1"/>
    <col min="6643" max="6643" width="9.140625" style="9"/>
    <col min="6644" max="6644" width="7.5703125" style="9" customWidth="1"/>
    <col min="6645" max="6647" width="9.140625" style="9"/>
    <col min="6648" max="6648" width="13" style="9" customWidth="1"/>
    <col min="6649" max="6649" width="13.42578125" style="9" customWidth="1"/>
    <col min="6650" max="6653" width="9.140625" style="9"/>
    <col min="6654" max="6654" width="10" style="9" customWidth="1"/>
    <col min="6655" max="6884" width="9.140625" style="9"/>
    <col min="6885" max="6885" width="10.140625" style="9" customWidth="1"/>
    <col min="6886" max="6886" width="12.85546875" style="9" customWidth="1"/>
    <col min="6887" max="6887" width="9" style="9" customWidth="1"/>
    <col min="6888" max="6888" width="10.140625" style="9" customWidth="1"/>
    <col min="6889" max="6889" width="7" style="9" customWidth="1"/>
    <col min="6890" max="6890" width="4.5703125" style="9" customWidth="1"/>
    <col min="6891" max="6892" width="6.85546875" style="9" customWidth="1"/>
    <col min="6893" max="6893" width="7.5703125" style="9" customWidth="1"/>
    <col min="6894" max="6894" width="6.42578125" style="9" customWidth="1"/>
    <col min="6895" max="6895" width="7" style="9" customWidth="1"/>
    <col min="6896" max="6896" width="7.140625" style="9" customWidth="1"/>
    <col min="6897" max="6897" width="9.140625" style="9"/>
    <col min="6898" max="6898" width="10.85546875" style="9" bestFit="1" customWidth="1"/>
    <col min="6899" max="6899" width="9.140625" style="9"/>
    <col min="6900" max="6900" width="7.5703125" style="9" customWidth="1"/>
    <col min="6901" max="6903" width="9.140625" style="9"/>
    <col min="6904" max="6904" width="13" style="9" customWidth="1"/>
    <col min="6905" max="6905" width="13.42578125" style="9" customWidth="1"/>
    <col min="6906" max="6909" width="9.140625" style="9"/>
    <col min="6910" max="6910" width="10" style="9" customWidth="1"/>
    <col min="6911" max="7140" width="9.140625" style="9"/>
    <col min="7141" max="7141" width="10.140625" style="9" customWidth="1"/>
    <col min="7142" max="7142" width="12.85546875" style="9" customWidth="1"/>
    <col min="7143" max="7143" width="9" style="9" customWidth="1"/>
    <col min="7144" max="7144" width="10.140625" style="9" customWidth="1"/>
    <col min="7145" max="7145" width="7" style="9" customWidth="1"/>
    <col min="7146" max="7146" width="4.5703125" style="9" customWidth="1"/>
    <col min="7147" max="7148" width="6.85546875" style="9" customWidth="1"/>
    <col min="7149" max="7149" width="7.5703125" style="9" customWidth="1"/>
    <col min="7150" max="7150" width="6.42578125" style="9" customWidth="1"/>
    <col min="7151" max="7151" width="7" style="9" customWidth="1"/>
    <col min="7152" max="7152" width="7.140625" style="9" customWidth="1"/>
    <col min="7153" max="7153" width="9.140625" style="9"/>
    <col min="7154" max="7154" width="10.85546875" style="9" bestFit="1" customWidth="1"/>
    <col min="7155" max="7155" width="9.140625" style="9"/>
    <col min="7156" max="7156" width="7.5703125" style="9" customWidth="1"/>
    <col min="7157" max="7159" width="9.140625" style="9"/>
    <col min="7160" max="7160" width="13" style="9" customWidth="1"/>
    <col min="7161" max="7161" width="13.42578125" style="9" customWidth="1"/>
    <col min="7162" max="7165" width="9.140625" style="9"/>
    <col min="7166" max="7166" width="10" style="9" customWidth="1"/>
    <col min="7167" max="7396" width="9.140625" style="9"/>
    <col min="7397" max="7397" width="10.140625" style="9" customWidth="1"/>
    <col min="7398" max="7398" width="12.85546875" style="9" customWidth="1"/>
    <col min="7399" max="7399" width="9" style="9" customWidth="1"/>
    <col min="7400" max="7400" width="10.140625" style="9" customWidth="1"/>
    <col min="7401" max="7401" width="7" style="9" customWidth="1"/>
    <col min="7402" max="7402" width="4.5703125" style="9" customWidth="1"/>
    <col min="7403" max="7404" width="6.85546875" style="9" customWidth="1"/>
    <col min="7405" max="7405" width="7.5703125" style="9" customWidth="1"/>
    <col min="7406" max="7406" width="6.42578125" style="9" customWidth="1"/>
    <col min="7407" max="7407" width="7" style="9" customWidth="1"/>
    <col min="7408" max="7408" width="7.140625" style="9" customWidth="1"/>
    <col min="7409" max="7409" width="9.140625" style="9"/>
    <col min="7410" max="7410" width="10.85546875" style="9" bestFit="1" customWidth="1"/>
    <col min="7411" max="7411" width="9.140625" style="9"/>
    <col min="7412" max="7412" width="7.5703125" style="9" customWidth="1"/>
    <col min="7413" max="7415" width="9.140625" style="9"/>
    <col min="7416" max="7416" width="13" style="9" customWidth="1"/>
    <col min="7417" max="7417" width="13.42578125" style="9" customWidth="1"/>
    <col min="7418" max="7421" width="9.140625" style="9"/>
    <col min="7422" max="7422" width="10" style="9" customWidth="1"/>
    <col min="7423" max="7652" width="9.140625" style="9"/>
    <col min="7653" max="7653" width="10.140625" style="9" customWidth="1"/>
    <col min="7654" max="7654" width="12.85546875" style="9" customWidth="1"/>
    <col min="7655" max="7655" width="9" style="9" customWidth="1"/>
    <col min="7656" max="7656" width="10.140625" style="9" customWidth="1"/>
    <col min="7657" max="7657" width="7" style="9" customWidth="1"/>
    <col min="7658" max="7658" width="4.5703125" style="9" customWidth="1"/>
    <col min="7659" max="7660" width="6.85546875" style="9" customWidth="1"/>
    <col min="7661" max="7661" width="7.5703125" style="9" customWidth="1"/>
    <col min="7662" max="7662" width="6.42578125" style="9" customWidth="1"/>
    <col min="7663" max="7663" width="7" style="9" customWidth="1"/>
    <col min="7664" max="7664" width="7.140625" style="9" customWidth="1"/>
    <col min="7665" max="7665" width="9.140625" style="9"/>
    <col min="7666" max="7666" width="10.85546875" style="9" bestFit="1" customWidth="1"/>
    <col min="7667" max="7667" width="9.140625" style="9"/>
    <col min="7668" max="7668" width="7.5703125" style="9" customWidth="1"/>
    <col min="7669" max="7671" width="9.140625" style="9"/>
    <col min="7672" max="7672" width="13" style="9" customWidth="1"/>
    <col min="7673" max="7673" width="13.42578125" style="9" customWidth="1"/>
    <col min="7674" max="7677" width="9.140625" style="9"/>
    <col min="7678" max="7678" width="10" style="9" customWidth="1"/>
    <col min="7679" max="7908" width="9.140625" style="9"/>
    <col min="7909" max="7909" width="10.140625" style="9" customWidth="1"/>
    <col min="7910" max="7910" width="12.85546875" style="9" customWidth="1"/>
    <col min="7911" max="7911" width="9" style="9" customWidth="1"/>
    <col min="7912" max="7912" width="10.140625" style="9" customWidth="1"/>
    <col min="7913" max="7913" width="7" style="9" customWidth="1"/>
    <col min="7914" max="7914" width="4.5703125" style="9" customWidth="1"/>
    <col min="7915" max="7916" width="6.85546875" style="9" customWidth="1"/>
    <col min="7917" max="7917" width="7.5703125" style="9" customWidth="1"/>
    <col min="7918" max="7918" width="6.42578125" style="9" customWidth="1"/>
    <col min="7919" max="7919" width="7" style="9" customWidth="1"/>
    <col min="7920" max="7920" width="7.140625" style="9" customWidth="1"/>
    <col min="7921" max="7921" width="9.140625" style="9"/>
    <col min="7922" max="7922" width="10.85546875" style="9" bestFit="1" customWidth="1"/>
    <col min="7923" max="7923" width="9.140625" style="9"/>
    <col min="7924" max="7924" width="7.5703125" style="9" customWidth="1"/>
    <col min="7925" max="7927" width="9.140625" style="9"/>
    <col min="7928" max="7928" width="13" style="9" customWidth="1"/>
    <col min="7929" max="7929" width="13.42578125" style="9" customWidth="1"/>
    <col min="7930" max="7933" width="9.140625" style="9"/>
    <col min="7934" max="7934" width="10" style="9" customWidth="1"/>
    <col min="7935" max="8164" width="9.140625" style="9"/>
    <col min="8165" max="8165" width="10.140625" style="9" customWidth="1"/>
    <col min="8166" max="8166" width="12.85546875" style="9" customWidth="1"/>
    <col min="8167" max="8167" width="9" style="9" customWidth="1"/>
    <col min="8168" max="8168" width="10.140625" style="9" customWidth="1"/>
    <col min="8169" max="8169" width="7" style="9" customWidth="1"/>
    <col min="8170" max="8170" width="4.5703125" style="9" customWidth="1"/>
    <col min="8171" max="8172" width="6.85546875" style="9" customWidth="1"/>
    <col min="8173" max="8173" width="7.5703125" style="9" customWidth="1"/>
    <col min="8174" max="8174" width="6.42578125" style="9" customWidth="1"/>
    <col min="8175" max="8175" width="7" style="9" customWidth="1"/>
    <col min="8176" max="8176" width="7.140625" style="9" customWidth="1"/>
    <col min="8177" max="8177" width="9.140625" style="9"/>
    <col min="8178" max="8178" width="10.85546875" style="9" bestFit="1" customWidth="1"/>
    <col min="8179" max="8179" width="9.140625" style="9"/>
    <col min="8180" max="8180" width="7.5703125" style="9" customWidth="1"/>
    <col min="8181" max="8183" width="9.140625" style="9"/>
    <col min="8184" max="8184" width="13" style="9" customWidth="1"/>
    <col min="8185" max="8185" width="13.42578125" style="9" customWidth="1"/>
    <col min="8186" max="8189" width="9.140625" style="9"/>
    <col min="8190" max="8190" width="10" style="9" customWidth="1"/>
    <col min="8191" max="8420" width="9.140625" style="9"/>
    <col min="8421" max="8421" width="10.140625" style="9" customWidth="1"/>
    <col min="8422" max="8422" width="12.85546875" style="9" customWidth="1"/>
    <col min="8423" max="8423" width="9" style="9" customWidth="1"/>
    <col min="8424" max="8424" width="10.140625" style="9" customWidth="1"/>
    <col min="8425" max="8425" width="7" style="9" customWidth="1"/>
    <col min="8426" max="8426" width="4.5703125" style="9" customWidth="1"/>
    <col min="8427" max="8428" width="6.85546875" style="9" customWidth="1"/>
    <col min="8429" max="8429" width="7.5703125" style="9" customWidth="1"/>
    <col min="8430" max="8430" width="6.42578125" style="9" customWidth="1"/>
    <col min="8431" max="8431" width="7" style="9" customWidth="1"/>
    <col min="8432" max="8432" width="7.140625" style="9" customWidth="1"/>
    <col min="8433" max="8433" width="9.140625" style="9"/>
    <col min="8434" max="8434" width="10.85546875" style="9" bestFit="1" customWidth="1"/>
    <col min="8435" max="8435" width="9.140625" style="9"/>
    <col min="8436" max="8436" width="7.5703125" style="9" customWidth="1"/>
    <col min="8437" max="8439" width="9.140625" style="9"/>
    <col min="8440" max="8440" width="13" style="9" customWidth="1"/>
    <col min="8441" max="8441" width="13.42578125" style="9" customWidth="1"/>
    <col min="8442" max="8445" width="9.140625" style="9"/>
    <col min="8446" max="8446" width="10" style="9" customWidth="1"/>
    <col min="8447" max="8676" width="9.140625" style="9"/>
    <col min="8677" max="8677" width="10.140625" style="9" customWidth="1"/>
    <col min="8678" max="8678" width="12.85546875" style="9" customWidth="1"/>
    <col min="8679" max="8679" width="9" style="9" customWidth="1"/>
    <col min="8680" max="8680" width="10.140625" style="9" customWidth="1"/>
    <col min="8681" max="8681" width="7" style="9" customWidth="1"/>
    <col min="8682" max="8682" width="4.5703125" style="9" customWidth="1"/>
    <col min="8683" max="8684" width="6.85546875" style="9" customWidth="1"/>
    <col min="8685" max="8685" width="7.5703125" style="9" customWidth="1"/>
    <col min="8686" max="8686" width="6.42578125" style="9" customWidth="1"/>
    <col min="8687" max="8687" width="7" style="9" customWidth="1"/>
    <col min="8688" max="8688" width="7.140625" style="9" customWidth="1"/>
    <col min="8689" max="8689" width="9.140625" style="9"/>
    <col min="8690" max="8690" width="10.85546875" style="9" bestFit="1" customWidth="1"/>
    <col min="8691" max="8691" width="9.140625" style="9"/>
    <col min="8692" max="8692" width="7.5703125" style="9" customWidth="1"/>
    <col min="8693" max="8695" width="9.140625" style="9"/>
    <col min="8696" max="8696" width="13" style="9" customWidth="1"/>
    <col min="8697" max="8697" width="13.42578125" style="9" customWidth="1"/>
    <col min="8698" max="8701" width="9.140625" style="9"/>
    <col min="8702" max="8702" width="10" style="9" customWidth="1"/>
    <col min="8703" max="8932" width="9.140625" style="9"/>
    <col min="8933" max="8933" width="10.140625" style="9" customWidth="1"/>
    <col min="8934" max="8934" width="12.85546875" style="9" customWidth="1"/>
    <col min="8935" max="8935" width="9" style="9" customWidth="1"/>
    <col min="8936" max="8936" width="10.140625" style="9" customWidth="1"/>
    <col min="8937" max="8937" width="7" style="9" customWidth="1"/>
    <col min="8938" max="8938" width="4.5703125" style="9" customWidth="1"/>
    <col min="8939" max="8940" width="6.85546875" style="9" customWidth="1"/>
    <col min="8941" max="8941" width="7.5703125" style="9" customWidth="1"/>
    <col min="8942" max="8942" width="6.42578125" style="9" customWidth="1"/>
    <col min="8943" max="8943" width="7" style="9" customWidth="1"/>
    <col min="8944" max="8944" width="7.140625" style="9" customWidth="1"/>
    <col min="8945" max="8945" width="9.140625" style="9"/>
    <col min="8946" max="8946" width="10.85546875" style="9" bestFit="1" customWidth="1"/>
    <col min="8947" max="8947" width="9.140625" style="9"/>
    <col min="8948" max="8948" width="7.5703125" style="9" customWidth="1"/>
    <col min="8949" max="8951" width="9.140625" style="9"/>
    <col min="8952" max="8952" width="13" style="9" customWidth="1"/>
    <col min="8953" max="8953" width="13.42578125" style="9" customWidth="1"/>
    <col min="8954" max="8957" width="9.140625" style="9"/>
    <col min="8958" max="8958" width="10" style="9" customWidth="1"/>
    <col min="8959" max="9188" width="9.140625" style="9"/>
    <col min="9189" max="9189" width="10.140625" style="9" customWidth="1"/>
    <col min="9190" max="9190" width="12.85546875" style="9" customWidth="1"/>
    <col min="9191" max="9191" width="9" style="9" customWidth="1"/>
    <col min="9192" max="9192" width="10.140625" style="9" customWidth="1"/>
    <col min="9193" max="9193" width="7" style="9" customWidth="1"/>
    <col min="9194" max="9194" width="4.5703125" style="9" customWidth="1"/>
    <col min="9195" max="9196" width="6.85546875" style="9" customWidth="1"/>
    <col min="9197" max="9197" width="7.5703125" style="9" customWidth="1"/>
    <col min="9198" max="9198" width="6.42578125" style="9" customWidth="1"/>
    <col min="9199" max="9199" width="7" style="9" customWidth="1"/>
    <col min="9200" max="9200" width="7.140625" style="9" customWidth="1"/>
    <col min="9201" max="9201" width="9.140625" style="9"/>
    <col min="9202" max="9202" width="10.85546875" style="9" bestFit="1" customWidth="1"/>
    <col min="9203" max="9203" width="9.140625" style="9"/>
    <col min="9204" max="9204" width="7.5703125" style="9" customWidth="1"/>
    <col min="9205" max="9207" width="9.140625" style="9"/>
    <col min="9208" max="9208" width="13" style="9" customWidth="1"/>
    <col min="9209" max="9209" width="13.42578125" style="9" customWidth="1"/>
    <col min="9210" max="9213" width="9.140625" style="9"/>
    <col min="9214" max="9214" width="10" style="9" customWidth="1"/>
    <col min="9215" max="9444" width="9.140625" style="9"/>
    <col min="9445" max="9445" width="10.140625" style="9" customWidth="1"/>
    <col min="9446" max="9446" width="12.85546875" style="9" customWidth="1"/>
    <col min="9447" max="9447" width="9" style="9" customWidth="1"/>
    <col min="9448" max="9448" width="10.140625" style="9" customWidth="1"/>
    <col min="9449" max="9449" width="7" style="9" customWidth="1"/>
    <col min="9450" max="9450" width="4.5703125" style="9" customWidth="1"/>
    <col min="9451" max="9452" width="6.85546875" style="9" customWidth="1"/>
    <col min="9453" max="9453" width="7.5703125" style="9" customWidth="1"/>
    <col min="9454" max="9454" width="6.42578125" style="9" customWidth="1"/>
    <col min="9455" max="9455" width="7" style="9" customWidth="1"/>
    <col min="9456" max="9456" width="7.140625" style="9" customWidth="1"/>
    <col min="9457" max="9457" width="9.140625" style="9"/>
    <col min="9458" max="9458" width="10.85546875" style="9" bestFit="1" customWidth="1"/>
    <col min="9459" max="9459" width="9.140625" style="9"/>
    <col min="9460" max="9460" width="7.5703125" style="9" customWidth="1"/>
    <col min="9461" max="9463" width="9.140625" style="9"/>
    <col min="9464" max="9464" width="13" style="9" customWidth="1"/>
    <col min="9465" max="9465" width="13.42578125" style="9" customWidth="1"/>
    <col min="9466" max="9469" width="9.140625" style="9"/>
    <col min="9470" max="9470" width="10" style="9" customWidth="1"/>
    <col min="9471" max="9700" width="9.140625" style="9"/>
    <col min="9701" max="9701" width="10.140625" style="9" customWidth="1"/>
    <col min="9702" max="9702" width="12.85546875" style="9" customWidth="1"/>
    <col min="9703" max="9703" width="9" style="9" customWidth="1"/>
    <col min="9704" max="9704" width="10.140625" style="9" customWidth="1"/>
    <col min="9705" max="9705" width="7" style="9" customWidth="1"/>
    <col min="9706" max="9706" width="4.5703125" style="9" customWidth="1"/>
    <col min="9707" max="9708" width="6.85546875" style="9" customWidth="1"/>
    <col min="9709" max="9709" width="7.5703125" style="9" customWidth="1"/>
    <col min="9710" max="9710" width="6.42578125" style="9" customWidth="1"/>
    <col min="9711" max="9711" width="7" style="9" customWidth="1"/>
    <col min="9712" max="9712" width="7.140625" style="9" customWidth="1"/>
    <col min="9713" max="9713" width="9.140625" style="9"/>
    <col min="9714" max="9714" width="10.85546875" style="9" bestFit="1" customWidth="1"/>
    <col min="9715" max="9715" width="9.140625" style="9"/>
    <col min="9716" max="9716" width="7.5703125" style="9" customWidth="1"/>
    <col min="9717" max="9719" width="9.140625" style="9"/>
    <col min="9720" max="9720" width="13" style="9" customWidth="1"/>
    <col min="9721" max="9721" width="13.42578125" style="9" customWidth="1"/>
    <col min="9722" max="9725" width="9.140625" style="9"/>
    <col min="9726" max="9726" width="10" style="9" customWidth="1"/>
    <col min="9727" max="9956" width="9.140625" style="9"/>
    <col min="9957" max="9957" width="10.140625" style="9" customWidth="1"/>
    <col min="9958" max="9958" width="12.85546875" style="9" customWidth="1"/>
    <col min="9959" max="9959" width="9" style="9" customWidth="1"/>
    <col min="9960" max="9960" width="10.140625" style="9" customWidth="1"/>
    <col min="9961" max="9961" width="7" style="9" customWidth="1"/>
    <col min="9962" max="9962" width="4.5703125" style="9" customWidth="1"/>
    <col min="9963" max="9964" width="6.85546875" style="9" customWidth="1"/>
    <col min="9965" max="9965" width="7.5703125" style="9" customWidth="1"/>
    <col min="9966" max="9966" width="6.42578125" style="9" customWidth="1"/>
    <col min="9967" max="9967" width="7" style="9" customWidth="1"/>
    <col min="9968" max="9968" width="7.140625" style="9" customWidth="1"/>
    <col min="9969" max="9969" width="9.140625" style="9"/>
    <col min="9970" max="9970" width="10.85546875" style="9" bestFit="1" customWidth="1"/>
    <col min="9971" max="9971" width="9.140625" style="9"/>
    <col min="9972" max="9972" width="7.5703125" style="9" customWidth="1"/>
    <col min="9973" max="9975" width="9.140625" style="9"/>
    <col min="9976" max="9976" width="13" style="9" customWidth="1"/>
    <col min="9977" max="9977" width="13.42578125" style="9" customWidth="1"/>
    <col min="9978" max="9981" width="9.140625" style="9"/>
    <col min="9982" max="9982" width="10" style="9" customWidth="1"/>
    <col min="9983" max="10212" width="9.140625" style="9"/>
    <col min="10213" max="10213" width="10.140625" style="9" customWidth="1"/>
    <col min="10214" max="10214" width="12.85546875" style="9" customWidth="1"/>
    <col min="10215" max="10215" width="9" style="9" customWidth="1"/>
    <col min="10216" max="10216" width="10.140625" style="9" customWidth="1"/>
    <col min="10217" max="10217" width="7" style="9" customWidth="1"/>
    <col min="10218" max="10218" width="4.5703125" style="9" customWidth="1"/>
    <col min="10219" max="10220" width="6.85546875" style="9" customWidth="1"/>
    <col min="10221" max="10221" width="7.5703125" style="9" customWidth="1"/>
    <col min="10222" max="10222" width="6.42578125" style="9" customWidth="1"/>
    <col min="10223" max="10223" width="7" style="9" customWidth="1"/>
    <col min="10224" max="10224" width="7.140625" style="9" customWidth="1"/>
    <col min="10225" max="10225" width="9.140625" style="9"/>
    <col min="10226" max="10226" width="10.85546875" style="9" bestFit="1" customWidth="1"/>
    <col min="10227" max="10227" width="9.140625" style="9"/>
    <col min="10228" max="10228" width="7.5703125" style="9" customWidth="1"/>
    <col min="10229" max="10231" width="9.140625" style="9"/>
    <col min="10232" max="10232" width="13" style="9" customWidth="1"/>
    <col min="10233" max="10233" width="13.42578125" style="9" customWidth="1"/>
    <col min="10234" max="10237" width="9.140625" style="9"/>
    <col min="10238" max="10238" width="10" style="9" customWidth="1"/>
    <col min="10239" max="10468" width="9.140625" style="9"/>
    <col min="10469" max="10469" width="10.140625" style="9" customWidth="1"/>
    <col min="10470" max="10470" width="12.85546875" style="9" customWidth="1"/>
    <col min="10471" max="10471" width="9" style="9" customWidth="1"/>
    <col min="10472" max="10472" width="10.140625" style="9" customWidth="1"/>
    <col min="10473" max="10473" width="7" style="9" customWidth="1"/>
    <col min="10474" max="10474" width="4.5703125" style="9" customWidth="1"/>
    <col min="10475" max="10476" width="6.85546875" style="9" customWidth="1"/>
    <col min="10477" max="10477" width="7.5703125" style="9" customWidth="1"/>
    <col min="10478" max="10478" width="6.42578125" style="9" customWidth="1"/>
    <col min="10479" max="10479" width="7" style="9" customWidth="1"/>
    <col min="10480" max="10480" width="7.140625" style="9" customWidth="1"/>
    <col min="10481" max="10481" width="9.140625" style="9"/>
    <col min="10482" max="10482" width="10.85546875" style="9" bestFit="1" customWidth="1"/>
    <col min="10483" max="10483" width="9.140625" style="9"/>
    <col min="10484" max="10484" width="7.5703125" style="9" customWidth="1"/>
    <col min="10485" max="10487" width="9.140625" style="9"/>
    <col min="10488" max="10488" width="13" style="9" customWidth="1"/>
    <col min="10489" max="10489" width="13.42578125" style="9" customWidth="1"/>
    <col min="10490" max="10493" width="9.140625" style="9"/>
    <col min="10494" max="10494" width="10" style="9" customWidth="1"/>
    <col min="10495" max="10724" width="9.140625" style="9"/>
    <col min="10725" max="10725" width="10.140625" style="9" customWidth="1"/>
    <col min="10726" max="10726" width="12.85546875" style="9" customWidth="1"/>
    <col min="10727" max="10727" width="9" style="9" customWidth="1"/>
    <col min="10728" max="10728" width="10.140625" style="9" customWidth="1"/>
    <col min="10729" max="10729" width="7" style="9" customWidth="1"/>
    <col min="10730" max="10730" width="4.5703125" style="9" customWidth="1"/>
    <col min="10731" max="10732" width="6.85546875" style="9" customWidth="1"/>
    <col min="10733" max="10733" width="7.5703125" style="9" customWidth="1"/>
    <col min="10734" max="10734" width="6.42578125" style="9" customWidth="1"/>
    <col min="10735" max="10735" width="7" style="9" customWidth="1"/>
    <col min="10736" max="10736" width="7.140625" style="9" customWidth="1"/>
    <col min="10737" max="10737" width="9.140625" style="9"/>
    <col min="10738" max="10738" width="10.85546875" style="9" bestFit="1" customWidth="1"/>
    <col min="10739" max="10739" width="9.140625" style="9"/>
    <col min="10740" max="10740" width="7.5703125" style="9" customWidth="1"/>
    <col min="10741" max="10743" width="9.140625" style="9"/>
    <col min="10744" max="10744" width="13" style="9" customWidth="1"/>
    <col min="10745" max="10745" width="13.42578125" style="9" customWidth="1"/>
    <col min="10746" max="10749" width="9.140625" style="9"/>
    <col min="10750" max="10750" width="10" style="9" customWidth="1"/>
    <col min="10751" max="10980" width="9.140625" style="9"/>
    <col min="10981" max="10981" width="10.140625" style="9" customWidth="1"/>
    <col min="10982" max="10982" width="12.85546875" style="9" customWidth="1"/>
    <col min="10983" max="10983" width="9" style="9" customWidth="1"/>
    <col min="10984" max="10984" width="10.140625" style="9" customWidth="1"/>
    <col min="10985" max="10985" width="7" style="9" customWidth="1"/>
    <col min="10986" max="10986" width="4.5703125" style="9" customWidth="1"/>
    <col min="10987" max="10988" width="6.85546875" style="9" customWidth="1"/>
    <col min="10989" max="10989" width="7.5703125" style="9" customWidth="1"/>
    <col min="10990" max="10990" width="6.42578125" style="9" customWidth="1"/>
    <col min="10991" max="10991" width="7" style="9" customWidth="1"/>
    <col min="10992" max="10992" width="7.140625" style="9" customWidth="1"/>
    <col min="10993" max="10993" width="9.140625" style="9"/>
    <col min="10994" max="10994" width="10.85546875" style="9" bestFit="1" customWidth="1"/>
    <col min="10995" max="10995" width="9.140625" style="9"/>
    <col min="10996" max="10996" width="7.5703125" style="9" customWidth="1"/>
    <col min="10997" max="10999" width="9.140625" style="9"/>
    <col min="11000" max="11000" width="13" style="9" customWidth="1"/>
    <col min="11001" max="11001" width="13.42578125" style="9" customWidth="1"/>
    <col min="11002" max="11005" width="9.140625" style="9"/>
    <col min="11006" max="11006" width="10" style="9" customWidth="1"/>
    <col min="11007" max="11236" width="9.140625" style="9"/>
    <col min="11237" max="11237" width="10.140625" style="9" customWidth="1"/>
    <col min="11238" max="11238" width="12.85546875" style="9" customWidth="1"/>
    <col min="11239" max="11239" width="9" style="9" customWidth="1"/>
    <col min="11240" max="11240" width="10.140625" style="9" customWidth="1"/>
    <col min="11241" max="11241" width="7" style="9" customWidth="1"/>
    <col min="11242" max="11242" width="4.5703125" style="9" customWidth="1"/>
    <col min="11243" max="11244" width="6.85546875" style="9" customWidth="1"/>
    <col min="11245" max="11245" width="7.5703125" style="9" customWidth="1"/>
    <col min="11246" max="11246" width="6.42578125" style="9" customWidth="1"/>
    <col min="11247" max="11247" width="7" style="9" customWidth="1"/>
    <col min="11248" max="11248" width="7.140625" style="9" customWidth="1"/>
    <col min="11249" max="11249" width="9.140625" style="9"/>
    <col min="11250" max="11250" width="10.85546875" style="9" bestFit="1" customWidth="1"/>
    <col min="11251" max="11251" width="9.140625" style="9"/>
    <col min="11252" max="11252" width="7.5703125" style="9" customWidth="1"/>
    <col min="11253" max="11255" width="9.140625" style="9"/>
    <col min="11256" max="11256" width="13" style="9" customWidth="1"/>
    <col min="11257" max="11257" width="13.42578125" style="9" customWidth="1"/>
    <col min="11258" max="11261" width="9.140625" style="9"/>
    <col min="11262" max="11262" width="10" style="9" customWidth="1"/>
    <col min="11263" max="11492" width="9.140625" style="9"/>
    <col min="11493" max="11493" width="10.140625" style="9" customWidth="1"/>
    <col min="11494" max="11494" width="12.85546875" style="9" customWidth="1"/>
    <col min="11495" max="11495" width="9" style="9" customWidth="1"/>
    <col min="11496" max="11496" width="10.140625" style="9" customWidth="1"/>
    <col min="11497" max="11497" width="7" style="9" customWidth="1"/>
    <col min="11498" max="11498" width="4.5703125" style="9" customWidth="1"/>
    <col min="11499" max="11500" width="6.85546875" style="9" customWidth="1"/>
    <col min="11501" max="11501" width="7.5703125" style="9" customWidth="1"/>
    <col min="11502" max="11502" width="6.42578125" style="9" customWidth="1"/>
    <col min="11503" max="11503" width="7" style="9" customWidth="1"/>
    <col min="11504" max="11504" width="7.140625" style="9" customWidth="1"/>
    <col min="11505" max="11505" width="9.140625" style="9"/>
    <col min="11506" max="11506" width="10.85546875" style="9" bestFit="1" customWidth="1"/>
    <col min="11507" max="11507" width="9.140625" style="9"/>
    <col min="11508" max="11508" width="7.5703125" style="9" customWidth="1"/>
    <col min="11509" max="11511" width="9.140625" style="9"/>
    <col min="11512" max="11512" width="13" style="9" customWidth="1"/>
    <col min="11513" max="11513" width="13.42578125" style="9" customWidth="1"/>
    <col min="11514" max="11517" width="9.140625" style="9"/>
    <col min="11518" max="11518" width="10" style="9" customWidth="1"/>
    <col min="11519" max="11748" width="9.140625" style="9"/>
    <col min="11749" max="11749" width="10.140625" style="9" customWidth="1"/>
    <col min="11750" max="11750" width="12.85546875" style="9" customWidth="1"/>
    <col min="11751" max="11751" width="9" style="9" customWidth="1"/>
    <col min="11752" max="11752" width="10.140625" style="9" customWidth="1"/>
    <col min="11753" max="11753" width="7" style="9" customWidth="1"/>
    <col min="11754" max="11754" width="4.5703125" style="9" customWidth="1"/>
    <col min="11755" max="11756" width="6.85546875" style="9" customWidth="1"/>
    <col min="11757" max="11757" width="7.5703125" style="9" customWidth="1"/>
    <col min="11758" max="11758" width="6.42578125" style="9" customWidth="1"/>
    <col min="11759" max="11759" width="7" style="9" customWidth="1"/>
    <col min="11760" max="11760" width="7.140625" style="9" customWidth="1"/>
    <col min="11761" max="11761" width="9.140625" style="9"/>
    <col min="11762" max="11762" width="10.85546875" style="9" bestFit="1" customWidth="1"/>
    <col min="11763" max="11763" width="9.140625" style="9"/>
    <col min="11764" max="11764" width="7.5703125" style="9" customWidth="1"/>
    <col min="11765" max="11767" width="9.140625" style="9"/>
    <col min="11768" max="11768" width="13" style="9" customWidth="1"/>
    <col min="11769" max="11769" width="13.42578125" style="9" customWidth="1"/>
    <col min="11770" max="11773" width="9.140625" style="9"/>
    <col min="11774" max="11774" width="10" style="9" customWidth="1"/>
    <col min="11775" max="12004" width="9.140625" style="9"/>
    <col min="12005" max="12005" width="10.140625" style="9" customWidth="1"/>
    <col min="12006" max="12006" width="12.85546875" style="9" customWidth="1"/>
    <col min="12007" max="12007" width="9" style="9" customWidth="1"/>
    <col min="12008" max="12008" width="10.140625" style="9" customWidth="1"/>
    <col min="12009" max="12009" width="7" style="9" customWidth="1"/>
    <col min="12010" max="12010" width="4.5703125" style="9" customWidth="1"/>
    <col min="12011" max="12012" width="6.85546875" style="9" customWidth="1"/>
    <col min="12013" max="12013" width="7.5703125" style="9" customWidth="1"/>
    <col min="12014" max="12014" width="6.42578125" style="9" customWidth="1"/>
    <col min="12015" max="12015" width="7" style="9" customWidth="1"/>
    <col min="12016" max="12016" width="7.140625" style="9" customWidth="1"/>
    <col min="12017" max="12017" width="9.140625" style="9"/>
    <col min="12018" max="12018" width="10.85546875" style="9" bestFit="1" customWidth="1"/>
    <col min="12019" max="12019" width="9.140625" style="9"/>
    <col min="12020" max="12020" width="7.5703125" style="9" customWidth="1"/>
    <col min="12021" max="12023" width="9.140625" style="9"/>
    <col min="12024" max="12024" width="13" style="9" customWidth="1"/>
    <col min="12025" max="12025" width="13.42578125" style="9" customWidth="1"/>
    <col min="12026" max="12029" width="9.140625" style="9"/>
    <col min="12030" max="12030" width="10" style="9" customWidth="1"/>
    <col min="12031" max="12260" width="9.140625" style="9"/>
    <col min="12261" max="12261" width="10.140625" style="9" customWidth="1"/>
    <col min="12262" max="12262" width="12.85546875" style="9" customWidth="1"/>
    <col min="12263" max="12263" width="9" style="9" customWidth="1"/>
    <col min="12264" max="12264" width="10.140625" style="9" customWidth="1"/>
    <col min="12265" max="12265" width="7" style="9" customWidth="1"/>
    <col min="12266" max="12266" width="4.5703125" style="9" customWidth="1"/>
    <col min="12267" max="12268" width="6.85546875" style="9" customWidth="1"/>
    <col min="12269" max="12269" width="7.5703125" style="9" customWidth="1"/>
    <col min="12270" max="12270" width="6.42578125" style="9" customWidth="1"/>
    <col min="12271" max="12271" width="7" style="9" customWidth="1"/>
    <col min="12272" max="12272" width="7.140625" style="9" customWidth="1"/>
    <col min="12273" max="12273" width="9.140625" style="9"/>
    <col min="12274" max="12274" width="10.85546875" style="9" bestFit="1" customWidth="1"/>
    <col min="12275" max="12275" width="9.140625" style="9"/>
    <col min="12276" max="12276" width="7.5703125" style="9" customWidth="1"/>
    <col min="12277" max="12279" width="9.140625" style="9"/>
    <col min="12280" max="12280" width="13" style="9" customWidth="1"/>
    <col min="12281" max="12281" width="13.42578125" style="9" customWidth="1"/>
    <col min="12282" max="12285" width="9.140625" style="9"/>
    <col min="12286" max="12286" width="10" style="9" customWidth="1"/>
    <col min="12287" max="12516" width="9.140625" style="9"/>
    <col min="12517" max="12517" width="10.140625" style="9" customWidth="1"/>
    <col min="12518" max="12518" width="12.85546875" style="9" customWidth="1"/>
    <col min="12519" max="12519" width="9" style="9" customWidth="1"/>
    <col min="12520" max="12520" width="10.140625" style="9" customWidth="1"/>
    <col min="12521" max="12521" width="7" style="9" customWidth="1"/>
    <col min="12522" max="12522" width="4.5703125" style="9" customWidth="1"/>
    <col min="12523" max="12524" width="6.85546875" style="9" customWidth="1"/>
    <col min="12525" max="12525" width="7.5703125" style="9" customWidth="1"/>
    <col min="12526" max="12526" width="6.42578125" style="9" customWidth="1"/>
    <col min="12527" max="12527" width="7" style="9" customWidth="1"/>
    <col min="12528" max="12528" width="7.140625" style="9" customWidth="1"/>
    <col min="12529" max="12529" width="9.140625" style="9"/>
    <col min="12530" max="12530" width="10.85546875" style="9" bestFit="1" customWidth="1"/>
    <col min="12531" max="12531" width="9.140625" style="9"/>
    <col min="12532" max="12532" width="7.5703125" style="9" customWidth="1"/>
    <col min="12533" max="12535" width="9.140625" style="9"/>
    <col min="12536" max="12536" width="13" style="9" customWidth="1"/>
    <col min="12537" max="12537" width="13.42578125" style="9" customWidth="1"/>
    <col min="12538" max="12541" width="9.140625" style="9"/>
    <col min="12542" max="12542" width="10" style="9" customWidth="1"/>
    <col min="12543" max="12772" width="9.140625" style="9"/>
    <col min="12773" max="12773" width="10.140625" style="9" customWidth="1"/>
    <col min="12774" max="12774" width="12.85546875" style="9" customWidth="1"/>
    <col min="12775" max="12775" width="9" style="9" customWidth="1"/>
    <col min="12776" max="12776" width="10.140625" style="9" customWidth="1"/>
    <col min="12777" max="12777" width="7" style="9" customWidth="1"/>
    <col min="12778" max="12778" width="4.5703125" style="9" customWidth="1"/>
    <col min="12779" max="12780" width="6.85546875" style="9" customWidth="1"/>
    <col min="12781" max="12781" width="7.5703125" style="9" customWidth="1"/>
    <col min="12782" max="12782" width="6.42578125" style="9" customWidth="1"/>
    <col min="12783" max="12783" width="7" style="9" customWidth="1"/>
    <col min="12784" max="12784" width="7.140625" style="9" customWidth="1"/>
    <col min="12785" max="12785" width="9.140625" style="9"/>
    <col min="12786" max="12786" width="10.85546875" style="9" bestFit="1" customWidth="1"/>
    <col min="12787" max="12787" width="9.140625" style="9"/>
    <col min="12788" max="12788" width="7.5703125" style="9" customWidth="1"/>
    <col min="12789" max="12791" width="9.140625" style="9"/>
    <col min="12792" max="12792" width="13" style="9" customWidth="1"/>
    <col min="12793" max="12793" width="13.42578125" style="9" customWidth="1"/>
    <col min="12794" max="12797" width="9.140625" style="9"/>
    <col min="12798" max="12798" width="10" style="9" customWidth="1"/>
    <col min="12799" max="13028" width="9.140625" style="9"/>
    <col min="13029" max="13029" width="10.140625" style="9" customWidth="1"/>
    <col min="13030" max="13030" width="12.85546875" style="9" customWidth="1"/>
    <col min="13031" max="13031" width="9" style="9" customWidth="1"/>
    <col min="13032" max="13032" width="10.140625" style="9" customWidth="1"/>
    <col min="13033" max="13033" width="7" style="9" customWidth="1"/>
    <col min="13034" max="13034" width="4.5703125" style="9" customWidth="1"/>
    <col min="13035" max="13036" width="6.85546875" style="9" customWidth="1"/>
    <col min="13037" max="13037" width="7.5703125" style="9" customWidth="1"/>
    <col min="13038" max="13038" width="6.42578125" style="9" customWidth="1"/>
    <col min="13039" max="13039" width="7" style="9" customWidth="1"/>
    <col min="13040" max="13040" width="7.140625" style="9" customWidth="1"/>
    <col min="13041" max="13041" width="9.140625" style="9"/>
    <col min="13042" max="13042" width="10.85546875" style="9" bestFit="1" customWidth="1"/>
    <col min="13043" max="13043" width="9.140625" style="9"/>
    <col min="13044" max="13044" width="7.5703125" style="9" customWidth="1"/>
    <col min="13045" max="13047" width="9.140625" style="9"/>
    <col min="13048" max="13048" width="13" style="9" customWidth="1"/>
    <col min="13049" max="13049" width="13.42578125" style="9" customWidth="1"/>
    <col min="13050" max="13053" width="9.140625" style="9"/>
    <col min="13054" max="13054" width="10" style="9" customWidth="1"/>
    <col min="13055" max="13284" width="9.140625" style="9"/>
    <col min="13285" max="13285" width="10.140625" style="9" customWidth="1"/>
    <col min="13286" max="13286" width="12.85546875" style="9" customWidth="1"/>
    <col min="13287" max="13287" width="9" style="9" customWidth="1"/>
    <col min="13288" max="13288" width="10.140625" style="9" customWidth="1"/>
    <col min="13289" max="13289" width="7" style="9" customWidth="1"/>
    <col min="13290" max="13290" width="4.5703125" style="9" customWidth="1"/>
    <col min="13291" max="13292" width="6.85546875" style="9" customWidth="1"/>
    <col min="13293" max="13293" width="7.5703125" style="9" customWidth="1"/>
    <col min="13294" max="13294" width="6.42578125" style="9" customWidth="1"/>
    <col min="13295" max="13295" width="7" style="9" customWidth="1"/>
    <col min="13296" max="13296" width="7.140625" style="9" customWidth="1"/>
    <col min="13297" max="13297" width="9.140625" style="9"/>
    <col min="13298" max="13298" width="10.85546875" style="9" bestFit="1" customWidth="1"/>
    <col min="13299" max="13299" width="9.140625" style="9"/>
    <col min="13300" max="13300" width="7.5703125" style="9" customWidth="1"/>
    <col min="13301" max="13303" width="9.140625" style="9"/>
    <col min="13304" max="13304" width="13" style="9" customWidth="1"/>
    <col min="13305" max="13305" width="13.42578125" style="9" customWidth="1"/>
    <col min="13306" max="13309" width="9.140625" style="9"/>
    <col min="13310" max="13310" width="10" style="9" customWidth="1"/>
    <col min="13311" max="13540" width="9.140625" style="9"/>
    <col min="13541" max="13541" width="10.140625" style="9" customWidth="1"/>
    <col min="13542" max="13542" width="12.85546875" style="9" customWidth="1"/>
    <col min="13543" max="13543" width="9" style="9" customWidth="1"/>
    <col min="13544" max="13544" width="10.140625" style="9" customWidth="1"/>
    <col min="13545" max="13545" width="7" style="9" customWidth="1"/>
    <col min="13546" max="13546" width="4.5703125" style="9" customWidth="1"/>
    <col min="13547" max="13548" width="6.85546875" style="9" customWidth="1"/>
    <col min="13549" max="13549" width="7.5703125" style="9" customWidth="1"/>
    <col min="13550" max="13550" width="6.42578125" style="9" customWidth="1"/>
    <col min="13551" max="13551" width="7" style="9" customWidth="1"/>
    <col min="13552" max="13552" width="7.140625" style="9" customWidth="1"/>
    <col min="13553" max="13553" width="9.140625" style="9"/>
    <col min="13554" max="13554" width="10.85546875" style="9" bestFit="1" customWidth="1"/>
    <col min="13555" max="13555" width="9.140625" style="9"/>
    <col min="13556" max="13556" width="7.5703125" style="9" customWidth="1"/>
    <col min="13557" max="13559" width="9.140625" style="9"/>
    <col min="13560" max="13560" width="13" style="9" customWidth="1"/>
    <col min="13561" max="13561" width="13.42578125" style="9" customWidth="1"/>
    <col min="13562" max="13565" width="9.140625" style="9"/>
    <col min="13566" max="13566" width="10" style="9" customWidth="1"/>
    <col min="13567" max="13796" width="9.140625" style="9"/>
    <col min="13797" max="13797" width="10.140625" style="9" customWidth="1"/>
    <col min="13798" max="13798" width="12.85546875" style="9" customWidth="1"/>
    <col min="13799" max="13799" width="9" style="9" customWidth="1"/>
    <col min="13800" max="13800" width="10.140625" style="9" customWidth="1"/>
    <col min="13801" max="13801" width="7" style="9" customWidth="1"/>
    <col min="13802" max="13802" width="4.5703125" style="9" customWidth="1"/>
    <col min="13803" max="13804" width="6.85546875" style="9" customWidth="1"/>
    <col min="13805" max="13805" width="7.5703125" style="9" customWidth="1"/>
    <col min="13806" max="13806" width="6.42578125" style="9" customWidth="1"/>
    <col min="13807" max="13807" width="7" style="9" customWidth="1"/>
    <col min="13808" max="13808" width="7.140625" style="9" customWidth="1"/>
    <col min="13809" max="13809" width="9.140625" style="9"/>
    <col min="13810" max="13810" width="10.85546875" style="9" bestFit="1" customWidth="1"/>
    <col min="13811" max="13811" width="9.140625" style="9"/>
    <col min="13812" max="13812" width="7.5703125" style="9" customWidth="1"/>
    <col min="13813" max="13815" width="9.140625" style="9"/>
    <col min="13816" max="13816" width="13" style="9" customWidth="1"/>
    <col min="13817" max="13817" width="13.42578125" style="9" customWidth="1"/>
    <col min="13818" max="13821" width="9.140625" style="9"/>
    <col min="13822" max="13822" width="10" style="9" customWidth="1"/>
    <col min="13823" max="14052" width="9.140625" style="9"/>
    <col min="14053" max="14053" width="10.140625" style="9" customWidth="1"/>
    <col min="14054" max="14054" width="12.85546875" style="9" customWidth="1"/>
    <col min="14055" max="14055" width="9" style="9" customWidth="1"/>
    <col min="14056" max="14056" width="10.140625" style="9" customWidth="1"/>
    <col min="14057" max="14057" width="7" style="9" customWidth="1"/>
    <col min="14058" max="14058" width="4.5703125" style="9" customWidth="1"/>
    <col min="14059" max="14060" width="6.85546875" style="9" customWidth="1"/>
    <col min="14061" max="14061" width="7.5703125" style="9" customWidth="1"/>
    <col min="14062" max="14062" width="6.42578125" style="9" customWidth="1"/>
    <col min="14063" max="14063" width="7" style="9" customWidth="1"/>
    <col min="14064" max="14064" width="7.140625" style="9" customWidth="1"/>
    <col min="14065" max="14065" width="9.140625" style="9"/>
    <col min="14066" max="14066" width="10.85546875" style="9" bestFit="1" customWidth="1"/>
    <col min="14067" max="14067" width="9.140625" style="9"/>
    <col min="14068" max="14068" width="7.5703125" style="9" customWidth="1"/>
    <col min="14069" max="14071" width="9.140625" style="9"/>
    <col min="14072" max="14072" width="13" style="9" customWidth="1"/>
    <col min="14073" max="14073" width="13.42578125" style="9" customWidth="1"/>
    <col min="14074" max="14077" width="9.140625" style="9"/>
    <col min="14078" max="14078" width="10" style="9" customWidth="1"/>
    <col min="14079" max="14308" width="9.140625" style="9"/>
    <col min="14309" max="14309" width="10.140625" style="9" customWidth="1"/>
    <col min="14310" max="14310" width="12.85546875" style="9" customWidth="1"/>
    <col min="14311" max="14311" width="9" style="9" customWidth="1"/>
    <col min="14312" max="14312" width="10.140625" style="9" customWidth="1"/>
    <col min="14313" max="14313" width="7" style="9" customWidth="1"/>
    <col min="14314" max="14314" width="4.5703125" style="9" customWidth="1"/>
    <col min="14315" max="14316" width="6.85546875" style="9" customWidth="1"/>
    <col min="14317" max="14317" width="7.5703125" style="9" customWidth="1"/>
    <col min="14318" max="14318" width="6.42578125" style="9" customWidth="1"/>
    <col min="14319" max="14319" width="7" style="9" customWidth="1"/>
    <col min="14320" max="14320" width="7.140625" style="9" customWidth="1"/>
    <col min="14321" max="14321" width="9.140625" style="9"/>
    <col min="14322" max="14322" width="10.85546875" style="9" bestFit="1" customWidth="1"/>
    <col min="14323" max="14323" width="9.140625" style="9"/>
    <col min="14324" max="14324" width="7.5703125" style="9" customWidth="1"/>
    <col min="14325" max="14327" width="9.140625" style="9"/>
    <col min="14328" max="14328" width="13" style="9" customWidth="1"/>
    <col min="14329" max="14329" width="13.42578125" style="9" customWidth="1"/>
    <col min="14330" max="14333" width="9.140625" style="9"/>
    <col min="14334" max="14334" width="10" style="9" customWidth="1"/>
    <col min="14335" max="14564" width="9.140625" style="9"/>
    <col min="14565" max="14565" width="10.140625" style="9" customWidth="1"/>
    <col min="14566" max="14566" width="12.85546875" style="9" customWidth="1"/>
    <col min="14567" max="14567" width="9" style="9" customWidth="1"/>
    <col min="14568" max="14568" width="10.140625" style="9" customWidth="1"/>
    <col min="14569" max="14569" width="7" style="9" customWidth="1"/>
    <col min="14570" max="14570" width="4.5703125" style="9" customWidth="1"/>
    <col min="14571" max="14572" width="6.85546875" style="9" customWidth="1"/>
    <col min="14573" max="14573" width="7.5703125" style="9" customWidth="1"/>
    <col min="14574" max="14574" width="6.42578125" style="9" customWidth="1"/>
    <col min="14575" max="14575" width="7" style="9" customWidth="1"/>
    <col min="14576" max="14576" width="7.140625" style="9" customWidth="1"/>
    <col min="14577" max="14577" width="9.140625" style="9"/>
    <col min="14578" max="14578" width="10.85546875" style="9" bestFit="1" customWidth="1"/>
    <col min="14579" max="14579" width="9.140625" style="9"/>
    <col min="14580" max="14580" width="7.5703125" style="9" customWidth="1"/>
    <col min="14581" max="14583" width="9.140625" style="9"/>
    <col min="14584" max="14584" width="13" style="9" customWidth="1"/>
    <col min="14585" max="14585" width="13.42578125" style="9" customWidth="1"/>
    <col min="14586" max="14589" width="9.140625" style="9"/>
    <col min="14590" max="14590" width="10" style="9" customWidth="1"/>
    <col min="14591" max="14820" width="9.140625" style="9"/>
    <col min="14821" max="14821" width="10.140625" style="9" customWidth="1"/>
    <col min="14822" max="14822" width="12.85546875" style="9" customWidth="1"/>
    <col min="14823" max="14823" width="9" style="9" customWidth="1"/>
    <col min="14824" max="14824" width="10.140625" style="9" customWidth="1"/>
    <col min="14825" max="14825" width="7" style="9" customWidth="1"/>
    <col min="14826" max="14826" width="4.5703125" style="9" customWidth="1"/>
    <col min="14827" max="14828" width="6.85546875" style="9" customWidth="1"/>
    <col min="14829" max="14829" width="7.5703125" style="9" customWidth="1"/>
    <col min="14830" max="14830" width="6.42578125" style="9" customWidth="1"/>
    <col min="14831" max="14831" width="7" style="9" customWidth="1"/>
    <col min="14832" max="14832" width="7.140625" style="9" customWidth="1"/>
    <col min="14833" max="14833" width="9.140625" style="9"/>
    <col min="14834" max="14834" width="10.85546875" style="9" bestFit="1" customWidth="1"/>
    <col min="14835" max="14835" width="9.140625" style="9"/>
    <col min="14836" max="14836" width="7.5703125" style="9" customWidth="1"/>
    <col min="14837" max="14839" width="9.140625" style="9"/>
    <col min="14840" max="14840" width="13" style="9" customWidth="1"/>
    <col min="14841" max="14841" width="13.42578125" style="9" customWidth="1"/>
    <col min="14842" max="14845" width="9.140625" style="9"/>
    <col min="14846" max="14846" width="10" style="9" customWidth="1"/>
    <col min="14847" max="15076" width="9.140625" style="9"/>
    <col min="15077" max="15077" width="10.140625" style="9" customWidth="1"/>
    <col min="15078" max="15078" width="12.85546875" style="9" customWidth="1"/>
    <col min="15079" max="15079" width="9" style="9" customWidth="1"/>
    <col min="15080" max="15080" width="10.140625" style="9" customWidth="1"/>
    <col min="15081" max="15081" width="7" style="9" customWidth="1"/>
    <col min="15082" max="15082" width="4.5703125" style="9" customWidth="1"/>
    <col min="15083" max="15084" width="6.85546875" style="9" customWidth="1"/>
    <col min="15085" max="15085" width="7.5703125" style="9" customWidth="1"/>
    <col min="15086" max="15086" width="6.42578125" style="9" customWidth="1"/>
    <col min="15087" max="15087" width="7" style="9" customWidth="1"/>
    <col min="15088" max="15088" width="7.140625" style="9" customWidth="1"/>
    <col min="15089" max="15089" width="9.140625" style="9"/>
    <col min="15090" max="15090" width="10.85546875" style="9" bestFit="1" customWidth="1"/>
    <col min="15091" max="15091" width="9.140625" style="9"/>
    <col min="15092" max="15092" width="7.5703125" style="9" customWidth="1"/>
    <col min="15093" max="15095" width="9.140625" style="9"/>
    <col min="15096" max="15096" width="13" style="9" customWidth="1"/>
    <col min="15097" max="15097" width="13.42578125" style="9" customWidth="1"/>
    <col min="15098" max="15101" width="9.140625" style="9"/>
    <col min="15102" max="15102" width="10" style="9" customWidth="1"/>
    <col min="15103" max="15332" width="9.140625" style="9"/>
    <col min="15333" max="15333" width="10.140625" style="9" customWidth="1"/>
    <col min="15334" max="15334" width="12.85546875" style="9" customWidth="1"/>
    <col min="15335" max="15335" width="9" style="9" customWidth="1"/>
    <col min="15336" max="15336" width="10.140625" style="9" customWidth="1"/>
    <col min="15337" max="15337" width="7" style="9" customWidth="1"/>
    <col min="15338" max="15338" width="4.5703125" style="9" customWidth="1"/>
    <col min="15339" max="15340" width="6.85546875" style="9" customWidth="1"/>
    <col min="15341" max="15341" width="7.5703125" style="9" customWidth="1"/>
    <col min="15342" max="15342" width="6.42578125" style="9" customWidth="1"/>
    <col min="15343" max="15343" width="7" style="9" customWidth="1"/>
    <col min="15344" max="15344" width="7.140625" style="9" customWidth="1"/>
    <col min="15345" max="15345" width="9.140625" style="9"/>
    <col min="15346" max="15346" width="10.85546875" style="9" bestFit="1" customWidth="1"/>
    <col min="15347" max="15347" width="9.140625" style="9"/>
    <col min="15348" max="15348" width="7.5703125" style="9" customWidth="1"/>
    <col min="15349" max="15351" width="9.140625" style="9"/>
    <col min="15352" max="15352" width="13" style="9" customWidth="1"/>
    <col min="15353" max="15353" width="13.42578125" style="9" customWidth="1"/>
    <col min="15354" max="15357" width="9.140625" style="9"/>
    <col min="15358" max="15358" width="10" style="9" customWidth="1"/>
    <col min="15359" max="15588" width="9.140625" style="9"/>
    <col min="15589" max="15589" width="10.140625" style="9" customWidth="1"/>
    <col min="15590" max="15590" width="12.85546875" style="9" customWidth="1"/>
    <col min="15591" max="15591" width="9" style="9" customWidth="1"/>
    <col min="15592" max="15592" width="10.140625" style="9" customWidth="1"/>
    <col min="15593" max="15593" width="7" style="9" customWidth="1"/>
    <col min="15594" max="15594" width="4.5703125" style="9" customWidth="1"/>
    <col min="15595" max="15596" width="6.85546875" style="9" customWidth="1"/>
    <col min="15597" max="15597" width="7.5703125" style="9" customWidth="1"/>
    <col min="15598" max="15598" width="6.42578125" style="9" customWidth="1"/>
    <col min="15599" max="15599" width="7" style="9" customWidth="1"/>
    <col min="15600" max="15600" width="7.140625" style="9" customWidth="1"/>
    <col min="15601" max="15601" width="9.140625" style="9"/>
    <col min="15602" max="15602" width="10.85546875" style="9" bestFit="1" customWidth="1"/>
    <col min="15603" max="15603" width="9.140625" style="9"/>
    <col min="15604" max="15604" width="7.5703125" style="9" customWidth="1"/>
    <col min="15605" max="15607" width="9.140625" style="9"/>
    <col min="15608" max="15608" width="13" style="9" customWidth="1"/>
    <col min="15609" max="15609" width="13.42578125" style="9" customWidth="1"/>
    <col min="15610" max="15613" width="9.140625" style="9"/>
    <col min="15614" max="15614" width="10" style="9" customWidth="1"/>
    <col min="15615" max="15844" width="9.140625" style="9"/>
    <col min="15845" max="15845" width="10.140625" style="9" customWidth="1"/>
    <col min="15846" max="15846" width="12.85546875" style="9" customWidth="1"/>
    <col min="15847" max="15847" width="9" style="9" customWidth="1"/>
    <col min="15848" max="15848" width="10.140625" style="9" customWidth="1"/>
    <col min="15849" max="15849" width="7" style="9" customWidth="1"/>
    <col min="15850" max="15850" width="4.5703125" style="9" customWidth="1"/>
    <col min="15851" max="15852" width="6.85546875" style="9" customWidth="1"/>
    <col min="15853" max="15853" width="7.5703125" style="9" customWidth="1"/>
    <col min="15854" max="15854" width="6.42578125" style="9" customWidth="1"/>
    <col min="15855" max="15855" width="7" style="9" customWidth="1"/>
    <col min="15856" max="15856" width="7.140625" style="9" customWidth="1"/>
    <col min="15857" max="15857" width="9.140625" style="9"/>
    <col min="15858" max="15858" width="10.85546875" style="9" bestFit="1" customWidth="1"/>
    <col min="15859" max="15859" width="9.140625" style="9"/>
    <col min="15860" max="15860" width="7.5703125" style="9" customWidth="1"/>
    <col min="15861" max="15863" width="9.140625" style="9"/>
    <col min="15864" max="15864" width="13" style="9" customWidth="1"/>
    <col min="15865" max="15865" width="13.42578125" style="9" customWidth="1"/>
    <col min="15866" max="15869" width="9.140625" style="9"/>
    <col min="15870" max="15870" width="10" style="9" customWidth="1"/>
    <col min="15871" max="16100" width="9.140625" style="9"/>
    <col min="16101" max="16101" width="10.140625" style="9" customWidth="1"/>
    <col min="16102" max="16102" width="12.85546875" style="9" customWidth="1"/>
    <col min="16103" max="16103" width="9" style="9" customWidth="1"/>
    <col min="16104" max="16104" width="10.140625" style="9" customWidth="1"/>
    <col min="16105" max="16105" width="7" style="9" customWidth="1"/>
    <col min="16106" max="16106" width="4.5703125" style="9" customWidth="1"/>
    <col min="16107" max="16108" width="6.85546875" style="9" customWidth="1"/>
    <col min="16109" max="16109" width="7.5703125" style="9" customWidth="1"/>
    <col min="16110" max="16110" width="6.42578125" style="9" customWidth="1"/>
    <col min="16111" max="16111" width="7" style="9" customWidth="1"/>
    <col min="16112" max="16112" width="7.140625" style="9" customWidth="1"/>
    <col min="16113" max="16113" width="9.140625" style="9"/>
    <col min="16114" max="16114" width="10.85546875" style="9" bestFit="1" customWidth="1"/>
    <col min="16115" max="16115" width="9.140625" style="9"/>
    <col min="16116" max="16116" width="7.5703125" style="9" customWidth="1"/>
    <col min="16117" max="16119" width="9.140625" style="9"/>
    <col min="16120" max="16120" width="13" style="9" customWidth="1"/>
    <col min="16121" max="16121" width="13.42578125" style="9" customWidth="1"/>
    <col min="16122" max="16125" width="9.140625" style="9"/>
    <col min="16126" max="16126" width="10" style="9" customWidth="1"/>
    <col min="16127" max="16384" width="9.140625" style="9"/>
  </cols>
  <sheetData>
    <row r="1" spans="1:27" x14ac:dyDescent="0.2">
      <c r="A1" s="47" t="s">
        <v>77</v>
      </c>
    </row>
    <row r="2" spans="1:27" ht="17.25" x14ac:dyDescent="0.25">
      <c r="A2" s="315" t="s">
        <v>320</v>
      </c>
      <c r="M2" s="85"/>
    </row>
    <row r="3" spans="1:27" ht="116.45" customHeight="1" x14ac:dyDescent="0.2">
      <c r="A3" s="215"/>
      <c r="B3" s="140" t="s">
        <v>25</v>
      </c>
      <c r="C3" s="140" t="s">
        <v>26</v>
      </c>
      <c r="D3" s="140" t="s">
        <v>27</v>
      </c>
      <c r="E3" s="140" t="s">
        <v>161</v>
      </c>
      <c r="F3" s="140" t="s">
        <v>28</v>
      </c>
      <c r="G3" s="140" t="s">
        <v>29</v>
      </c>
      <c r="H3" s="140" t="s">
        <v>30</v>
      </c>
      <c r="I3" s="140" t="s">
        <v>31</v>
      </c>
      <c r="J3" s="140" t="s">
        <v>32</v>
      </c>
      <c r="K3" s="140" t="s">
        <v>33</v>
      </c>
      <c r="L3" s="140" t="s">
        <v>34</v>
      </c>
      <c r="M3" s="140" t="s">
        <v>71</v>
      </c>
      <c r="N3" s="141"/>
      <c r="O3" s="82"/>
      <c r="P3" s="9" t="s">
        <v>85</v>
      </c>
    </row>
    <row r="4" spans="1:27" ht="21" customHeight="1" x14ac:dyDescent="0.2">
      <c r="A4" s="443" t="s">
        <v>772</v>
      </c>
      <c r="B4" s="433"/>
      <c r="C4" s="433"/>
      <c r="D4" s="433"/>
      <c r="E4" s="433"/>
      <c r="F4" s="433"/>
      <c r="G4" s="433"/>
      <c r="H4" s="444"/>
      <c r="I4" s="444"/>
      <c r="J4" s="444"/>
      <c r="K4" s="444"/>
      <c r="L4" s="444"/>
      <c r="M4" s="444"/>
      <c r="N4" s="445"/>
      <c r="O4" s="82"/>
    </row>
    <row r="5" spans="1:27" ht="21" customHeight="1" x14ac:dyDescent="0.2">
      <c r="A5" s="79" t="s">
        <v>163</v>
      </c>
      <c r="B5" s="252">
        <v>0</v>
      </c>
      <c r="C5" s="252">
        <v>0</v>
      </c>
      <c r="D5" s="252">
        <v>0</v>
      </c>
      <c r="E5" s="252">
        <v>0</v>
      </c>
      <c r="F5" s="252">
        <v>0</v>
      </c>
      <c r="G5" s="252">
        <v>0</v>
      </c>
      <c r="H5" s="252">
        <v>0</v>
      </c>
      <c r="I5" s="252">
        <v>0</v>
      </c>
      <c r="J5" s="252">
        <v>0</v>
      </c>
      <c r="K5" s="252">
        <v>0</v>
      </c>
      <c r="L5" s="252">
        <v>0</v>
      </c>
      <c r="M5" s="261">
        <v>0</v>
      </c>
      <c r="N5" s="233"/>
    </row>
    <row r="6" spans="1:27" ht="21" customHeight="1" x14ac:dyDescent="0.2">
      <c r="A6" s="80" t="s">
        <v>164</v>
      </c>
      <c r="B6" s="253">
        <v>0</v>
      </c>
      <c r="C6" s="253">
        <v>0</v>
      </c>
      <c r="D6" s="253">
        <v>0</v>
      </c>
      <c r="E6" s="253">
        <v>0</v>
      </c>
      <c r="F6" s="253">
        <v>0</v>
      </c>
      <c r="G6" s="253">
        <v>0</v>
      </c>
      <c r="H6" s="253">
        <v>0</v>
      </c>
      <c r="I6" s="253">
        <v>0</v>
      </c>
      <c r="J6" s="253">
        <v>0</v>
      </c>
      <c r="K6" s="253">
        <v>0</v>
      </c>
      <c r="L6" s="253">
        <v>0</v>
      </c>
      <c r="M6" s="262">
        <v>0</v>
      </c>
      <c r="N6" s="100"/>
    </row>
    <row r="7" spans="1:27" ht="21" customHeight="1" x14ac:dyDescent="0.2">
      <c r="A7" s="79" t="s">
        <v>37</v>
      </c>
      <c r="B7" s="252">
        <v>0</v>
      </c>
      <c r="C7" s="252">
        <v>0</v>
      </c>
      <c r="D7" s="252">
        <v>6</v>
      </c>
      <c r="E7" s="252">
        <v>0</v>
      </c>
      <c r="F7" s="252">
        <v>0</v>
      </c>
      <c r="G7" s="252">
        <v>1</v>
      </c>
      <c r="H7" s="252">
        <v>0</v>
      </c>
      <c r="I7" s="252">
        <v>0</v>
      </c>
      <c r="J7" s="252">
        <v>0</v>
      </c>
      <c r="K7" s="252">
        <v>2</v>
      </c>
      <c r="L7" s="252">
        <v>3</v>
      </c>
      <c r="M7" s="233">
        <v>12</v>
      </c>
      <c r="N7" s="233"/>
    </row>
    <row r="8" spans="1:27" ht="21" customHeight="1" x14ac:dyDescent="0.2">
      <c r="A8" s="80" t="s">
        <v>74</v>
      </c>
      <c r="B8" s="255">
        <v>0</v>
      </c>
      <c r="C8" s="255">
        <v>0</v>
      </c>
      <c r="D8" s="255">
        <v>6</v>
      </c>
      <c r="E8" s="255">
        <v>0</v>
      </c>
      <c r="F8" s="255">
        <v>0</v>
      </c>
      <c r="G8" s="255">
        <v>1</v>
      </c>
      <c r="H8" s="255">
        <v>0</v>
      </c>
      <c r="I8" s="255">
        <v>0</v>
      </c>
      <c r="J8" s="255">
        <v>0</v>
      </c>
      <c r="K8" s="255">
        <v>2</v>
      </c>
      <c r="L8" s="255">
        <v>3</v>
      </c>
      <c r="M8" s="255">
        <v>12</v>
      </c>
      <c r="N8" s="214"/>
      <c r="O8" s="10"/>
    </row>
    <row r="9" spans="1:27" ht="21" customHeight="1" x14ac:dyDescent="0.2">
      <c r="A9" s="440" t="s">
        <v>177</v>
      </c>
      <c r="B9" s="430"/>
      <c r="C9" s="430"/>
      <c r="D9" s="430"/>
      <c r="E9" s="430"/>
      <c r="F9" s="430"/>
      <c r="G9" s="430"/>
      <c r="H9" s="441"/>
      <c r="I9" s="441"/>
      <c r="J9" s="441"/>
      <c r="K9" s="441"/>
      <c r="L9" s="441"/>
      <c r="M9" s="441"/>
      <c r="N9" s="442"/>
    </row>
    <row r="10" spans="1:27" ht="21" customHeight="1" x14ac:dyDescent="0.2">
      <c r="A10" s="79" t="s">
        <v>163</v>
      </c>
      <c r="B10" s="73">
        <v>268</v>
      </c>
      <c r="C10" s="73">
        <v>391</v>
      </c>
      <c r="D10" s="73">
        <v>540</v>
      </c>
      <c r="E10" s="73">
        <v>514</v>
      </c>
      <c r="F10" s="73">
        <v>452</v>
      </c>
      <c r="G10" s="73">
        <v>303</v>
      </c>
      <c r="H10" s="73">
        <v>348</v>
      </c>
      <c r="I10" s="73">
        <v>424</v>
      </c>
      <c r="J10" s="73">
        <v>278</v>
      </c>
      <c r="K10" s="73">
        <v>394</v>
      </c>
      <c r="L10" s="73">
        <v>762</v>
      </c>
      <c r="M10" s="101">
        <v>4674</v>
      </c>
      <c r="N10" s="101"/>
    </row>
    <row r="11" spans="1:27" ht="21" customHeight="1" x14ac:dyDescent="0.2">
      <c r="A11" s="80" t="s">
        <v>164</v>
      </c>
      <c r="B11" s="102">
        <v>40</v>
      </c>
      <c r="C11" s="102">
        <v>104</v>
      </c>
      <c r="D11" s="102">
        <v>113</v>
      </c>
      <c r="E11" s="102">
        <v>118</v>
      </c>
      <c r="F11" s="102">
        <v>100</v>
      </c>
      <c r="G11" s="102">
        <v>69</v>
      </c>
      <c r="H11" s="102">
        <v>82</v>
      </c>
      <c r="I11" s="102">
        <v>101</v>
      </c>
      <c r="J11" s="102">
        <v>43</v>
      </c>
      <c r="K11" s="102">
        <v>98</v>
      </c>
      <c r="L11" s="102">
        <v>191</v>
      </c>
      <c r="M11" s="103">
        <v>1059</v>
      </c>
      <c r="N11" s="103"/>
    </row>
    <row r="12" spans="1:27" ht="21" customHeight="1" x14ac:dyDescent="0.2">
      <c r="A12" s="79" t="s">
        <v>37</v>
      </c>
      <c r="B12" s="73">
        <v>11</v>
      </c>
      <c r="C12" s="73">
        <v>82</v>
      </c>
      <c r="D12" s="73">
        <v>59</v>
      </c>
      <c r="E12" s="73">
        <v>83</v>
      </c>
      <c r="F12" s="73">
        <v>81</v>
      </c>
      <c r="G12" s="73">
        <v>153</v>
      </c>
      <c r="H12" s="73">
        <v>68</v>
      </c>
      <c r="I12" s="73">
        <v>82</v>
      </c>
      <c r="J12" s="73">
        <v>38</v>
      </c>
      <c r="K12" s="73">
        <v>76</v>
      </c>
      <c r="L12" s="73">
        <v>230</v>
      </c>
      <c r="M12" s="101">
        <v>963</v>
      </c>
      <c r="N12" s="101"/>
    </row>
    <row r="13" spans="1:27" ht="21" customHeight="1" x14ac:dyDescent="0.2">
      <c r="A13" s="80" t="s">
        <v>74</v>
      </c>
      <c r="B13" s="102">
        <v>319</v>
      </c>
      <c r="C13" s="102">
        <v>577</v>
      </c>
      <c r="D13" s="102">
        <v>712</v>
      </c>
      <c r="E13" s="102">
        <v>715</v>
      </c>
      <c r="F13" s="102">
        <v>633</v>
      </c>
      <c r="G13" s="102">
        <v>525</v>
      </c>
      <c r="H13" s="102">
        <v>498</v>
      </c>
      <c r="I13" s="102">
        <v>607</v>
      </c>
      <c r="J13" s="102">
        <v>359</v>
      </c>
      <c r="K13" s="102">
        <v>568</v>
      </c>
      <c r="L13" s="102">
        <v>1183</v>
      </c>
      <c r="M13" s="103">
        <v>6696</v>
      </c>
      <c r="N13" s="103"/>
    </row>
    <row r="14" spans="1:27" ht="21" customHeight="1" x14ac:dyDescent="0.2">
      <c r="A14" s="81" t="s">
        <v>101</v>
      </c>
      <c r="B14" s="104">
        <v>3.4482758620689703E-2</v>
      </c>
      <c r="C14" s="104">
        <v>0.14211438474870017</v>
      </c>
      <c r="D14" s="104">
        <v>8.2865168539325837E-2</v>
      </c>
      <c r="E14" s="104">
        <v>0.11608391608391608</v>
      </c>
      <c r="F14" s="104">
        <v>0.12796208530805686</v>
      </c>
      <c r="G14" s="104">
        <v>0.29142857142857143</v>
      </c>
      <c r="H14" s="104">
        <v>0.13654618473895583</v>
      </c>
      <c r="I14" s="104">
        <v>0.13509060955518945</v>
      </c>
      <c r="J14" s="104">
        <v>0.10584958217270195</v>
      </c>
      <c r="K14" s="104">
        <v>0.13380281690140844</v>
      </c>
      <c r="L14" s="104">
        <v>0.19442096365173289</v>
      </c>
      <c r="M14" s="105">
        <v>0.14381720430107528</v>
      </c>
      <c r="N14" s="105"/>
      <c r="O14" s="937"/>
      <c r="P14" s="937"/>
      <c r="Q14" s="937"/>
      <c r="R14" s="937"/>
      <c r="S14" s="937"/>
      <c r="T14" s="937"/>
      <c r="U14" s="937"/>
      <c r="V14" s="937"/>
      <c r="W14" s="937"/>
      <c r="X14" s="937"/>
      <c r="Y14" s="937"/>
      <c r="Z14" s="937"/>
      <c r="AA14" s="937"/>
    </row>
    <row r="15" spans="1:27" x14ac:dyDescent="0.2">
      <c r="A15" s="42" t="s">
        <v>76</v>
      </c>
    </row>
    <row r="16" spans="1:27" x14ac:dyDescent="0.2">
      <c r="A16" s="23" t="s">
        <v>56</v>
      </c>
    </row>
    <row r="17" spans="1:4" x14ac:dyDescent="0.2">
      <c r="A17" s="116" t="s">
        <v>178</v>
      </c>
      <c r="B17" s="10"/>
      <c r="C17" s="10"/>
      <c r="D17" s="10"/>
    </row>
    <row r="18" spans="1:4" x14ac:dyDescent="0.2">
      <c r="A18" s="116" t="s">
        <v>112</v>
      </c>
      <c r="B18" s="10"/>
    </row>
    <row r="19" spans="1:4" x14ac:dyDescent="0.2">
      <c r="A19" s="37" t="s">
        <v>662</v>
      </c>
    </row>
  </sheetData>
  <hyperlinks>
    <hyperlink ref="A1" location="Contents!A1" tooltip="Contents Page" display="Return to Contents Page" xr:uid="{00000000-0004-0000-1D00-000000000000}"/>
  </hyperlinks>
  <pageMargins left="0.70866141732283472" right="0.70866141732283472" top="0.74803149606299213" bottom="0.74803149606299213" header="0.31496062992125984" footer="0.31496062992125984"/>
  <pageSetup paperSize="9" scale="7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P60"/>
  <sheetViews>
    <sheetView showGridLines="0" zoomScaleNormal="100" workbookViewId="0">
      <selection sqref="A1:XFD1"/>
    </sheetView>
  </sheetViews>
  <sheetFormatPr defaultColWidth="9.140625" defaultRowHeight="12.75" x14ac:dyDescent="0.2"/>
  <cols>
    <col min="1" max="1" width="24.85546875" customWidth="1"/>
    <col min="2" max="2" width="7.42578125" customWidth="1"/>
    <col min="3" max="3" width="7.42578125" style="60" customWidth="1"/>
    <col min="4" max="6" width="7.42578125" style="72" customWidth="1"/>
    <col min="7" max="7" width="8.42578125" style="72" customWidth="1"/>
    <col min="8" max="13" width="7.42578125" style="72" customWidth="1"/>
    <col min="14" max="14" width="0.42578125" style="72" customWidth="1"/>
    <col min="15" max="15" width="11.85546875" customWidth="1"/>
  </cols>
  <sheetData>
    <row r="1" spans="1:14" ht="12.75" customHeight="1" x14ac:dyDescent="0.2">
      <c r="A1" s="47" t="s">
        <v>77</v>
      </c>
      <c r="B1" s="47"/>
    </row>
    <row r="2" spans="1:14" ht="16.350000000000001" customHeight="1" x14ac:dyDescent="0.25">
      <c r="A2" s="447" t="s">
        <v>340</v>
      </c>
      <c r="B2" s="446"/>
      <c r="C2" s="446"/>
      <c r="D2" s="446"/>
      <c r="E2" s="446"/>
      <c r="F2" s="446"/>
      <c r="G2" s="446"/>
      <c r="H2" s="446"/>
      <c r="I2" s="446"/>
      <c r="J2" s="446"/>
      <c r="K2" s="446"/>
      <c r="L2" s="446"/>
      <c r="M2" s="446"/>
      <c r="N2" s="446"/>
    </row>
    <row r="3" spans="1:14" ht="16.350000000000001" customHeight="1" x14ac:dyDescent="0.25">
      <c r="A3" s="447" t="s">
        <v>773</v>
      </c>
      <c r="B3" s="446"/>
      <c r="C3" s="446"/>
      <c r="D3" s="446"/>
      <c r="E3" s="446"/>
      <c r="F3" s="446"/>
      <c r="G3" s="446"/>
      <c r="H3" s="446"/>
      <c r="I3" s="446"/>
      <c r="J3" s="446"/>
      <c r="K3" s="446"/>
      <c r="L3" s="446"/>
      <c r="M3" s="446"/>
      <c r="N3" s="446"/>
    </row>
    <row r="4" spans="1:14" ht="16.350000000000001" customHeight="1" x14ac:dyDescent="0.25">
      <c r="A4" s="447" t="s">
        <v>774</v>
      </c>
      <c r="B4" s="24"/>
    </row>
    <row r="5" spans="1:14" s="62" customFormat="1" ht="101.45" customHeight="1" x14ac:dyDescent="0.2">
      <c r="A5" s="63"/>
      <c r="B5" s="88" t="s">
        <v>25</v>
      </c>
      <c r="C5" s="88" t="s">
        <v>26</v>
      </c>
      <c r="D5" s="88" t="s">
        <v>27</v>
      </c>
      <c r="E5" s="88" t="s">
        <v>161</v>
      </c>
      <c r="F5" s="88" t="s">
        <v>28</v>
      </c>
      <c r="G5" s="88" t="s">
        <v>29</v>
      </c>
      <c r="H5" s="88" t="s">
        <v>30</v>
      </c>
      <c r="I5" s="88" t="s">
        <v>31</v>
      </c>
      <c r="J5" s="88" t="s">
        <v>32</v>
      </c>
      <c r="K5" s="88" t="s">
        <v>33</v>
      </c>
      <c r="L5" s="88" t="s">
        <v>34</v>
      </c>
      <c r="M5" s="140" t="s">
        <v>71</v>
      </c>
      <c r="N5" s="77"/>
    </row>
    <row r="6" spans="1:14" s="62" customFormat="1" ht="21" customHeight="1" x14ac:dyDescent="0.2">
      <c r="A6" s="176" t="s">
        <v>105</v>
      </c>
      <c r="B6" s="177"/>
      <c r="C6" s="177"/>
      <c r="D6" s="177"/>
      <c r="E6" s="177"/>
      <c r="F6" s="177"/>
      <c r="G6" s="177"/>
      <c r="H6" s="177"/>
      <c r="I6" s="177"/>
      <c r="J6" s="177"/>
      <c r="K6" s="177"/>
      <c r="L6" s="177"/>
      <c r="M6" s="177"/>
      <c r="N6" s="178"/>
    </row>
    <row r="7" spans="1:14" ht="21" customHeight="1" x14ac:dyDescent="0.2">
      <c r="A7" s="251" t="s">
        <v>104</v>
      </c>
      <c r="B7" s="252">
        <v>0</v>
      </c>
      <c r="C7" s="252">
        <v>0</v>
      </c>
      <c r="D7" s="252">
        <v>0</v>
      </c>
      <c r="E7" s="252">
        <v>0</v>
      </c>
      <c r="F7" s="252">
        <v>0</v>
      </c>
      <c r="G7" s="252">
        <v>0</v>
      </c>
      <c r="H7" s="252">
        <v>0</v>
      </c>
      <c r="I7" s="252">
        <v>0</v>
      </c>
      <c r="J7" s="252">
        <v>0</v>
      </c>
      <c r="K7" s="252">
        <v>0</v>
      </c>
      <c r="L7" s="252">
        <v>0</v>
      </c>
      <c r="M7" s="261">
        <v>0</v>
      </c>
      <c r="N7" s="261"/>
    </row>
    <row r="8" spans="1:14" ht="21" customHeight="1" x14ac:dyDescent="0.2">
      <c r="A8" s="162" t="s">
        <v>107</v>
      </c>
      <c r="B8" s="253">
        <v>11</v>
      </c>
      <c r="C8" s="253">
        <v>4</v>
      </c>
      <c r="D8" s="253">
        <v>16</v>
      </c>
      <c r="E8" s="253">
        <v>30</v>
      </c>
      <c r="F8" s="253">
        <v>10</v>
      </c>
      <c r="G8" s="253">
        <v>12</v>
      </c>
      <c r="H8" s="253">
        <v>11</v>
      </c>
      <c r="I8" s="253">
        <v>9</v>
      </c>
      <c r="J8" s="253">
        <v>6</v>
      </c>
      <c r="K8" s="253">
        <v>8</v>
      </c>
      <c r="L8" s="253">
        <v>7</v>
      </c>
      <c r="M8" s="262">
        <v>124</v>
      </c>
      <c r="N8" s="262"/>
    </row>
    <row r="9" spans="1:14" ht="21" customHeight="1" x14ac:dyDescent="0.2">
      <c r="A9" s="251" t="s">
        <v>108</v>
      </c>
      <c r="B9" s="252">
        <v>11</v>
      </c>
      <c r="C9" s="252">
        <v>4</v>
      </c>
      <c r="D9" s="252">
        <v>16</v>
      </c>
      <c r="E9" s="252">
        <v>30</v>
      </c>
      <c r="F9" s="252">
        <v>10</v>
      </c>
      <c r="G9" s="252">
        <v>12</v>
      </c>
      <c r="H9" s="252">
        <v>11</v>
      </c>
      <c r="I9" s="252">
        <v>9</v>
      </c>
      <c r="J9" s="252">
        <v>6</v>
      </c>
      <c r="K9" s="252">
        <v>8</v>
      </c>
      <c r="L9" s="252">
        <v>7</v>
      </c>
      <c r="M9" s="261">
        <v>124</v>
      </c>
      <c r="N9" s="261"/>
    </row>
    <row r="10" spans="1:14" ht="21" customHeight="1" x14ac:dyDescent="0.2">
      <c r="A10" s="176" t="s">
        <v>106</v>
      </c>
      <c r="B10" s="177"/>
      <c r="C10" s="177"/>
      <c r="D10" s="177"/>
      <c r="E10" s="177"/>
      <c r="F10" s="177"/>
      <c r="G10" s="177"/>
      <c r="H10" s="177"/>
      <c r="I10" s="177"/>
      <c r="J10" s="177"/>
      <c r="K10" s="177"/>
      <c r="L10" s="177"/>
      <c r="M10" s="177"/>
      <c r="N10" s="178"/>
    </row>
    <row r="11" spans="1:14" ht="21" customHeight="1" x14ac:dyDescent="0.2">
      <c r="A11" s="251" t="s">
        <v>104</v>
      </c>
      <c r="B11" s="252">
        <v>0</v>
      </c>
      <c r="C11" s="252">
        <v>0</v>
      </c>
      <c r="D11" s="252">
        <v>0</v>
      </c>
      <c r="E11" s="252">
        <v>0</v>
      </c>
      <c r="F11" s="252">
        <v>0</v>
      </c>
      <c r="G11" s="252">
        <v>0</v>
      </c>
      <c r="H11" s="252">
        <v>0</v>
      </c>
      <c r="I11" s="252">
        <v>0</v>
      </c>
      <c r="J11" s="252">
        <v>0</v>
      </c>
      <c r="K11" s="252">
        <v>0</v>
      </c>
      <c r="L11" s="252">
        <v>1</v>
      </c>
      <c r="M11" s="261">
        <v>1</v>
      </c>
      <c r="N11" s="261"/>
    </row>
    <row r="12" spans="1:14" ht="21" customHeight="1" x14ac:dyDescent="0.2">
      <c r="A12" s="162" t="s">
        <v>107</v>
      </c>
      <c r="B12" s="253">
        <v>583</v>
      </c>
      <c r="C12" s="253">
        <v>786</v>
      </c>
      <c r="D12" s="253">
        <v>876</v>
      </c>
      <c r="E12" s="253">
        <v>1186</v>
      </c>
      <c r="F12" s="253">
        <v>927</v>
      </c>
      <c r="G12" s="253">
        <v>522</v>
      </c>
      <c r="H12" s="253">
        <v>813</v>
      </c>
      <c r="I12" s="253">
        <v>774</v>
      </c>
      <c r="J12" s="253">
        <v>564</v>
      </c>
      <c r="K12" s="253">
        <v>1053</v>
      </c>
      <c r="L12" s="253">
        <v>1120</v>
      </c>
      <c r="M12" s="262">
        <v>9204</v>
      </c>
      <c r="N12" s="262"/>
    </row>
    <row r="13" spans="1:14" ht="21" customHeight="1" x14ac:dyDescent="0.2">
      <c r="A13" s="251" t="s">
        <v>108</v>
      </c>
      <c r="B13" s="252">
        <v>583</v>
      </c>
      <c r="C13" s="252">
        <v>786</v>
      </c>
      <c r="D13" s="252">
        <v>876</v>
      </c>
      <c r="E13" s="252">
        <v>1186</v>
      </c>
      <c r="F13" s="252">
        <v>927</v>
      </c>
      <c r="G13" s="252">
        <v>522</v>
      </c>
      <c r="H13" s="252">
        <v>813</v>
      </c>
      <c r="I13" s="252">
        <v>774</v>
      </c>
      <c r="J13" s="252">
        <v>564</v>
      </c>
      <c r="K13" s="252">
        <v>1053</v>
      </c>
      <c r="L13" s="252">
        <v>1121</v>
      </c>
      <c r="M13" s="261">
        <v>9205</v>
      </c>
      <c r="N13" s="261"/>
    </row>
    <row r="14" spans="1:14" x14ac:dyDescent="0.2">
      <c r="A14" s="57" t="s">
        <v>76</v>
      </c>
      <c r="B14" s="57"/>
      <c r="C14" s="179"/>
      <c r="D14" s="180"/>
      <c r="E14" s="180"/>
      <c r="F14" s="180"/>
      <c r="G14" s="180"/>
      <c r="H14" s="180"/>
      <c r="I14" s="180"/>
      <c r="J14" s="180"/>
      <c r="K14" s="354"/>
      <c r="L14" s="355"/>
      <c r="M14" s="449"/>
      <c r="N14" s="449"/>
    </row>
    <row r="15" spans="1:14" ht="16.350000000000001" customHeight="1" x14ac:dyDescent="0.25">
      <c r="A15" s="447" t="s">
        <v>775</v>
      </c>
      <c r="B15" s="212"/>
      <c r="C15" s="212"/>
      <c r="D15" s="212"/>
      <c r="E15" s="212"/>
      <c r="F15" s="212"/>
      <c r="G15" s="212"/>
      <c r="H15" s="212"/>
      <c r="I15" s="212"/>
      <c r="J15" s="212"/>
      <c r="K15" s="212"/>
      <c r="L15" s="212"/>
      <c r="M15" s="214"/>
      <c r="N15" s="214"/>
    </row>
    <row r="16" spans="1:14" s="62" customFormat="1" ht="101.45" customHeight="1" x14ac:dyDescent="0.2">
      <c r="A16" s="63"/>
      <c r="B16" s="88" t="s">
        <v>25</v>
      </c>
      <c r="C16" s="88" t="s">
        <v>26</v>
      </c>
      <c r="D16" s="88" t="s">
        <v>27</v>
      </c>
      <c r="E16" s="88" t="s">
        <v>161</v>
      </c>
      <c r="F16" s="88" t="s">
        <v>28</v>
      </c>
      <c r="G16" s="88" t="s">
        <v>29</v>
      </c>
      <c r="H16" s="88" t="s">
        <v>30</v>
      </c>
      <c r="I16" s="88" t="s">
        <v>31</v>
      </c>
      <c r="J16" s="88" t="s">
        <v>32</v>
      </c>
      <c r="K16" s="88" t="s">
        <v>33</v>
      </c>
      <c r="L16" s="88" t="s">
        <v>34</v>
      </c>
      <c r="M16" s="140" t="s">
        <v>71</v>
      </c>
      <c r="N16" s="77"/>
    </row>
    <row r="17" spans="1:14" s="62" customFormat="1" ht="21" customHeight="1" x14ac:dyDescent="0.2">
      <c r="A17" s="176" t="s">
        <v>105</v>
      </c>
      <c r="B17" s="177"/>
      <c r="C17" s="177"/>
      <c r="D17" s="177"/>
      <c r="E17" s="177"/>
      <c r="F17" s="177"/>
      <c r="G17" s="177"/>
      <c r="H17" s="177"/>
      <c r="I17" s="177"/>
      <c r="J17" s="177"/>
      <c r="K17" s="177"/>
      <c r="L17" s="177"/>
      <c r="M17" s="177"/>
      <c r="N17" s="178"/>
    </row>
    <row r="18" spans="1:14" ht="21" customHeight="1" x14ac:dyDescent="0.2">
      <c r="A18" s="251" t="s">
        <v>104</v>
      </c>
      <c r="B18" s="242" t="s">
        <v>360</v>
      </c>
      <c r="C18" s="242" t="s">
        <v>360</v>
      </c>
      <c r="D18" s="242" t="s">
        <v>360</v>
      </c>
      <c r="E18" s="242" t="s">
        <v>360</v>
      </c>
      <c r="F18" s="242" t="s">
        <v>360</v>
      </c>
      <c r="G18" s="242" t="s">
        <v>360</v>
      </c>
      <c r="H18" s="242" t="s">
        <v>360</v>
      </c>
      <c r="I18" s="242" t="s">
        <v>360</v>
      </c>
      <c r="J18" s="242" t="s">
        <v>360</v>
      </c>
      <c r="K18" s="242" t="s">
        <v>360</v>
      </c>
      <c r="L18" s="242" t="s">
        <v>360</v>
      </c>
      <c r="M18" s="544" t="s">
        <v>360</v>
      </c>
      <c r="N18" s="243"/>
    </row>
    <row r="19" spans="1:14" ht="21" customHeight="1" x14ac:dyDescent="0.2">
      <c r="A19" s="65" t="s">
        <v>107</v>
      </c>
      <c r="B19" s="245">
        <v>26</v>
      </c>
      <c r="C19" s="296">
        <v>202.7</v>
      </c>
      <c r="D19" s="245">
        <v>37.4</v>
      </c>
      <c r="E19" s="296">
        <v>53</v>
      </c>
      <c r="F19" s="245">
        <v>26.1</v>
      </c>
      <c r="G19" s="296">
        <v>39.700000000000003</v>
      </c>
      <c r="H19" s="296">
        <v>37.4</v>
      </c>
      <c r="I19" s="296">
        <v>62.4</v>
      </c>
      <c r="J19" s="296">
        <v>47.7</v>
      </c>
      <c r="K19" s="296">
        <v>45.9</v>
      </c>
      <c r="L19" s="245">
        <v>58.8</v>
      </c>
      <c r="M19" s="246">
        <v>41.4</v>
      </c>
      <c r="N19" s="246"/>
    </row>
    <row r="20" spans="1:14" ht="21" customHeight="1" x14ac:dyDescent="0.2">
      <c r="A20" s="107" t="s">
        <v>108</v>
      </c>
      <c r="B20" s="189">
        <v>26</v>
      </c>
      <c r="C20" s="189">
        <v>202.7</v>
      </c>
      <c r="D20" s="189">
        <v>37.4</v>
      </c>
      <c r="E20" s="190">
        <v>53</v>
      </c>
      <c r="F20" s="189">
        <v>26.1</v>
      </c>
      <c r="G20" s="189">
        <v>39.700000000000003</v>
      </c>
      <c r="H20" s="189">
        <v>37.4</v>
      </c>
      <c r="I20" s="189">
        <v>62.4</v>
      </c>
      <c r="J20" s="189">
        <v>47.7</v>
      </c>
      <c r="K20" s="189">
        <v>45.9</v>
      </c>
      <c r="L20" s="189">
        <v>58.8</v>
      </c>
      <c r="M20" s="191">
        <v>41.4</v>
      </c>
      <c r="N20" s="191"/>
    </row>
    <row r="21" spans="1:14" ht="21" customHeight="1" x14ac:dyDescent="0.2">
      <c r="A21" s="176" t="s">
        <v>106</v>
      </c>
      <c r="B21" s="177"/>
      <c r="C21" s="177"/>
      <c r="D21" s="177"/>
      <c r="E21" s="177"/>
      <c r="F21" s="177"/>
      <c r="G21" s="177"/>
      <c r="H21" s="177"/>
      <c r="I21" s="177"/>
      <c r="J21" s="177"/>
      <c r="K21" s="177"/>
      <c r="L21" s="177"/>
      <c r="M21" s="177"/>
      <c r="N21" s="178"/>
    </row>
    <row r="22" spans="1:14" ht="21" customHeight="1" x14ac:dyDescent="0.2">
      <c r="A22" s="251" t="s">
        <v>104</v>
      </c>
      <c r="B22" s="242" t="s">
        <v>360</v>
      </c>
      <c r="C22" s="242" t="s">
        <v>360</v>
      </c>
      <c r="D22" s="242" t="s">
        <v>360</v>
      </c>
      <c r="E22" s="242" t="s">
        <v>360</v>
      </c>
      <c r="F22" s="242" t="s">
        <v>360</v>
      </c>
      <c r="G22" s="242" t="s">
        <v>360</v>
      </c>
      <c r="H22" s="242" t="s">
        <v>360</v>
      </c>
      <c r="I22" s="242" t="s">
        <v>360</v>
      </c>
      <c r="J22" s="242" t="s">
        <v>360</v>
      </c>
      <c r="K22" s="242" t="s">
        <v>360</v>
      </c>
      <c r="L22" s="242">
        <v>587.6</v>
      </c>
      <c r="M22" s="544">
        <v>587.6</v>
      </c>
      <c r="N22" s="243"/>
    </row>
    <row r="23" spans="1:14" ht="21" customHeight="1" x14ac:dyDescent="0.2">
      <c r="A23" s="65" t="s">
        <v>107</v>
      </c>
      <c r="B23" s="245">
        <v>13</v>
      </c>
      <c r="C23" s="296">
        <v>16.299999999999997</v>
      </c>
      <c r="D23" s="245">
        <v>21.8</v>
      </c>
      <c r="E23" s="296">
        <v>18.100000000000001</v>
      </c>
      <c r="F23" s="245">
        <v>18.2</v>
      </c>
      <c r="G23" s="296">
        <v>25.2</v>
      </c>
      <c r="H23" s="296">
        <v>7.6</v>
      </c>
      <c r="I23" s="296">
        <v>29.4</v>
      </c>
      <c r="J23" s="296">
        <v>7.6</v>
      </c>
      <c r="K23" s="296">
        <v>22.4</v>
      </c>
      <c r="L23" s="245">
        <v>45.8</v>
      </c>
      <c r="M23" s="246">
        <v>19.600000000000001</v>
      </c>
      <c r="N23" s="246"/>
    </row>
    <row r="24" spans="1:14" ht="21" customHeight="1" x14ac:dyDescent="0.2">
      <c r="A24" s="107" t="s">
        <v>108</v>
      </c>
      <c r="B24" s="189">
        <v>13</v>
      </c>
      <c r="C24" s="189">
        <v>16.299999999999997</v>
      </c>
      <c r="D24" s="189">
        <v>21.8</v>
      </c>
      <c r="E24" s="190">
        <v>18.100000000000001</v>
      </c>
      <c r="F24" s="189">
        <v>18.2</v>
      </c>
      <c r="G24" s="189">
        <v>25.2</v>
      </c>
      <c r="H24" s="189">
        <v>7.6</v>
      </c>
      <c r="I24" s="189">
        <v>29.4</v>
      </c>
      <c r="J24" s="189">
        <v>7.6</v>
      </c>
      <c r="K24" s="189">
        <v>22.4</v>
      </c>
      <c r="L24" s="189">
        <v>45.8</v>
      </c>
      <c r="M24" s="191">
        <v>19.600000000000001</v>
      </c>
      <c r="N24" s="191"/>
    </row>
    <row r="25" spans="1:14" ht="13.5" customHeight="1" x14ac:dyDescent="0.2">
      <c r="A25" s="57" t="s">
        <v>76</v>
      </c>
      <c r="B25" s="57"/>
      <c r="C25" s="179"/>
      <c r="D25" s="180"/>
      <c r="E25" s="180"/>
      <c r="F25" s="180"/>
      <c r="G25" s="180"/>
      <c r="H25" s="180"/>
      <c r="I25" s="180"/>
      <c r="J25" s="180"/>
      <c r="K25" s="354"/>
      <c r="L25" s="355"/>
      <c r="M25" s="449"/>
      <c r="N25" s="449"/>
    </row>
    <row r="26" spans="1:14" x14ac:dyDescent="0.2">
      <c r="A26" s="25" t="s">
        <v>56</v>
      </c>
      <c r="B26" s="25"/>
      <c r="C26" s="3"/>
      <c r="D26" s="74"/>
      <c r="E26" s="75"/>
      <c r="F26" s="75"/>
      <c r="G26" s="75"/>
      <c r="H26" s="75"/>
      <c r="I26" s="34"/>
      <c r="J26" s="34"/>
      <c r="K26" s="34"/>
      <c r="L26" s="34"/>
      <c r="M26" s="34"/>
    </row>
    <row r="27" spans="1:14" ht="13.35" customHeight="1" x14ac:dyDescent="0.2">
      <c r="A27" s="400" t="s">
        <v>178</v>
      </c>
      <c r="B27" s="400"/>
      <c r="C27" s="448"/>
      <c r="D27" s="448"/>
      <c r="E27" s="448"/>
      <c r="F27" s="448"/>
      <c r="G27" s="448"/>
      <c r="H27" s="448"/>
      <c r="I27" s="448"/>
      <c r="J27" s="448"/>
      <c r="K27" s="448"/>
      <c r="L27" s="448"/>
      <c r="M27" s="448"/>
      <c r="N27" s="448"/>
    </row>
    <row r="28" spans="1:14" ht="13.35" customHeight="1" x14ac:dyDescent="0.2">
      <c r="A28" s="400" t="s">
        <v>179</v>
      </c>
      <c r="B28" s="400"/>
      <c r="C28" s="448"/>
      <c r="D28" s="448"/>
      <c r="E28" s="448"/>
      <c r="F28" s="448"/>
      <c r="G28" s="448"/>
      <c r="H28" s="448"/>
      <c r="I28" s="448"/>
      <c r="J28" s="448"/>
      <c r="K28" s="448"/>
      <c r="L28" s="448"/>
      <c r="M28" s="448"/>
      <c r="N28" s="448"/>
    </row>
    <row r="29" spans="1:14" x14ac:dyDescent="0.2">
      <c r="A29" s="402" t="s">
        <v>113</v>
      </c>
      <c r="B29" s="402"/>
      <c r="C29" s="402"/>
      <c r="D29" s="402"/>
      <c r="E29" s="402"/>
      <c r="F29" s="402"/>
      <c r="G29" s="402"/>
      <c r="H29" s="402"/>
      <c r="I29" s="402"/>
      <c r="J29" s="402"/>
      <c r="K29" s="402"/>
      <c r="L29" s="402"/>
      <c r="M29" s="402"/>
      <c r="N29" s="402"/>
    </row>
    <row r="30" spans="1:14" x14ac:dyDescent="0.2">
      <c r="A30" s="37" t="s">
        <v>684</v>
      </c>
      <c r="B30" s="402"/>
      <c r="C30" s="402"/>
      <c r="D30" s="402"/>
      <c r="E30" s="402"/>
      <c r="F30" s="402"/>
      <c r="G30" s="402"/>
      <c r="H30" s="402"/>
      <c r="I30" s="402"/>
      <c r="J30" s="402"/>
      <c r="K30" s="402"/>
      <c r="L30" s="402"/>
      <c r="M30" s="402"/>
      <c r="N30" s="402"/>
    </row>
    <row r="31" spans="1:14" x14ac:dyDescent="0.2">
      <c r="A31" s="400" t="s">
        <v>465</v>
      </c>
      <c r="B31" s="400"/>
      <c r="C31" s="448"/>
      <c r="D31" s="448"/>
      <c r="E31" s="448"/>
      <c r="F31" s="448"/>
      <c r="G31" s="448"/>
      <c r="H31" s="448"/>
      <c r="I31" s="448"/>
      <c r="J31" s="448"/>
      <c r="K31" s="448"/>
      <c r="L31" s="448"/>
      <c r="M31" s="448"/>
      <c r="N31" s="448"/>
    </row>
    <row r="32" spans="1:14" x14ac:dyDescent="0.2">
      <c r="A32" s="400" t="s">
        <v>312</v>
      </c>
    </row>
    <row r="33" spans="1:2" x14ac:dyDescent="0.2">
      <c r="A33" s="400" t="s">
        <v>313</v>
      </c>
    </row>
    <row r="34" spans="1:2" ht="15" x14ac:dyDescent="0.25">
      <c r="A34" s="94"/>
      <c r="B34" s="94"/>
    </row>
    <row r="40" spans="1:2" x14ac:dyDescent="0.2">
      <c r="A40" s="207"/>
    </row>
    <row r="60" spans="1:16" s="60" customFormat="1" ht="15" x14ac:dyDescent="0.25">
      <c r="A60" s="94"/>
      <c r="B60" s="94"/>
      <c r="D60" s="72"/>
      <c r="E60" s="72"/>
      <c r="F60" s="72"/>
      <c r="G60" s="72"/>
      <c r="H60" s="72"/>
      <c r="I60" s="72"/>
      <c r="J60" s="72"/>
      <c r="K60" s="72"/>
      <c r="L60" s="72"/>
      <c r="M60" s="72"/>
      <c r="N60" s="72"/>
      <c r="O60"/>
      <c r="P60"/>
    </row>
  </sheetData>
  <hyperlinks>
    <hyperlink ref="A1" location="Contents!A1" tooltip="Contents Page" display="Return to Contents Page" xr:uid="{00000000-0004-0000-1E00-000000000000}"/>
  </hyperlinks>
  <pageMargins left="0.70866141732283472" right="0.70866141732283472" top="0.74803149606299213" bottom="0.74803149606299213" header="0.31496062992125984" footer="0.31496062992125984"/>
  <pageSetup paperSize="9" scale="7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AN370"/>
  <sheetViews>
    <sheetView showGridLines="0" zoomScaleNormal="100" workbookViewId="0">
      <selection sqref="A1:XFD1"/>
    </sheetView>
  </sheetViews>
  <sheetFormatPr defaultColWidth="9.140625" defaultRowHeight="12.75" x14ac:dyDescent="0.2"/>
  <cols>
    <col min="1" max="1" width="51.140625" style="90" customWidth="1"/>
    <col min="2" max="2" width="9.42578125" style="166" customWidth="1"/>
    <col min="3" max="13" width="9.42578125" style="61" customWidth="1"/>
    <col min="14" max="14" width="9.42578125" style="172" customWidth="1"/>
    <col min="15" max="15" width="0.42578125" style="61" customWidth="1"/>
    <col min="16" max="16" width="14.140625" style="61" customWidth="1"/>
    <col min="17" max="17" width="12.42578125" style="330" bestFit="1" customWidth="1"/>
    <col min="18" max="18" width="10.140625" style="113" customWidth="1"/>
    <col min="19" max="31" width="6.5703125" style="113" customWidth="1"/>
    <col min="32" max="34" width="9.140625" style="113"/>
    <col min="35" max="36" width="9.140625" style="143"/>
  </cols>
  <sheetData>
    <row r="1" spans="1:36" ht="12.75" customHeight="1" x14ac:dyDescent="0.2">
      <c r="A1" s="47" t="s">
        <v>77</v>
      </c>
      <c r="N1" s="61"/>
      <c r="P1" s="98"/>
      <c r="Q1" s="333"/>
    </row>
    <row r="2" spans="1:36" ht="16.350000000000001" customHeight="1" x14ac:dyDescent="0.25">
      <c r="A2" s="315" t="s">
        <v>776</v>
      </c>
      <c r="N2" s="61"/>
      <c r="P2" s="98"/>
      <c r="Q2" s="333"/>
    </row>
    <row r="3" spans="1:36" ht="16.350000000000001" customHeight="1" x14ac:dyDescent="0.25">
      <c r="A3" s="315" t="s">
        <v>777</v>
      </c>
      <c r="B3" s="167"/>
      <c r="N3" s="61"/>
      <c r="O3"/>
      <c r="P3" s="98"/>
      <c r="Q3" s="333"/>
    </row>
    <row r="4" spans="1:36" s="62" customFormat="1" ht="105" customHeight="1" x14ac:dyDescent="0.2">
      <c r="A4" s="63"/>
      <c r="B4" s="88" t="s">
        <v>25</v>
      </c>
      <c r="C4" s="88" t="s">
        <v>26</v>
      </c>
      <c r="D4" s="88" t="s">
        <v>27</v>
      </c>
      <c r="E4" s="88" t="s">
        <v>161</v>
      </c>
      <c r="F4" s="88" t="s">
        <v>28</v>
      </c>
      <c r="G4" s="88" t="s">
        <v>29</v>
      </c>
      <c r="H4" s="88" t="s">
        <v>30</v>
      </c>
      <c r="I4" s="88" t="s">
        <v>31</v>
      </c>
      <c r="J4" s="88" t="s">
        <v>32</v>
      </c>
      <c r="K4" s="88" t="s">
        <v>33</v>
      </c>
      <c r="L4" s="88" t="s">
        <v>34</v>
      </c>
      <c r="M4" s="88" t="s">
        <v>35</v>
      </c>
      <c r="N4" s="88" t="s">
        <v>94</v>
      </c>
      <c r="O4" s="77"/>
      <c r="P4" s="331"/>
      <c r="Q4" s="300"/>
      <c r="R4" s="300"/>
      <c r="S4" s="300"/>
      <c r="T4" s="300"/>
      <c r="U4" s="300"/>
      <c r="V4" s="300"/>
      <c r="W4" s="300"/>
      <c r="X4" s="300"/>
      <c r="Y4" s="300"/>
      <c r="Z4" s="300"/>
      <c r="AA4" s="300"/>
      <c r="AB4" s="300"/>
      <c r="AC4" s="300"/>
      <c r="AD4" s="300"/>
      <c r="AE4" s="300"/>
      <c r="AF4" s="300"/>
      <c r="AG4" s="300"/>
      <c r="AH4" s="295"/>
      <c r="AI4" s="295"/>
    </row>
    <row r="5" spans="1:36" s="62" customFormat="1" ht="21" customHeight="1" x14ac:dyDescent="0.2">
      <c r="A5" s="432" t="s">
        <v>466</v>
      </c>
      <c r="B5" s="433"/>
      <c r="C5" s="433"/>
      <c r="D5" s="433"/>
      <c r="E5" s="433"/>
      <c r="F5" s="433"/>
      <c r="G5" s="433"/>
      <c r="H5" s="433"/>
      <c r="I5" s="433"/>
      <c r="J5" s="433"/>
      <c r="K5" s="433"/>
      <c r="L5" s="433"/>
      <c r="M5" s="433"/>
      <c r="N5" s="434"/>
      <c r="O5" s="435"/>
      <c r="P5" s="332"/>
      <c r="Q5" s="300"/>
      <c r="R5" s="300"/>
      <c r="S5" s="300"/>
      <c r="T5" s="300"/>
      <c r="U5" s="300"/>
      <c r="V5" s="300"/>
      <c r="W5" s="300"/>
      <c r="X5" s="300"/>
      <c r="Y5" s="300"/>
      <c r="Z5" s="300"/>
      <c r="AA5" s="300"/>
      <c r="AB5" s="300"/>
      <c r="AC5" s="300"/>
      <c r="AD5" s="300"/>
      <c r="AE5" s="300"/>
      <c r="AF5" s="300"/>
      <c r="AG5" s="300"/>
      <c r="AH5" s="295"/>
      <c r="AI5" s="295"/>
    </row>
    <row r="6" spans="1:36" ht="21" customHeight="1" x14ac:dyDescent="0.2">
      <c r="A6" s="251" t="s">
        <v>611</v>
      </c>
      <c r="B6" s="252">
        <v>31</v>
      </c>
      <c r="C6" s="252">
        <v>8</v>
      </c>
      <c r="D6" s="252">
        <v>44</v>
      </c>
      <c r="E6" s="252">
        <v>77</v>
      </c>
      <c r="F6" s="252">
        <v>27</v>
      </c>
      <c r="G6" s="252">
        <v>17</v>
      </c>
      <c r="H6" s="252">
        <v>28</v>
      </c>
      <c r="I6" s="252">
        <v>25</v>
      </c>
      <c r="J6" s="252">
        <v>14</v>
      </c>
      <c r="K6" s="252">
        <v>17</v>
      </c>
      <c r="L6" s="252">
        <v>19</v>
      </c>
      <c r="M6" s="252">
        <v>4</v>
      </c>
      <c r="N6" s="261">
        <v>311</v>
      </c>
      <c r="O6" s="261"/>
      <c r="P6" s="330"/>
      <c r="R6" s="330"/>
      <c r="S6" s="330"/>
      <c r="T6" s="330"/>
      <c r="U6" s="330"/>
      <c r="V6" s="330"/>
      <c r="W6" s="330"/>
      <c r="X6" s="330"/>
      <c r="Y6" s="330"/>
      <c r="Z6" s="330"/>
      <c r="AA6" s="330"/>
      <c r="AB6" s="330"/>
      <c r="AC6" s="330"/>
      <c r="AD6" s="330"/>
      <c r="AE6" s="330"/>
      <c r="AF6" s="330"/>
      <c r="AG6" s="330"/>
      <c r="AH6" s="330"/>
      <c r="AJ6"/>
    </row>
    <row r="7" spans="1:36" ht="21" customHeight="1" x14ac:dyDescent="0.2">
      <c r="A7" s="162" t="s">
        <v>612</v>
      </c>
      <c r="B7" s="253">
        <v>34</v>
      </c>
      <c r="C7" s="253">
        <v>14</v>
      </c>
      <c r="D7" s="253">
        <v>26</v>
      </c>
      <c r="E7" s="253">
        <v>55</v>
      </c>
      <c r="F7" s="253">
        <v>27</v>
      </c>
      <c r="G7" s="253">
        <v>33</v>
      </c>
      <c r="H7" s="253">
        <v>6</v>
      </c>
      <c r="I7" s="253">
        <v>15</v>
      </c>
      <c r="J7" s="253">
        <v>5</v>
      </c>
      <c r="K7" s="253">
        <v>8</v>
      </c>
      <c r="L7" s="253">
        <v>31</v>
      </c>
      <c r="M7" s="253">
        <v>8</v>
      </c>
      <c r="N7" s="262">
        <v>262</v>
      </c>
      <c r="O7" s="262"/>
      <c r="P7" s="330"/>
      <c r="R7" s="330"/>
      <c r="S7" s="330"/>
      <c r="T7" s="330"/>
      <c r="U7" s="330"/>
      <c r="V7" s="330"/>
      <c r="W7" s="330"/>
      <c r="X7" s="330"/>
      <c r="Y7" s="330"/>
      <c r="Z7" s="330"/>
      <c r="AA7" s="330"/>
      <c r="AB7" s="330"/>
      <c r="AC7" s="330"/>
      <c r="AD7" s="330"/>
      <c r="AE7" s="330"/>
      <c r="AF7" s="330"/>
      <c r="AG7" s="330"/>
      <c r="AH7" s="330"/>
      <c r="AJ7"/>
    </row>
    <row r="8" spans="1:36" ht="21" customHeight="1" x14ac:dyDescent="0.2">
      <c r="A8" s="251" t="s">
        <v>613</v>
      </c>
      <c r="B8" s="252">
        <v>27</v>
      </c>
      <c r="C8" s="252">
        <v>15</v>
      </c>
      <c r="D8" s="252">
        <v>22</v>
      </c>
      <c r="E8" s="252">
        <v>60</v>
      </c>
      <c r="F8" s="252">
        <v>34</v>
      </c>
      <c r="G8" s="252">
        <v>26</v>
      </c>
      <c r="H8" s="252">
        <v>12</v>
      </c>
      <c r="I8" s="252">
        <v>18</v>
      </c>
      <c r="J8" s="252">
        <v>8</v>
      </c>
      <c r="K8" s="252">
        <v>8</v>
      </c>
      <c r="L8" s="252">
        <v>30</v>
      </c>
      <c r="M8" s="252">
        <v>1</v>
      </c>
      <c r="N8" s="261">
        <v>261</v>
      </c>
      <c r="O8" s="261"/>
      <c r="P8" s="330"/>
      <c r="R8" s="330"/>
      <c r="S8" s="330"/>
      <c r="T8" s="330"/>
      <c r="U8" s="330"/>
      <c r="V8" s="330"/>
      <c r="W8" s="330"/>
      <c r="X8" s="330"/>
      <c r="Y8" s="330"/>
      <c r="Z8" s="330"/>
      <c r="AA8" s="330"/>
      <c r="AB8" s="330"/>
      <c r="AC8" s="330"/>
      <c r="AD8" s="330"/>
      <c r="AE8" s="330"/>
      <c r="AF8" s="330"/>
      <c r="AG8" s="330"/>
      <c r="AH8" s="330"/>
      <c r="AJ8"/>
    </row>
    <row r="9" spans="1:36" ht="21" customHeight="1" x14ac:dyDescent="0.2">
      <c r="A9" s="162" t="s">
        <v>614</v>
      </c>
      <c r="B9" s="253">
        <v>18</v>
      </c>
      <c r="C9" s="253">
        <v>15</v>
      </c>
      <c r="D9" s="253">
        <v>12</v>
      </c>
      <c r="E9" s="253">
        <v>59</v>
      </c>
      <c r="F9" s="253">
        <v>33</v>
      </c>
      <c r="G9" s="253">
        <v>29</v>
      </c>
      <c r="H9" s="253">
        <v>16</v>
      </c>
      <c r="I9" s="253">
        <v>10</v>
      </c>
      <c r="J9" s="253">
        <v>17</v>
      </c>
      <c r="K9" s="253">
        <v>16</v>
      </c>
      <c r="L9" s="253">
        <v>29</v>
      </c>
      <c r="M9" s="253">
        <v>1</v>
      </c>
      <c r="N9" s="262">
        <v>255</v>
      </c>
      <c r="O9" s="262"/>
      <c r="P9" s="330"/>
      <c r="R9" s="330"/>
      <c r="S9" s="330"/>
      <c r="T9" s="330"/>
      <c r="U9" s="330"/>
      <c r="V9" s="330"/>
      <c r="W9" s="330"/>
      <c r="X9" s="330"/>
      <c r="Y9" s="330"/>
      <c r="Z9" s="330"/>
      <c r="AA9" s="330"/>
      <c r="AB9" s="330"/>
      <c r="AC9" s="330"/>
      <c r="AD9" s="330"/>
      <c r="AE9" s="330"/>
      <c r="AF9" s="330"/>
      <c r="AG9" s="330"/>
      <c r="AH9" s="330"/>
      <c r="AJ9"/>
    </row>
    <row r="10" spans="1:36" ht="21" customHeight="1" x14ac:dyDescent="0.2">
      <c r="A10" s="251" t="s">
        <v>610</v>
      </c>
      <c r="B10" s="252">
        <v>110</v>
      </c>
      <c r="C10" s="252">
        <v>52</v>
      </c>
      <c r="D10" s="252">
        <v>104</v>
      </c>
      <c r="E10" s="252">
        <v>251</v>
      </c>
      <c r="F10" s="252">
        <v>121</v>
      </c>
      <c r="G10" s="252">
        <v>105</v>
      </c>
      <c r="H10" s="252">
        <v>62</v>
      </c>
      <c r="I10" s="252">
        <v>68</v>
      </c>
      <c r="J10" s="252">
        <v>44</v>
      </c>
      <c r="K10" s="252">
        <v>49</v>
      </c>
      <c r="L10" s="252">
        <v>109</v>
      </c>
      <c r="M10" s="252">
        <v>14</v>
      </c>
      <c r="N10" s="261">
        <v>1089</v>
      </c>
      <c r="O10" s="261"/>
      <c r="P10" s="330"/>
      <c r="R10" s="330"/>
      <c r="S10" s="330"/>
      <c r="T10" s="330"/>
      <c r="U10" s="330"/>
      <c r="V10" s="330"/>
      <c r="W10" s="330"/>
      <c r="X10" s="330"/>
      <c r="Y10" s="330"/>
      <c r="Z10" s="330"/>
      <c r="AA10" s="330"/>
      <c r="AB10" s="330"/>
      <c r="AC10" s="330"/>
      <c r="AD10" s="330"/>
      <c r="AE10" s="330"/>
      <c r="AF10" s="330"/>
      <c r="AG10" s="330"/>
      <c r="AH10" s="330"/>
      <c r="AJ10"/>
    </row>
    <row r="11" spans="1:36" ht="21" customHeight="1" x14ac:dyDescent="0.2">
      <c r="A11" s="162" t="s">
        <v>585</v>
      </c>
      <c r="B11" s="254">
        <v>26</v>
      </c>
      <c r="C11" s="254">
        <v>19</v>
      </c>
      <c r="D11" s="254">
        <v>18</v>
      </c>
      <c r="E11" s="254">
        <v>63</v>
      </c>
      <c r="F11" s="254">
        <v>28</v>
      </c>
      <c r="G11" s="254">
        <v>23</v>
      </c>
      <c r="H11" s="254">
        <v>14</v>
      </c>
      <c r="I11" s="254">
        <v>20</v>
      </c>
      <c r="J11" s="254">
        <v>23</v>
      </c>
      <c r="K11" s="254">
        <v>19</v>
      </c>
      <c r="L11" s="254">
        <v>28</v>
      </c>
      <c r="M11" s="254">
        <v>1</v>
      </c>
      <c r="N11" s="255">
        <v>282</v>
      </c>
      <c r="O11" s="255"/>
      <c r="P11" s="330"/>
      <c r="Q11" s="113"/>
      <c r="AH11" s="143"/>
      <c r="AJ11"/>
    </row>
    <row r="12" spans="1:36" ht="21" customHeight="1" x14ac:dyDescent="0.2">
      <c r="A12" s="251" t="s">
        <v>586</v>
      </c>
      <c r="B12" s="252">
        <v>42</v>
      </c>
      <c r="C12" s="252">
        <v>15</v>
      </c>
      <c r="D12" s="252">
        <v>26</v>
      </c>
      <c r="E12" s="252">
        <v>55</v>
      </c>
      <c r="F12" s="252">
        <v>24</v>
      </c>
      <c r="G12" s="252">
        <v>8</v>
      </c>
      <c r="H12" s="252">
        <v>9</v>
      </c>
      <c r="I12" s="252">
        <v>13</v>
      </c>
      <c r="J12" s="252">
        <v>11</v>
      </c>
      <c r="K12" s="252">
        <v>13</v>
      </c>
      <c r="L12" s="252">
        <v>28</v>
      </c>
      <c r="M12" s="252">
        <v>14</v>
      </c>
      <c r="N12" s="261">
        <v>258</v>
      </c>
      <c r="O12" s="261"/>
      <c r="P12" s="330"/>
      <c r="Q12" s="113"/>
      <c r="AH12" s="143"/>
      <c r="AJ12"/>
    </row>
    <row r="13" spans="1:36" ht="21" customHeight="1" x14ac:dyDescent="0.2">
      <c r="A13" s="162" t="s">
        <v>587</v>
      </c>
      <c r="B13" s="254">
        <v>26</v>
      </c>
      <c r="C13" s="254">
        <v>33</v>
      </c>
      <c r="D13" s="254">
        <v>38</v>
      </c>
      <c r="E13" s="254">
        <v>47</v>
      </c>
      <c r="F13" s="254">
        <v>24</v>
      </c>
      <c r="G13" s="254">
        <v>16</v>
      </c>
      <c r="H13" s="254">
        <v>18</v>
      </c>
      <c r="I13" s="254">
        <v>14</v>
      </c>
      <c r="J13" s="254">
        <v>11</v>
      </c>
      <c r="K13" s="254">
        <v>16</v>
      </c>
      <c r="L13" s="254">
        <v>24</v>
      </c>
      <c r="M13" s="254">
        <v>6</v>
      </c>
      <c r="N13" s="255">
        <v>273</v>
      </c>
      <c r="O13" s="255"/>
      <c r="P13" s="330"/>
      <c r="Q13" s="113"/>
      <c r="AH13" s="143"/>
      <c r="AJ13"/>
    </row>
    <row r="14" spans="1:36" ht="21" customHeight="1" x14ac:dyDescent="0.2">
      <c r="A14" s="251" t="s">
        <v>588</v>
      </c>
      <c r="B14" s="252">
        <v>34</v>
      </c>
      <c r="C14" s="252">
        <v>21</v>
      </c>
      <c r="D14" s="252">
        <v>22</v>
      </c>
      <c r="E14" s="252">
        <v>66</v>
      </c>
      <c r="F14" s="252">
        <v>30</v>
      </c>
      <c r="G14" s="252">
        <v>23</v>
      </c>
      <c r="H14" s="252">
        <v>29</v>
      </c>
      <c r="I14" s="252">
        <v>11</v>
      </c>
      <c r="J14" s="252">
        <v>17</v>
      </c>
      <c r="K14" s="252">
        <v>10</v>
      </c>
      <c r="L14" s="252">
        <v>45</v>
      </c>
      <c r="M14" s="252">
        <v>3</v>
      </c>
      <c r="N14" s="261">
        <v>311</v>
      </c>
      <c r="O14" s="261"/>
      <c r="P14" s="330"/>
      <c r="Q14" s="113"/>
      <c r="AH14" s="143"/>
      <c r="AJ14"/>
    </row>
    <row r="15" spans="1:36" ht="21" customHeight="1" x14ac:dyDescent="0.2">
      <c r="A15" s="162" t="s">
        <v>583</v>
      </c>
      <c r="B15" s="254">
        <v>128</v>
      </c>
      <c r="C15" s="254">
        <v>88</v>
      </c>
      <c r="D15" s="254">
        <v>104</v>
      </c>
      <c r="E15" s="254">
        <v>231</v>
      </c>
      <c r="F15" s="254">
        <v>106</v>
      </c>
      <c r="G15" s="254">
        <v>70</v>
      </c>
      <c r="H15" s="254">
        <v>70</v>
      </c>
      <c r="I15" s="254">
        <v>58</v>
      </c>
      <c r="J15" s="254">
        <v>62</v>
      </c>
      <c r="K15" s="254">
        <v>58</v>
      </c>
      <c r="L15" s="254">
        <v>125</v>
      </c>
      <c r="M15" s="254">
        <v>24</v>
      </c>
      <c r="N15" s="255">
        <v>1124</v>
      </c>
      <c r="O15" s="255"/>
      <c r="P15" s="330"/>
      <c r="Q15" s="113"/>
      <c r="AH15" s="143"/>
      <c r="AJ15"/>
    </row>
    <row r="16" spans="1:36" ht="21" customHeight="1" x14ac:dyDescent="0.2">
      <c r="A16" s="251" t="s">
        <v>650</v>
      </c>
      <c r="B16" s="252">
        <v>-18</v>
      </c>
      <c r="C16" s="252">
        <v>-36</v>
      </c>
      <c r="D16" s="252">
        <v>0</v>
      </c>
      <c r="E16" s="252">
        <v>20</v>
      </c>
      <c r="F16" s="252">
        <v>15</v>
      </c>
      <c r="G16" s="252">
        <v>35</v>
      </c>
      <c r="H16" s="252">
        <v>-8</v>
      </c>
      <c r="I16" s="252">
        <v>10</v>
      </c>
      <c r="J16" s="252">
        <v>-18</v>
      </c>
      <c r="K16" s="252">
        <v>-9</v>
      </c>
      <c r="L16" s="252">
        <v>-16</v>
      </c>
      <c r="M16" s="252">
        <v>-10</v>
      </c>
      <c r="N16" s="261">
        <v>-35</v>
      </c>
      <c r="O16" s="252">
        <f t="shared" ref="O16" si="0">O8-O13</f>
        <v>0</v>
      </c>
      <c r="P16" s="330"/>
      <c r="Q16" s="113"/>
      <c r="AH16" s="143"/>
      <c r="AJ16"/>
    </row>
    <row r="17" spans="1:36" ht="21" customHeight="1" x14ac:dyDescent="0.2">
      <c r="A17" s="793" t="s">
        <v>651</v>
      </c>
      <c r="B17" s="794">
        <v>-0.140625</v>
      </c>
      <c r="C17" s="794">
        <v>-0.40909090909090912</v>
      </c>
      <c r="D17" s="794">
        <v>0</v>
      </c>
      <c r="E17" s="794">
        <v>8.6580086580086577E-2</v>
      </c>
      <c r="F17" s="794">
        <v>0.14150943396226415</v>
      </c>
      <c r="G17" s="794">
        <v>0.5</v>
      </c>
      <c r="H17" s="794">
        <v>-0.11428571428571428</v>
      </c>
      <c r="I17" s="794">
        <v>0.17241379310344829</v>
      </c>
      <c r="J17" s="794">
        <v>-0.29032258064516131</v>
      </c>
      <c r="K17" s="794">
        <v>-0.15517241379310345</v>
      </c>
      <c r="L17" s="794">
        <v>-0.128</v>
      </c>
      <c r="M17" s="794">
        <v>-0.41666666666666669</v>
      </c>
      <c r="N17" s="795">
        <v>-3.1138790035587189E-2</v>
      </c>
      <c r="O17" s="238" t="str">
        <f t="shared" ref="O17" si="1">IF(O13&lt;10,"y",O16/O13)</f>
        <v>y</v>
      </c>
      <c r="P17" s="330"/>
      <c r="Q17" s="113"/>
      <c r="AH17" s="143"/>
      <c r="AJ17"/>
    </row>
    <row r="18" spans="1:36" ht="21" customHeight="1" x14ac:dyDescent="0.2">
      <c r="A18" s="432" t="s">
        <v>467</v>
      </c>
      <c r="B18" s="433"/>
      <c r="C18" s="433"/>
      <c r="D18" s="433"/>
      <c r="E18" s="433"/>
      <c r="F18" s="433"/>
      <c r="G18" s="433"/>
      <c r="H18" s="433"/>
      <c r="I18" s="433"/>
      <c r="J18" s="433"/>
      <c r="K18" s="433"/>
      <c r="L18" s="433"/>
      <c r="M18" s="433"/>
      <c r="N18" s="434"/>
      <c r="O18" s="435"/>
      <c r="P18" s="330"/>
      <c r="Q18" s="113"/>
      <c r="AH18" s="143"/>
      <c r="AJ18"/>
    </row>
    <row r="19" spans="1:36" ht="21" customHeight="1" x14ac:dyDescent="0.2">
      <c r="A19" s="251" t="s">
        <v>611</v>
      </c>
      <c r="B19" s="252">
        <v>33</v>
      </c>
      <c r="C19" s="252">
        <v>22</v>
      </c>
      <c r="D19" s="252">
        <v>25</v>
      </c>
      <c r="E19" s="252">
        <v>46</v>
      </c>
      <c r="F19" s="252">
        <v>22</v>
      </c>
      <c r="G19" s="252">
        <v>22</v>
      </c>
      <c r="H19" s="252">
        <v>15</v>
      </c>
      <c r="I19" s="252">
        <v>15</v>
      </c>
      <c r="J19" s="252">
        <v>18</v>
      </c>
      <c r="K19" s="252">
        <v>12</v>
      </c>
      <c r="L19" s="252">
        <v>45</v>
      </c>
      <c r="M19" s="252">
        <v>4</v>
      </c>
      <c r="N19" s="261">
        <v>279</v>
      </c>
      <c r="O19" s="261"/>
      <c r="P19" s="330"/>
      <c r="R19" s="330"/>
      <c r="S19" s="330"/>
      <c r="T19" s="330"/>
      <c r="U19" s="330"/>
      <c r="V19" s="330"/>
      <c r="W19" s="330"/>
      <c r="X19" s="330"/>
      <c r="Y19" s="330"/>
      <c r="Z19" s="330"/>
      <c r="AA19" s="330"/>
      <c r="AB19" s="330"/>
      <c r="AH19" s="143"/>
      <c r="AJ19"/>
    </row>
    <row r="20" spans="1:36" ht="21" customHeight="1" x14ac:dyDescent="0.2">
      <c r="A20" s="162" t="s">
        <v>612</v>
      </c>
      <c r="B20" s="253">
        <v>27</v>
      </c>
      <c r="C20" s="253">
        <v>17</v>
      </c>
      <c r="D20" s="253">
        <v>37</v>
      </c>
      <c r="E20" s="253">
        <v>68</v>
      </c>
      <c r="F20" s="253">
        <v>23</v>
      </c>
      <c r="G20" s="253">
        <v>16</v>
      </c>
      <c r="H20" s="253">
        <v>34</v>
      </c>
      <c r="I20" s="253">
        <v>16</v>
      </c>
      <c r="J20" s="253">
        <v>14</v>
      </c>
      <c r="K20" s="253">
        <v>16</v>
      </c>
      <c r="L20" s="253">
        <v>33</v>
      </c>
      <c r="M20" s="253">
        <v>3</v>
      </c>
      <c r="N20" s="262">
        <v>304</v>
      </c>
      <c r="O20" s="262"/>
      <c r="P20" s="330"/>
      <c r="R20" s="330"/>
      <c r="S20" s="330"/>
      <c r="T20" s="330"/>
      <c r="U20" s="330"/>
      <c r="V20" s="330"/>
      <c r="W20" s="330"/>
      <c r="X20" s="330"/>
      <c r="Y20" s="330"/>
      <c r="Z20" s="330"/>
      <c r="AA20" s="330"/>
      <c r="AB20" s="330"/>
      <c r="AH20" s="143"/>
      <c r="AJ20"/>
    </row>
    <row r="21" spans="1:36" ht="21" customHeight="1" x14ac:dyDescent="0.2">
      <c r="A21" s="251" t="s">
        <v>613</v>
      </c>
      <c r="B21" s="252">
        <v>36</v>
      </c>
      <c r="C21" s="252">
        <v>21</v>
      </c>
      <c r="D21" s="252">
        <v>26</v>
      </c>
      <c r="E21" s="252">
        <v>65</v>
      </c>
      <c r="F21" s="252">
        <v>30</v>
      </c>
      <c r="G21" s="252">
        <v>33</v>
      </c>
      <c r="H21" s="252">
        <v>18</v>
      </c>
      <c r="I21" s="252">
        <v>29</v>
      </c>
      <c r="J21" s="252">
        <v>4</v>
      </c>
      <c r="K21" s="252">
        <v>12</v>
      </c>
      <c r="L21" s="252">
        <v>24</v>
      </c>
      <c r="M21" s="252">
        <v>0</v>
      </c>
      <c r="N21" s="261">
        <v>298</v>
      </c>
      <c r="O21" s="261"/>
      <c r="P21" s="330"/>
      <c r="R21" s="330"/>
      <c r="S21" s="330"/>
      <c r="T21" s="330"/>
      <c r="U21" s="330"/>
      <c r="V21" s="330"/>
      <c r="W21" s="330"/>
      <c r="X21" s="330"/>
      <c r="Y21" s="330"/>
      <c r="Z21" s="330"/>
      <c r="AA21" s="330"/>
      <c r="AB21" s="330"/>
      <c r="AH21" s="143"/>
      <c r="AJ21"/>
    </row>
    <row r="22" spans="1:36" ht="21" customHeight="1" x14ac:dyDescent="0.2">
      <c r="A22" s="162" t="s">
        <v>614</v>
      </c>
      <c r="B22" s="253">
        <v>17</v>
      </c>
      <c r="C22" s="253">
        <v>10</v>
      </c>
      <c r="D22" s="253">
        <v>19</v>
      </c>
      <c r="E22" s="253">
        <v>61</v>
      </c>
      <c r="F22" s="253">
        <v>42</v>
      </c>
      <c r="G22" s="253">
        <v>31</v>
      </c>
      <c r="H22" s="253">
        <v>15</v>
      </c>
      <c r="I22" s="253">
        <v>9</v>
      </c>
      <c r="J22" s="253">
        <v>14</v>
      </c>
      <c r="K22" s="253">
        <v>8</v>
      </c>
      <c r="L22" s="253">
        <v>28</v>
      </c>
      <c r="M22" s="253">
        <v>4</v>
      </c>
      <c r="N22" s="262">
        <v>258</v>
      </c>
      <c r="O22" s="262"/>
      <c r="P22" s="330"/>
      <c r="R22" s="330"/>
      <c r="S22" s="330"/>
      <c r="T22" s="330"/>
      <c r="U22" s="330"/>
      <c r="V22" s="330"/>
      <c r="W22" s="330"/>
      <c r="X22" s="330"/>
      <c r="Y22" s="330"/>
      <c r="Z22" s="330"/>
      <c r="AA22" s="330"/>
      <c r="AB22" s="330"/>
      <c r="AH22" s="143"/>
      <c r="AJ22"/>
    </row>
    <row r="23" spans="1:36" ht="21" customHeight="1" x14ac:dyDescent="0.2">
      <c r="A23" s="251" t="s">
        <v>610</v>
      </c>
      <c r="B23" s="252">
        <v>113</v>
      </c>
      <c r="C23" s="252">
        <v>70</v>
      </c>
      <c r="D23" s="252">
        <v>107</v>
      </c>
      <c r="E23" s="252">
        <v>240</v>
      </c>
      <c r="F23" s="252">
        <v>117</v>
      </c>
      <c r="G23" s="252">
        <v>102</v>
      </c>
      <c r="H23" s="252">
        <v>82</v>
      </c>
      <c r="I23" s="252">
        <v>69</v>
      </c>
      <c r="J23" s="252">
        <v>50</v>
      </c>
      <c r="K23" s="252">
        <v>48</v>
      </c>
      <c r="L23" s="252">
        <v>130</v>
      </c>
      <c r="M23" s="252">
        <v>11</v>
      </c>
      <c r="N23" s="261">
        <v>1139</v>
      </c>
      <c r="O23" s="261"/>
      <c r="P23" s="330"/>
      <c r="R23" s="330"/>
      <c r="S23" s="330"/>
      <c r="T23" s="330"/>
      <c r="U23" s="330"/>
      <c r="V23" s="330"/>
      <c r="W23" s="330"/>
      <c r="X23" s="330"/>
      <c r="Y23" s="330"/>
      <c r="Z23" s="330"/>
      <c r="AA23" s="330"/>
      <c r="AB23" s="330"/>
      <c r="AH23" s="143"/>
      <c r="AJ23"/>
    </row>
    <row r="24" spans="1:36" ht="21" customHeight="1" x14ac:dyDescent="0.2">
      <c r="A24" s="162" t="s">
        <v>585</v>
      </c>
      <c r="B24" s="254">
        <v>33</v>
      </c>
      <c r="C24" s="254">
        <v>20</v>
      </c>
      <c r="D24" s="254">
        <v>25</v>
      </c>
      <c r="E24" s="254">
        <v>63</v>
      </c>
      <c r="F24" s="254">
        <v>16</v>
      </c>
      <c r="G24" s="254">
        <v>34</v>
      </c>
      <c r="H24" s="254">
        <v>6</v>
      </c>
      <c r="I24" s="254">
        <v>12</v>
      </c>
      <c r="J24" s="254">
        <v>28</v>
      </c>
      <c r="K24" s="254">
        <v>32</v>
      </c>
      <c r="L24" s="254">
        <v>44</v>
      </c>
      <c r="M24" s="254">
        <v>15</v>
      </c>
      <c r="N24" s="255">
        <v>328</v>
      </c>
      <c r="O24" s="255"/>
      <c r="P24" s="330"/>
      <c r="Q24" s="113"/>
      <c r="AH24" s="143"/>
      <c r="AJ24"/>
    </row>
    <row r="25" spans="1:36" ht="21" customHeight="1" x14ac:dyDescent="0.2">
      <c r="A25" s="251" t="s">
        <v>586</v>
      </c>
      <c r="B25" s="252">
        <v>25</v>
      </c>
      <c r="C25" s="252">
        <v>11</v>
      </c>
      <c r="D25" s="252">
        <v>13</v>
      </c>
      <c r="E25" s="252">
        <v>67</v>
      </c>
      <c r="F25" s="252">
        <v>22</v>
      </c>
      <c r="G25" s="252">
        <v>21</v>
      </c>
      <c r="H25" s="252">
        <v>25</v>
      </c>
      <c r="I25" s="252">
        <v>20</v>
      </c>
      <c r="J25" s="252">
        <v>9</v>
      </c>
      <c r="K25" s="252">
        <v>23</v>
      </c>
      <c r="L25" s="252">
        <v>30</v>
      </c>
      <c r="M25" s="252">
        <v>7</v>
      </c>
      <c r="N25" s="261">
        <v>273</v>
      </c>
      <c r="O25" s="261"/>
      <c r="P25" s="330"/>
      <c r="Q25" s="113"/>
      <c r="AH25" s="143"/>
      <c r="AJ25"/>
    </row>
    <row r="26" spans="1:36" ht="21" customHeight="1" x14ac:dyDescent="0.2">
      <c r="A26" s="162" t="s">
        <v>587</v>
      </c>
      <c r="B26" s="254">
        <v>34</v>
      </c>
      <c r="C26" s="254">
        <v>19</v>
      </c>
      <c r="D26" s="254">
        <v>28</v>
      </c>
      <c r="E26" s="254">
        <v>55</v>
      </c>
      <c r="F26" s="254">
        <v>33</v>
      </c>
      <c r="G26" s="254">
        <v>13</v>
      </c>
      <c r="H26" s="254">
        <v>5</v>
      </c>
      <c r="I26" s="254">
        <v>28</v>
      </c>
      <c r="J26" s="254">
        <v>17</v>
      </c>
      <c r="K26" s="254">
        <v>19</v>
      </c>
      <c r="L26" s="254">
        <v>14</v>
      </c>
      <c r="M26" s="254">
        <v>11</v>
      </c>
      <c r="N26" s="255">
        <v>276</v>
      </c>
      <c r="O26" s="255"/>
      <c r="P26" s="330"/>
      <c r="Q26" s="113"/>
      <c r="AH26" s="143"/>
      <c r="AJ26"/>
    </row>
    <row r="27" spans="1:36" ht="21" customHeight="1" x14ac:dyDescent="0.2">
      <c r="A27" s="251" t="s">
        <v>588</v>
      </c>
      <c r="B27" s="252">
        <v>36</v>
      </c>
      <c r="C27" s="252">
        <v>17</v>
      </c>
      <c r="D27" s="252">
        <v>25</v>
      </c>
      <c r="E27" s="252">
        <v>61</v>
      </c>
      <c r="F27" s="252">
        <v>20</v>
      </c>
      <c r="G27" s="252">
        <v>14</v>
      </c>
      <c r="H27" s="252">
        <v>14</v>
      </c>
      <c r="I27" s="252">
        <v>10</v>
      </c>
      <c r="J27" s="252">
        <v>11</v>
      </c>
      <c r="K27" s="252">
        <v>9</v>
      </c>
      <c r="L27" s="252">
        <v>8</v>
      </c>
      <c r="M27" s="252">
        <v>8</v>
      </c>
      <c r="N27" s="261">
        <v>233</v>
      </c>
      <c r="O27" s="261"/>
      <c r="P27" s="330"/>
      <c r="Q27" s="113"/>
      <c r="AH27" s="143"/>
      <c r="AJ27"/>
    </row>
    <row r="28" spans="1:36" ht="21" customHeight="1" x14ac:dyDescent="0.2">
      <c r="A28" s="162" t="s">
        <v>583</v>
      </c>
      <c r="B28" s="254">
        <v>128</v>
      </c>
      <c r="C28" s="254">
        <v>67</v>
      </c>
      <c r="D28" s="254">
        <v>91</v>
      </c>
      <c r="E28" s="254">
        <v>246</v>
      </c>
      <c r="F28" s="254">
        <v>91</v>
      </c>
      <c r="G28" s="254">
        <v>82</v>
      </c>
      <c r="H28" s="254">
        <v>50</v>
      </c>
      <c r="I28" s="254">
        <v>70</v>
      </c>
      <c r="J28" s="254">
        <v>65</v>
      </c>
      <c r="K28" s="254">
        <v>83</v>
      </c>
      <c r="L28" s="254">
        <v>96</v>
      </c>
      <c r="M28" s="254">
        <v>41</v>
      </c>
      <c r="N28" s="255">
        <v>1110</v>
      </c>
      <c r="O28" s="255"/>
      <c r="P28" s="330"/>
      <c r="Q28" s="113"/>
      <c r="AH28" s="143"/>
      <c r="AJ28"/>
    </row>
    <row r="29" spans="1:36" ht="21" customHeight="1" x14ac:dyDescent="0.2">
      <c r="A29" s="251" t="s">
        <v>650</v>
      </c>
      <c r="B29" s="252">
        <v>-15</v>
      </c>
      <c r="C29" s="252">
        <v>3</v>
      </c>
      <c r="D29" s="252">
        <v>16</v>
      </c>
      <c r="E29" s="252">
        <v>-6</v>
      </c>
      <c r="F29" s="252">
        <v>26</v>
      </c>
      <c r="G29" s="252">
        <v>20</v>
      </c>
      <c r="H29" s="252">
        <v>32</v>
      </c>
      <c r="I29" s="252">
        <v>-1</v>
      </c>
      <c r="J29" s="252">
        <v>-15</v>
      </c>
      <c r="K29" s="252">
        <v>-35</v>
      </c>
      <c r="L29" s="252">
        <v>34</v>
      </c>
      <c r="M29" s="252">
        <v>-30</v>
      </c>
      <c r="N29" s="261">
        <v>29</v>
      </c>
      <c r="O29" s="261"/>
      <c r="P29" s="330"/>
      <c r="Q29" s="113"/>
      <c r="AH29" s="143"/>
      <c r="AJ29"/>
    </row>
    <row r="30" spans="1:36" ht="21" customHeight="1" x14ac:dyDescent="0.2">
      <c r="A30" s="162" t="s">
        <v>651</v>
      </c>
      <c r="B30" s="238">
        <v>-0.1171875</v>
      </c>
      <c r="C30" s="238">
        <v>4.4776119402985072E-2</v>
      </c>
      <c r="D30" s="238">
        <v>0.17582417582417584</v>
      </c>
      <c r="E30" s="238">
        <v>-2.4390243902439025E-2</v>
      </c>
      <c r="F30" s="238">
        <v>0.2857142857142857</v>
      </c>
      <c r="G30" s="238">
        <v>0.24390243902439024</v>
      </c>
      <c r="H30" s="238">
        <v>0.64</v>
      </c>
      <c r="I30" s="238">
        <v>-1.4285714285714285E-2</v>
      </c>
      <c r="J30" s="238">
        <v>-0.23076923076923078</v>
      </c>
      <c r="K30" s="238">
        <v>-0.42168674698795183</v>
      </c>
      <c r="L30" s="238">
        <v>0.35416666666666669</v>
      </c>
      <c r="M30" s="238">
        <v>-0.73170731707317072</v>
      </c>
      <c r="N30" s="237">
        <v>2.6126126126126126E-2</v>
      </c>
      <c r="O30" s="255"/>
      <c r="P30" s="330"/>
      <c r="Q30" s="113"/>
      <c r="AH30" s="143"/>
      <c r="AJ30"/>
    </row>
    <row r="31" spans="1:36" ht="21" customHeight="1" x14ac:dyDescent="0.2">
      <c r="A31" s="601" t="s">
        <v>468</v>
      </c>
      <c r="B31" s="430"/>
      <c r="C31" s="430"/>
      <c r="D31" s="430"/>
      <c r="E31" s="430"/>
      <c r="F31" s="430"/>
      <c r="G31" s="430"/>
      <c r="H31" s="430"/>
      <c r="I31" s="430"/>
      <c r="J31" s="430"/>
      <c r="K31" s="430"/>
      <c r="L31" s="430"/>
      <c r="M31" s="430"/>
      <c r="N31" s="431"/>
      <c r="O31" s="600"/>
      <c r="P31" s="330"/>
      <c r="Q31" s="113"/>
      <c r="AH31" s="143"/>
      <c r="AJ31"/>
    </row>
    <row r="32" spans="1:36" ht="21" customHeight="1" x14ac:dyDescent="0.2">
      <c r="A32" s="251" t="s">
        <v>611</v>
      </c>
      <c r="B32" s="252">
        <v>31</v>
      </c>
      <c r="C32" s="252">
        <v>22</v>
      </c>
      <c r="D32" s="252">
        <v>25</v>
      </c>
      <c r="E32" s="252">
        <v>45</v>
      </c>
      <c r="F32" s="252">
        <v>22</v>
      </c>
      <c r="G32" s="252">
        <v>18</v>
      </c>
      <c r="H32" s="252">
        <v>14</v>
      </c>
      <c r="I32" s="252">
        <v>15</v>
      </c>
      <c r="J32" s="252">
        <v>18</v>
      </c>
      <c r="K32" s="252">
        <v>11</v>
      </c>
      <c r="L32" s="252">
        <v>39</v>
      </c>
      <c r="M32" s="252">
        <v>4</v>
      </c>
      <c r="N32" s="261">
        <v>264</v>
      </c>
      <c r="O32" s="261"/>
      <c r="Q32" s="61"/>
      <c r="R32" s="61"/>
      <c r="S32" s="61"/>
      <c r="T32" s="61"/>
      <c r="U32" s="61"/>
      <c r="V32" s="61"/>
      <c r="W32" s="61"/>
      <c r="X32" s="61"/>
      <c r="Y32" s="61"/>
      <c r="Z32" s="61"/>
      <c r="AA32" s="61"/>
      <c r="AB32" s="61"/>
      <c r="AH32" s="143"/>
      <c r="AJ32"/>
    </row>
    <row r="33" spans="1:36" ht="21" customHeight="1" x14ac:dyDescent="0.2">
      <c r="A33" s="162" t="s">
        <v>612</v>
      </c>
      <c r="B33" s="253">
        <v>22</v>
      </c>
      <c r="C33" s="253">
        <v>16</v>
      </c>
      <c r="D33" s="253">
        <v>35</v>
      </c>
      <c r="E33" s="253">
        <v>64</v>
      </c>
      <c r="F33" s="253">
        <v>21</v>
      </c>
      <c r="G33" s="253">
        <v>16</v>
      </c>
      <c r="H33" s="253">
        <v>34</v>
      </c>
      <c r="I33" s="253">
        <v>16</v>
      </c>
      <c r="J33" s="253">
        <v>13</v>
      </c>
      <c r="K33" s="253">
        <v>14</v>
      </c>
      <c r="L33" s="253">
        <v>30</v>
      </c>
      <c r="M33" s="253">
        <v>3</v>
      </c>
      <c r="N33" s="262">
        <v>284</v>
      </c>
      <c r="O33" s="262"/>
      <c r="Q33" s="61"/>
      <c r="R33" s="61"/>
      <c r="S33" s="61"/>
      <c r="T33" s="61"/>
      <c r="U33" s="61"/>
      <c r="V33" s="61"/>
      <c r="W33" s="61"/>
      <c r="X33" s="61"/>
      <c r="Y33" s="61"/>
      <c r="Z33" s="61"/>
      <c r="AA33" s="61"/>
      <c r="AB33" s="61"/>
      <c r="AH33" s="143"/>
      <c r="AJ33"/>
    </row>
    <row r="34" spans="1:36" ht="21" customHeight="1" x14ac:dyDescent="0.2">
      <c r="A34" s="251" t="s">
        <v>613</v>
      </c>
      <c r="B34" s="252">
        <v>28</v>
      </c>
      <c r="C34" s="252">
        <v>19</v>
      </c>
      <c r="D34" s="252">
        <v>25</v>
      </c>
      <c r="E34" s="252">
        <v>55</v>
      </c>
      <c r="F34" s="252">
        <v>26</v>
      </c>
      <c r="G34" s="252">
        <v>27</v>
      </c>
      <c r="H34" s="252">
        <v>16</v>
      </c>
      <c r="I34" s="252">
        <v>28</v>
      </c>
      <c r="J34" s="252">
        <v>4</v>
      </c>
      <c r="K34" s="252">
        <v>11</v>
      </c>
      <c r="L34" s="252">
        <v>18</v>
      </c>
      <c r="M34" s="252">
        <v>0</v>
      </c>
      <c r="N34" s="261">
        <v>257</v>
      </c>
      <c r="O34" s="261"/>
      <c r="Q34" s="61"/>
      <c r="R34" s="61"/>
      <c r="S34" s="61"/>
      <c r="T34" s="61"/>
      <c r="U34" s="61"/>
      <c r="V34" s="61"/>
      <c r="W34" s="61"/>
      <c r="X34" s="61"/>
      <c r="Y34" s="61"/>
      <c r="Z34" s="61"/>
      <c r="AA34" s="61"/>
      <c r="AB34" s="61"/>
      <c r="AH34" s="143"/>
      <c r="AJ34"/>
    </row>
    <row r="35" spans="1:36" ht="21" customHeight="1" x14ac:dyDescent="0.2">
      <c r="A35" s="162" t="s">
        <v>614</v>
      </c>
      <c r="B35" s="253">
        <v>12</v>
      </c>
      <c r="C35" s="253">
        <v>10</v>
      </c>
      <c r="D35" s="253">
        <v>18</v>
      </c>
      <c r="E35" s="253">
        <v>50</v>
      </c>
      <c r="F35" s="253">
        <v>38</v>
      </c>
      <c r="G35" s="253">
        <v>25</v>
      </c>
      <c r="H35" s="253">
        <v>15</v>
      </c>
      <c r="I35" s="253">
        <v>9</v>
      </c>
      <c r="J35" s="253">
        <v>14</v>
      </c>
      <c r="K35" s="253">
        <v>8</v>
      </c>
      <c r="L35" s="253">
        <v>23</v>
      </c>
      <c r="M35" s="253">
        <v>4</v>
      </c>
      <c r="N35" s="262">
        <v>226</v>
      </c>
      <c r="O35" s="262"/>
      <c r="Q35" s="61"/>
      <c r="R35" s="61"/>
      <c r="S35" s="61"/>
      <c r="T35" s="61"/>
      <c r="U35" s="61"/>
      <c r="V35" s="61"/>
      <c r="W35" s="61"/>
      <c r="X35" s="61"/>
      <c r="Y35" s="61"/>
      <c r="Z35" s="61"/>
      <c r="AA35" s="61"/>
      <c r="AB35" s="61"/>
      <c r="AH35" s="143"/>
      <c r="AJ35"/>
    </row>
    <row r="36" spans="1:36" ht="21" customHeight="1" x14ac:dyDescent="0.2">
      <c r="A36" s="251" t="s">
        <v>610</v>
      </c>
      <c r="B36" s="252">
        <v>93</v>
      </c>
      <c r="C36" s="252">
        <v>67</v>
      </c>
      <c r="D36" s="252">
        <v>103</v>
      </c>
      <c r="E36" s="252">
        <v>214</v>
      </c>
      <c r="F36" s="252">
        <v>107</v>
      </c>
      <c r="G36" s="252">
        <v>86</v>
      </c>
      <c r="H36" s="252">
        <v>79</v>
      </c>
      <c r="I36" s="252">
        <v>68</v>
      </c>
      <c r="J36" s="252">
        <v>49</v>
      </c>
      <c r="K36" s="252">
        <v>44</v>
      </c>
      <c r="L36" s="252">
        <v>110</v>
      </c>
      <c r="M36" s="252">
        <v>11</v>
      </c>
      <c r="N36" s="261">
        <v>1031</v>
      </c>
      <c r="O36" s="261"/>
      <c r="Q36" s="61"/>
      <c r="R36" s="61"/>
      <c r="S36" s="61"/>
      <c r="T36" s="61"/>
      <c r="U36" s="61"/>
      <c r="V36" s="61"/>
      <c r="W36" s="61"/>
      <c r="X36" s="61"/>
      <c r="Y36" s="61"/>
      <c r="Z36" s="61"/>
      <c r="AA36" s="61"/>
      <c r="AB36" s="61"/>
      <c r="AH36" s="143"/>
      <c r="AJ36"/>
    </row>
    <row r="37" spans="1:36" ht="21" customHeight="1" x14ac:dyDescent="0.2">
      <c r="A37" s="162" t="s">
        <v>585</v>
      </c>
      <c r="B37" s="254">
        <v>28</v>
      </c>
      <c r="C37" s="254">
        <v>18</v>
      </c>
      <c r="D37" s="254">
        <v>22</v>
      </c>
      <c r="E37" s="254">
        <v>54</v>
      </c>
      <c r="F37" s="254">
        <v>15</v>
      </c>
      <c r="G37" s="254">
        <v>31</v>
      </c>
      <c r="H37" s="254">
        <v>6</v>
      </c>
      <c r="I37" s="254">
        <v>10</v>
      </c>
      <c r="J37" s="254">
        <v>28</v>
      </c>
      <c r="K37" s="254">
        <v>31</v>
      </c>
      <c r="L37" s="254">
        <v>35</v>
      </c>
      <c r="M37" s="254">
        <v>13</v>
      </c>
      <c r="N37" s="255">
        <v>291</v>
      </c>
      <c r="O37" s="255"/>
      <c r="P37" s="330"/>
      <c r="Q37" s="113"/>
      <c r="AH37" s="143"/>
      <c r="AJ37"/>
    </row>
    <row r="38" spans="1:36" ht="21" customHeight="1" x14ac:dyDescent="0.2">
      <c r="A38" s="251" t="s">
        <v>586</v>
      </c>
      <c r="B38" s="252">
        <v>21</v>
      </c>
      <c r="C38" s="252">
        <v>11</v>
      </c>
      <c r="D38" s="252">
        <v>12</v>
      </c>
      <c r="E38" s="252">
        <v>48</v>
      </c>
      <c r="F38" s="252">
        <v>22</v>
      </c>
      <c r="G38" s="252">
        <v>21</v>
      </c>
      <c r="H38" s="252">
        <v>25</v>
      </c>
      <c r="I38" s="252">
        <v>20</v>
      </c>
      <c r="J38" s="252">
        <v>9</v>
      </c>
      <c r="K38" s="252">
        <v>18</v>
      </c>
      <c r="L38" s="252">
        <v>25</v>
      </c>
      <c r="M38" s="252">
        <v>7</v>
      </c>
      <c r="N38" s="261">
        <v>239</v>
      </c>
      <c r="O38" s="261"/>
      <c r="P38" s="330"/>
      <c r="Q38" s="113"/>
      <c r="AH38" s="143"/>
      <c r="AJ38"/>
    </row>
    <row r="39" spans="1:36" ht="21" customHeight="1" x14ac:dyDescent="0.2">
      <c r="A39" s="162" t="s">
        <v>587</v>
      </c>
      <c r="B39" s="254">
        <v>28</v>
      </c>
      <c r="C39" s="254">
        <v>19</v>
      </c>
      <c r="D39" s="254">
        <v>23</v>
      </c>
      <c r="E39" s="254">
        <v>44</v>
      </c>
      <c r="F39" s="254">
        <v>32</v>
      </c>
      <c r="G39" s="254">
        <v>13</v>
      </c>
      <c r="H39" s="254">
        <v>5</v>
      </c>
      <c r="I39" s="254">
        <v>23</v>
      </c>
      <c r="J39" s="254">
        <v>17</v>
      </c>
      <c r="K39" s="254">
        <v>17</v>
      </c>
      <c r="L39" s="254">
        <v>11</v>
      </c>
      <c r="M39" s="254">
        <v>11</v>
      </c>
      <c r="N39" s="255">
        <v>243</v>
      </c>
      <c r="O39" s="255"/>
      <c r="P39" s="330"/>
      <c r="Q39" s="113"/>
      <c r="AH39" s="143"/>
      <c r="AJ39"/>
    </row>
    <row r="40" spans="1:36" ht="21" customHeight="1" x14ac:dyDescent="0.2">
      <c r="A40" s="251" t="s">
        <v>588</v>
      </c>
      <c r="B40" s="252">
        <v>28</v>
      </c>
      <c r="C40" s="252">
        <v>17</v>
      </c>
      <c r="D40" s="252">
        <v>23</v>
      </c>
      <c r="E40" s="252">
        <v>55</v>
      </c>
      <c r="F40" s="252">
        <v>18</v>
      </c>
      <c r="G40" s="252">
        <v>13</v>
      </c>
      <c r="H40" s="252">
        <v>14</v>
      </c>
      <c r="I40" s="252">
        <v>9</v>
      </c>
      <c r="J40" s="252">
        <v>11</v>
      </c>
      <c r="K40" s="252">
        <v>8</v>
      </c>
      <c r="L40" s="252">
        <v>7</v>
      </c>
      <c r="M40" s="252">
        <v>8</v>
      </c>
      <c r="N40" s="261">
        <v>211</v>
      </c>
      <c r="O40" s="261"/>
      <c r="P40" s="330"/>
      <c r="Q40" s="113"/>
      <c r="AH40" s="143"/>
      <c r="AJ40"/>
    </row>
    <row r="41" spans="1:36" ht="21" customHeight="1" x14ac:dyDescent="0.2">
      <c r="A41" s="162" t="s">
        <v>583</v>
      </c>
      <c r="B41" s="254">
        <v>105</v>
      </c>
      <c r="C41" s="254">
        <v>65</v>
      </c>
      <c r="D41" s="254">
        <v>80</v>
      </c>
      <c r="E41" s="254">
        <v>201</v>
      </c>
      <c r="F41" s="254">
        <v>87</v>
      </c>
      <c r="G41" s="254">
        <v>78</v>
      </c>
      <c r="H41" s="254">
        <v>50</v>
      </c>
      <c r="I41" s="254">
        <v>62</v>
      </c>
      <c r="J41" s="254">
        <v>65</v>
      </c>
      <c r="K41" s="254">
        <v>74</v>
      </c>
      <c r="L41" s="254">
        <v>78</v>
      </c>
      <c r="M41" s="254">
        <v>39</v>
      </c>
      <c r="N41" s="255">
        <v>984</v>
      </c>
      <c r="O41" s="255"/>
      <c r="P41" s="330"/>
      <c r="Q41" s="113"/>
      <c r="AH41" s="143"/>
      <c r="AJ41"/>
    </row>
    <row r="42" spans="1:36" ht="21" customHeight="1" x14ac:dyDescent="0.2">
      <c r="A42" s="251" t="s">
        <v>650</v>
      </c>
      <c r="B42" s="252">
        <v>-12</v>
      </c>
      <c r="C42" s="252">
        <v>2</v>
      </c>
      <c r="D42" s="252">
        <v>23</v>
      </c>
      <c r="E42" s="252">
        <v>13</v>
      </c>
      <c r="F42" s="252">
        <v>20</v>
      </c>
      <c r="G42" s="252">
        <v>8</v>
      </c>
      <c r="H42" s="252">
        <v>29</v>
      </c>
      <c r="I42" s="252">
        <v>6</v>
      </c>
      <c r="J42" s="252">
        <v>-16</v>
      </c>
      <c r="K42" s="252">
        <v>-30</v>
      </c>
      <c r="L42" s="252">
        <v>32</v>
      </c>
      <c r="M42" s="252">
        <v>-28</v>
      </c>
      <c r="N42" s="261">
        <v>47</v>
      </c>
      <c r="O42" s="261"/>
      <c r="P42" s="330"/>
      <c r="Q42" s="113"/>
      <c r="AH42" s="143"/>
      <c r="AJ42"/>
    </row>
    <row r="43" spans="1:36" ht="21" customHeight="1" x14ac:dyDescent="0.2">
      <c r="A43" s="162" t="s">
        <v>651</v>
      </c>
      <c r="B43" s="238">
        <v>-0.11428571428571428</v>
      </c>
      <c r="C43" s="238">
        <v>3.0769230769230771E-2</v>
      </c>
      <c r="D43" s="238">
        <v>0.28749999999999998</v>
      </c>
      <c r="E43" s="238">
        <v>6.4676616915422883E-2</v>
      </c>
      <c r="F43" s="238">
        <v>0.22988505747126436</v>
      </c>
      <c r="G43" s="238">
        <v>0.10256410256410256</v>
      </c>
      <c r="H43" s="238">
        <v>0.57999999999999996</v>
      </c>
      <c r="I43" s="238">
        <v>9.6774193548387094E-2</v>
      </c>
      <c r="J43" s="238">
        <v>-0.24615384615384617</v>
      </c>
      <c r="K43" s="238">
        <v>-0.40540540540540543</v>
      </c>
      <c r="L43" s="238">
        <v>0.41025641025641024</v>
      </c>
      <c r="M43" s="238">
        <v>-0.71794871794871795</v>
      </c>
      <c r="N43" s="237">
        <v>4.7764227642276426E-2</v>
      </c>
      <c r="O43" s="255"/>
      <c r="P43" s="330"/>
      <c r="Q43" s="113"/>
      <c r="AH43" s="143"/>
      <c r="AJ43"/>
    </row>
    <row r="44" spans="1:36" ht="21" customHeight="1" x14ac:dyDescent="0.2">
      <c r="A44" s="601" t="s">
        <v>469</v>
      </c>
      <c r="B44" s="430"/>
      <c r="C44" s="430"/>
      <c r="D44" s="430"/>
      <c r="E44" s="430"/>
      <c r="F44" s="430"/>
      <c r="G44" s="430"/>
      <c r="H44" s="430"/>
      <c r="I44" s="430"/>
      <c r="J44" s="430"/>
      <c r="K44" s="430"/>
      <c r="L44" s="430"/>
      <c r="M44" s="430"/>
      <c r="N44" s="431"/>
      <c r="O44" s="600"/>
      <c r="P44" s="330"/>
      <c r="Q44" s="113"/>
      <c r="AH44" s="143"/>
      <c r="AJ44"/>
    </row>
    <row r="45" spans="1:36" ht="21" customHeight="1" x14ac:dyDescent="0.2">
      <c r="A45" s="251" t="s">
        <v>611</v>
      </c>
      <c r="B45" s="234">
        <v>0.93939393939393945</v>
      </c>
      <c r="C45" s="234">
        <v>1</v>
      </c>
      <c r="D45" s="234">
        <v>1</v>
      </c>
      <c r="E45" s="234">
        <v>0.97826086956521741</v>
      </c>
      <c r="F45" s="234">
        <v>1</v>
      </c>
      <c r="G45" s="234">
        <v>0.81818181818181823</v>
      </c>
      <c r="H45" s="234">
        <v>0.93333333333333335</v>
      </c>
      <c r="I45" s="234">
        <v>1</v>
      </c>
      <c r="J45" s="234">
        <v>1</v>
      </c>
      <c r="K45" s="234">
        <v>0.91666666666666663</v>
      </c>
      <c r="L45" s="234">
        <v>0.8666666666666667</v>
      </c>
      <c r="M45" s="234">
        <v>1</v>
      </c>
      <c r="N45" s="235">
        <v>0.94623655913978499</v>
      </c>
      <c r="O45" s="234"/>
      <c r="P45" s="695"/>
      <c r="Q45" s="113"/>
      <c r="AH45" s="143"/>
      <c r="AJ45"/>
    </row>
    <row r="46" spans="1:36" ht="21" customHeight="1" x14ac:dyDescent="0.2">
      <c r="A46" s="162" t="s">
        <v>612</v>
      </c>
      <c r="B46" s="238">
        <v>0.81481481481481477</v>
      </c>
      <c r="C46" s="238">
        <v>0.94117647058823528</v>
      </c>
      <c r="D46" s="238">
        <v>0.94594594594594594</v>
      </c>
      <c r="E46" s="238">
        <v>0.94117647058823528</v>
      </c>
      <c r="F46" s="238">
        <v>0.91304347826086951</v>
      </c>
      <c r="G46" s="238">
        <v>1</v>
      </c>
      <c r="H46" s="238">
        <v>1</v>
      </c>
      <c r="I46" s="238">
        <v>1</v>
      </c>
      <c r="J46" s="238">
        <v>0.9285714285714286</v>
      </c>
      <c r="K46" s="238">
        <v>0.875</v>
      </c>
      <c r="L46" s="238">
        <v>0.90909090909090906</v>
      </c>
      <c r="M46" s="238">
        <v>1</v>
      </c>
      <c r="N46" s="237">
        <v>0.93421052631578949</v>
      </c>
      <c r="O46" s="238"/>
      <c r="P46" s="699"/>
      <c r="Q46" s="143"/>
      <c r="R46" s="143"/>
      <c r="S46" s="143"/>
      <c r="T46" s="143"/>
      <c r="U46" s="143"/>
      <c r="V46" s="143"/>
      <c r="W46" s="143"/>
      <c r="X46" s="143"/>
      <c r="Y46" s="143"/>
      <c r="Z46" s="143"/>
      <c r="AA46" s="143"/>
      <c r="AB46" s="143"/>
      <c r="AC46" s="143"/>
      <c r="AD46" s="143"/>
      <c r="AE46" s="143"/>
      <c r="AF46" s="143"/>
      <c r="AG46" s="143"/>
      <c r="AH46" s="143"/>
      <c r="AJ46"/>
    </row>
    <row r="47" spans="1:36" ht="21" customHeight="1" x14ac:dyDescent="0.2">
      <c r="A47" s="251" t="s">
        <v>613</v>
      </c>
      <c r="B47" s="234">
        <v>0.77777777777777779</v>
      </c>
      <c r="C47" s="234">
        <v>0.90476190476190477</v>
      </c>
      <c r="D47" s="234">
        <v>0.96153846153846156</v>
      </c>
      <c r="E47" s="234">
        <v>0.84615384615384615</v>
      </c>
      <c r="F47" s="234">
        <v>0.8666666666666667</v>
      </c>
      <c r="G47" s="234">
        <v>0.81818181818181823</v>
      </c>
      <c r="H47" s="234">
        <v>0.88888888888888884</v>
      </c>
      <c r="I47" s="234">
        <v>0.96551724137931039</v>
      </c>
      <c r="J47" s="234">
        <v>1</v>
      </c>
      <c r="K47" s="234">
        <v>0.91666666666666663</v>
      </c>
      <c r="L47" s="234">
        <v>0.75</v>
      </c>
      <c r="M47" s="234" t="s">
        <v>360</v>
      </c>
      <c r="N47" s="235">
        <v>0.86241610738255037</v>
      </c>
      <c r="O47" s="234"/>
      <c r="P47" s="330"/>
      <c r="Q47" s="143"/>
      <c r="R47" s="143"/>
      <c r="S47" s="143"/>
      <c r="T47" s="143"/>
      <c r="U47" s="143"/>
      <c r="V47" s="143"/>
      <c r="W47" s="143"/>
      <c r="X47" s="143"/>
      <c r="Y47" s="143"/>
      <c r="Z47" s="143"/>
      <c r="AA47" s="143"/>
      <c r="AB47" s="143"/>
      <c r="AC47" s="143"/>
      <c r="AD47" s="143"/>
      <c r="AE47" s="143"/>
      <c r="AF47" s="143"/>
      <c r="AG47" s="143"/>
      <c r="AH47" s="143"/>
      <c r="AJ47"/>
    </row>
    <row r="48" spans="1:36" ht="21" customHeight="1" x14ac:dyDescent="0.2">
      <c r="A48" s="162" t="s">
        <v>614</v>
      </c>
      <c r="B48" s="238">
        <v>0.70588235294117652</v>
      </c>
      <c r="C48" s="238">
        <v>1</v>
      </c>
      <c r="D48" s="238">
        <v>0.94736842105263153</v>
      </c>
      <c r="E48" s="238">
        <v>0.81967213114754101</v>
      </c>
      <c r="F48" s="238">
        <v>0.90476190476190477</v>
      </c>
      <c r="G48" s="238">
        <v>0.80645161290322576</v>
      </c>
      <c r="H48" s="238">
        <v>1</v>
      </c>
      <c r="I48" s="238">
        <v>1</v>
      </c>
      <c r="J48" s="238">
        <v>1</v>
      </c>
      <c r="K48" s="238">
        <v>1</v>
      </c>
      <c r="L48" s="238">
        <v>0.8214285714285714</v>
      </c>
      <c r="M48" s="238">
        <v>1</v>
      </c>
      <c r="N48" s="237">
        <v>0.87596899224806202</v>
      </c>
      <c r="O48" s="238"/>
      <c r="P48" s="282"/>
      <c r="Q48" s="143"/>
      <c r="R48" s="143"/>
      <c r="S48" s="143"/>
      <c r="T48" s="143"/>
      <c r="U48" s="143"/>
      <c r="V48" s="143"/>
      <c r="W48" s="143"/>
      <c r="X48" s="143"/>
      <c r="Y48" s="143"/>
      <c r="Z48" s="143"/>
      <c r="AA48" s="143"/>
      <c r="AB48" s="143"/>
      <c r="AC48" s="143"/>
      <c r="AD48" s="143"/>
      <c r="AE48" s="143"/>
      <c r="AF48" s="143"/>
      <c r="AG48" s="143"/>
      <c r="AH48" s="143"/>
      <c r="AJ48"/>
    </row>
    <row r="49" spans="1:36" ht="21" customHeight="1" x14ac:dyDescent="0.2">
      <c r="A49" s="251" t="s">
        <v>610</v>
      </c>
      <c r="B49" s="234">
        <v>0.82300884955752207</v>
      </c>
      <c r="C49" s="234">
        <v>0.95714285714285718</v>
      </c>
      <c r="D49" s="234">
        <v>0.96261682242990654</v>
      </c>
      <c r="E49" s="234">
        <v>0.89166666666666672</v>
      </c>
      <c r="F49" s="234">
        <v>0.9145299145299145</v>
      </c>
      <c r="G49" s="234">
        <v>0.84313725490196079</v>
      </c>
      <c r="H49" s="234">
        <v>0.96341463414634143</v>
      </c>
      <c r="I49" s="234">
        <v>0.98550724637681164</v>
      </c>
      <c r="J49" s="234">
        <v>0.98</v>
      </c>
      <c r="K49" s="234">
        <v>0.91666666666666663</v>
      </c>
      <c r="L49" s="234">
        <v>0.84615384615384615</v>
      </c>
      <c r="M49" s="234">
        <v>1</v>
      </c>
      <c r="N49" s="235">
        <v>0.9051799824407375</v>
      </c>
      <c r="O49" s="234"/>
      <c r="P49" s="330"/>
      <c r="Q49" s="113"/>
      <c r="AH49" s="143"/>
      <c r="AJ49"/>
    </row>
    <row r="50" spans="1:36" ht="21" customHeight="1" x14ac:dyDescent="0.2">
      <c r="A50" s="162" t="s">
        <v>585</v>
      </c>
      <c r="B50" s="238">
        <v>0.84848484848484851</v>
      </c>
      <c r="C50" s="238">
        <v>0.9</v>
      </c>
      <c r="D50" s="238">
        <v>0.88</v>
      </c>
      <c r="E50" s="238">
        <v>0.8571428571428571</v>
      </c>
      <c r="F50" s="238">
        <v>0.9375</v>
      </c>
      <c r="G50" s="238">
        <v>0.91176470588235292</v>
      </c>
      <c r="H50" s="238">
        <v>1</v>
      </c>
      <c r="I50" s="238">
        <v>0.83333333333333337</v>
      </c>
      <c r="J50" s="238">
        <v>1</v>
      </c>
      <c r="K50" s="238">
        <v>0.96875</v>
      </c>
      <c r="L50" s="238">
        <v>0.79545454545454541</v>
      </c>
      <c r="M50" s="238">
        <v>0.8666666666666667</v>
      </c>
      <c r="N50" s="237">
        <v>0.88719512195121952</v>
      </c>
      <c r="O50" s="238"/>
      <c r="P50" s="282"/>
      <c r="Q50" s="143"/>
      <c r="R50" s="143"/>
      <c r="S50" s="143"/>
      <c r="T50" s="143"/>
      <c r="U50" s="143"/>
      <c r="V50" s="143"/>
      <c r="W50" s="143"/>
      <c r="X50" s="143"/>
      <c r="Y50" s="143"/>
      <c r="Z50" s="143"/>
      <c r="AA50" s="143"/>
      <c r="AB50" s="143"/>
      <c r="AC50" s="143"/>
      <c r="AD50" s="143"/>
      <c r="AE50" s="143"/>
      <c r="AF50" s="143"/>
      <c r="AG50" s="143"/>
      <c r="AH50" s="143"/>
      <c r="AJ50"/>
    </row>
    <row r="51" spans="1:36" ht="21" customHeight="1" x14ac:dyDescent="0.2">
      <c r="A51" s="251" t="s">
        <v>586</v>
      </c>
      <c r="B51" s="234">
        <v>0.84</v>
      </c>
      <c r="C51" s="234">
        <v>1</v>
      </c>
      <c r="D51" s="234">
        <v>0.92307692307692313</v>
      </c>
      <c r="E51" s="234">
        <v>0.71641791044776115</v>
      </c>
      <c r="F51" s="234">
        <v>1</v>
      </c>
      <c r="G51" s="234">
        <v>1</v>
      </c>
      <c r="H51" s="234">
        <v>1</v>
      </c>
      <c r="I51" s="234">
        <v>1</v>
      </c>
      <c r="J51" s="234">
        <v>1</v>
      </c>
      <c r="K51" s="234">
        <v>0.78260869565217395</v>
      </c>
      <c r="L51" s="234">
        <v>0.83333333333333337</v>
      </c>
      <c r="M51" s="234">
        <v>1</v>
      </c>
      <c r="N51" s="235">
        <v>0.87545787545787546</v>
      </c>
      <c r="O51" s="234"/>
      <c r="P51" s="330"/>
      <c r="Q51" s="113"/>
      <c r="AH51" s="143"/>
      <c r="AJ51"/>
    </row>
    <row r="52" spans="1:36" ht="21" customHeight="1" x14ac:dyDescent="0.2">
      <c r="A52" s="162" t="s">
        <v>587</v>
      </c>
      <c r="B52" s="238">
        <v>0.82352941176470584</v>
      </c>
      <c r="C52" s="238">
        <v>1</v>
      </c>
      <c r="D52" s="238">
        <v>0.8214285714285714</v>
      </c>
      <c r="E52" s="238">
        <v>0.8</v>
      </c>
      <c r="F52" s="238">
        <v>0.96969696969696972</v>
      </c>
      <c r="G52" s="238">
        <v>1</v>
      </c>
      <c r="H52" s="238">
        <v>1</v>
      </c>
      <c r="I52" s="238">
        <v>0.8214285714285714</v>
      </c>
      <c r="J52" s="238">
        <v>1</v>
      </c>
      <c r="K52" s="238">
        <v>0.89473684210526316</v>
      </c>
      <c r="L52" s="238">
        <v>0.7857142857142857</v>
      </c>
      <c r="M52" s="238">
        <v>1</v>
      </c>
      <c r="N52" s="237">
        <v>0.88043478260869568</v>
      </c>
      <c r="O52" s="238"/>
      <c r="P52" s="282"/>
      <c r="Q52" s="143"/>
      <c r="R52" s="143"/>
      <c r="S52" s="143"/>
      <c r="T52" s="143"/>
      <c r="U52" s="143"/>
      <c r="V52" s="143"/>
      <c r="W52" s="143"/>
      <c r="X52" s="143"/>
      <c r="Y52" s="143"/>
      <c r="Z52" s="143"/>
      <c r="AA52" s="143"/>
      <c r="AB52" s="143"/>
      <c r="AC52" s="143"/>
      <c r="AD52" s="143"/>
      <c r="AE52" s="143"/>
      <c r="AF52" s="143"/>
      <c r="AG52" s="143"/>
      <c r="AH52" s="143"/>
      <c r="AJ52"/>
    </row>
    <row r="53" spans="1:36" ht="21" customHeight="1" x14ac:dyDescent="0.2">
      <c r="A53" s="251" t="s">
        <v>588</v>
      </c>
      <c r="B53" s="234">
        <v>0.77777777777777779</v>
      </c>
      <c r="C53" s="234">
        <v>1</v>
      </c>
      <c r="D53" s="234">
        <v>0.92</v>
      </c>
      <c r="E53" s="234">
        <v>0.90163934426229508</v>
      </c>
      <c r="F53" s="234">
        <v>0.9</v>
      </c>
      <c r="G53" s="234">
        <v>0.9285714285714286</v>
      </c>
      <c r="H53" s="234">
        <v>1</v>
      </c>
      <c r="I53" s="234">
        <v>0.9</v>
      </c>
      <c r="J53" s="234">
        <v>1</v>
      </c>
      <c r="K53" s="234">
        <v>0.88888888888888884</v>
      </c>
      <c r="L53" s="234">
        <v>0.875</v>
      </c>
      <c r="M53" s="234">
        <v>1</v>
      </c>
      <c r="N53" s="235">
        <v>0.90557939914163088</v>
      </c>
      <c r="O53" s="234"/>
      <c r="P53" s="330"/>
      <c r="Q53" s="113"/>
      <c r="AH53" s="143"/>
      <c r="AJ53"/>
    </row>
    <row r="54" spans="1:36" ht="21" customHeight="1" x14ac:dyDescent="0.2">
      <c r="A54" s="162" t="s">
        <v>583</v>
      </c>
      <c r="B54" s="238">
        <v>0.8203125</v>
      </c>
      <c r="C54" s="238">
        <v>0.97014925373134331</v>
      </c>
      <c r="D54" s="238">
        <v>0.87912087912087911</v>
      </c>
      <c r="E54" s="238">
        <v>0.81707317073170727</v>
      </c>
      <c r="F54" s="238">
        <v>0.95604395604395609</v>
      </c>
      <c r="G54" s="238">
        <v>0.95121951219512191</v>
      </c>
      <c r="H54" s="238">
        <v>1</v>
      </c>
      <c r="I54" s="238">
        <v>0.88571428571428568</v>
      </c>
      <c r="J54" s="238">
        <v>1</v>
      </c>
      <c r="K54" s="238">
        <v>0.89156626506024095</v>
      </c>
      <c r="L54" s="238">
        <v>0.8125</v>
      </c>
      <c r="M54" s="238">
        <v>0.95121951219512191</v>
      </c>
      <c r="N54" s="237">
        <v>0.88648648648648654</v>
      </c>
      <c r="O54" s="238"/>
      <c r="P54" s="282"/>
      <c r="Q54" s="143"/>
      <c r="R54" s="143"/>
      <c r="S54" s="143"/>
      <c r="T54" s="143"/>
      <c r="U54" s="143"/>
      <c r="V54" s="143"/>
      <c r="W54" s="143"/>
      <c r="X54" s="143"/>
      <c r="Y54" s="143"/>
      <c r="Z54" s="143"/>
      <c r="AA54" s="143"/>
      <c r="AB54" s="143"/>
      <c r="AC54" s="143"/>
      <c r="AD54" s="143"/>
      <c r="AE54" s="143"/>
      <c r="AF54" s="143"/>
      <c r="AG54" s="143"/>
      <c r="AH54" s="143"/>
      <c r="AJ54"/>
    </row>
    <row r="55" spans="1:36" ht="21" customHeight="1" x14ac:dyDescent="0.2">
      <c r="A55" s="251" t="s">
        <v>616</v>
      </c>
      <c r="B55" s="259">
        <v>0.26963495575220708</v>
      </c>
      <c r="C55" s="259">
        <v>-1.3006396588486124</v>
      </c>
      <c r="D55" s="259">
        <v>8.3495943309027432</v>
      </c>
      <c r="E55" s="259">
        <v>7.4593495934959453</v>
      </c>
      <c r="F55" s="259">
        <v>-4.1514041514041589</v>
      </c>
      <c r="G55" s="259">
        <v>-10.808225729316112</v>
      </c>
      <c r="H55" s="259">
        <v>-3.6585365853658569</v>
      </c>
      <c r="I55" s="259">
        <v>9.979296066252596</v>
      </c>
      <c r="J55" s="259">
        <v>-2.0000000000000018</v>
      </c>
      <c r="K55" s="259">
        <v>2.5100401606425682</v>
      </c>
      <c r="L55" s="259">
        <v>3.3653846153846145</v>
      </c>
      <c r="M55" s="259">
        <v>4.8780487804878092</v>
      </c>
      <c r="N55" s="259">
        <v>1.869349595425096</v>
      </c>
      <c r="O55" s="234"/>
      <c r="P55" s="282"/>
      <c r="Q55" s="143"/>
      <c r="R55" s="143"/>
      <c r="S55" s="143"/>
      <c r="T55" s="143"/>
      <c r="U55" s="143"/>
      <c r="V55" s="143"/>
      <c r="W55" s="143"/>
      <c r="X55" s="143"/>
      <c r="Y55" s="143"/>
      <c r="Z55" s="143"/>
      <c r="AA55" s="143"/>
      <c r="AB55" s="143"/>
      <c r="AC55" s="143"/>
      <c r="AD55" s="143"/>
      <c r="AE55" s="143"/>
      <c r="AF55" s="143"/>
      <c r="AG55" s="143"/>
      <c r="AH55" s="143"/>
      <c r="AJ55"/>
    </row>
    <row r="56" spans="1:36" ht="93" customHeight="1" x14ac:dyDescent="0.2">
      <c r="A56" s="63"/>
      <c r="B56" s="88" t="s">
        <v>25</v>
      </c>
      <c r="C56" s="88" t="s">
        <v>26</v>
      </c>
      <c r="D56" s="88" t="s">
        <v>27</v>
      </c>
      <c r="E56" s="88" t="s">
        <v>161</v>
      </c>
      <c r="F56" s="88" t="s">
        <v>28</v>
      </c>
      <c r="G56" s="88" t="s">
        <v>29</v>
      </c>
      <c r="H56" s="88" t="s">
        <v>30</v>
      </c>
      <c r="I56" s="88" t="s">
        <v>31</v>
      </c>
      <c r="J56" s="88" t="s">
        <v>32</v>
      </c>
      <c r="K56" s="88" t="s">
        <v>33</v>
      </c>
      <c r="L56" s="88" t="s">
        <v>34</v>
      </c>
      <c r="M56" s="88" t="s">
        <v>35</v>
      </c>
      <c r="N56" s="88" t="s">
        <v>94</v>
      </c>
      <c r="O56" s="77"/>
      <c r="P56" s="331"/>
      <c r="Q56" s="113"/>
      <c r="AH56" s="143"/>
      <c r="AJ56"/>
    </row>
    <row r="57" spans="1:36" ht="21" customHeight="1" x14ac:dyDescent="0.2">
      <c r="A57" s="601" t="s">
        <v>24</v>
      </c>
      <c r="B57" s="430"/>
      <c r="C57" s="430"/>
      <c r="D57" s="430"/>
      <c r="E57" s="430"/>
      <c r="F57" s="430"/>
      <c r="G57" s="430"/>
      <c r="H57" s="430"/>
      <c r="I57" s="430"/>
      <c r="J57" s="430"/>
      <c r="K57" s="430"/>
      <c r="L57" s="430"/>
      <c r="M57" s="430"/>
      <c r="N57" s="431"/>
      <c r="O57" s="600"/>
      <c r="P57" s="330"/>
      <c r="Q57" s="113"/>
      <c r="AH57" s="143"/>
      <c r="AJ57"/>
    </row>
    <row r="58" spans="1:36" ht="21" customHeight="1" x14ac:dyDescent="0.2">
      <c r="A58" s="251" t="s">
        <v>611</v>
      </c>
      <c r="B58" s="252">
        <v>0</v>
      </c>
      <c r="C58" s="252">
        <v>0</v>
      </c>
      <c r="D58" s="252">
        <v>0</v>
      </c>
      <c r="E58" s="252">
        <v>2</v>
      </c>
      <c r="F58" s="252">
        <v>0</v>
      </c>
      <c r="G58" s="252">
        <v>0</v>
      </c>
      <c r="H58" s="252">
        <v>0</v>
      </c>
      <c r="I58" s="252">
        <v>2</v>
      </c>
      <c r="J58" s="252">
        <v>0</v>
      </c>
      <c r="K58" s="252">
        <v>0</v>
      </c>
      <c r="L58" s="252">
        <v>0</v>
      </c>
      <c r="M58" s="252">
        <v>1</v>
      </c>
      <c r="N58" s="261">
        <v>5</v>
      </c>
      <c r="O58" s="261"/>
      <c r="P58" s="330"/>
      <c r="R58" s="330"/>
      <c r="S58" s="330"/>
      <c r="T58" s="330"/>
      <c r="U58" s="330"/>
      <c r="V58" s="330"/>
      <c r="W58" s="330"/>
      <c r="X58" s="330"/>
      <c r="Y58" s="330"/>
      <c r="Z58" s="330"/>
      <c r="AA58" s="330"/>
      <c r="AB58" s="330"/>
      <c r="AH58" s="143"/>
      <c r="AJ58"/>
    </row>
    <row r="59" spans="1:36" ht="21" customHeight="1" x14ac:dyDescent="0.2">
      <c r="A59" s="162" t="s">
        <v>612</v>
      </c>
      <c r="B59" s="253">
        <v>1</v>
      </c>
      <c r="C59" s="253">
        <v>0</v>
      </c>
      <c r="D59" s="253">
        <v>0</v>
      </c>
      <c r="E59" s="253">
        <v>1</v>
      </c>
      <c r="F59" s="253">
        <v>0</v>
      </c>
      <c r="G59" s="253">
        <v>0</v>
      </c>
      <c r="H59" s="253">
        <v>0</v>
      </c>
      <c r="I59" s="253">
        <v>1</v>
      </c>
      <c r="J59" s="253">
        <v>1</v>
      </c>
      <c r="K59" s="253">
        <v>0</v>
      </c>
      <c r="L59" s="253">
        <v>0</v>
      </c>
      <c r="M59" s="253">
        <v>0</v>
      </c>
      <c r="N59" s="262">
        <v>4</v>
      </c>
      <c r="O59" s="262"/>
      <c r="P59" s="330"/>
      <c r="R59" s="330"/>
      <c r="S59" s="330"/>
      <c r="T59" s="330"/>
      <c r="U59" s="330"/>
      <c r="V59" s="330"/>
      <c r="W59" s="330"/>
      <c r="X59" s="330"/>
      <c r="Y59" s="330"/>
      <c r="Z59" s="330"/>
      <c r="AA59" s="330"/>
      <c r="AB59" s="330"/>
      <c r="AH59" s="143"/>
      <c r="AJ59"/>
    </row>
    <row r="60" spans="1:36" ht="21" customHeight="1" x14ac:dyDescent="0.2">
      <c r="A60" s="251" t="s">
        <v>613</v>
      </c>
      <c r="B60" s="252">
        <v>1</v>
      </c>
      <c r="C60" s="252">
        <v>0</v>
      </c>
      <c r="D60" s="252">
        <v>1</v>
      </c>
      <c r="E60" s="252">
        <v>2</v>
      </c>
      <c r="F60" s="252">
        <v>1</v>
      </c>
      <c r="G60" s="252">
        <v>0</v>
      </c>
      <c r="H60" s="252">
        <v>6</v>
      </c>
      <c r="I60" s="252">
        <v>0</v>
      </c>
      <c r="J60" s="252">
        <v>1</v>
      </c>
      <c r="K60" s="252">
        <v>0</v>
      </c>
      <c r="L60" s="252">
        <v>0</v>
      </c>
      <c r="M60" s="252">
        <v>0</v>
      </c>
      <c r="N60" s="261">
        <v>12</v>
      </c>
      <c r="O60" s="261"/>
      <c r="P60" s="330"/>
      <c r="R60" s="330"/>
      <c r="S60" s="330"/>
      <c r="T60" s="330"/>
      <c r="U60" s="330"/>
      <c r="V60" s="330"/>
      <c r="W60" s="330"/>
      <c r="X60" s="330"/>
      <c r="Y60" s="330"/>
      <c r="Z60" s="330"/>
      <c r="AA60" s="330"/>
      <c r="AB60" s="330"/>
      <c r="AH60" s="143"/>
      <c r="AJ60"/>
    </row>
    <row r="61" spans="1:36" ht="21" customHeight="1" x14ac:dyDescent="0.2">
      <c r="A61" s="162" t="s">
        <v>614</v>
      </c>
      <c r="B61" s="253">
        <v>0</v>
      </c>
      <c r="C61" s="253">
        <v>0</v>
      </c>
      <c r="D61" s="253">
        <v>1</v>
      </c>
      <c r="E61" s="253">
        <v>1</v>
      </c>
      <c r="F61" s="253">
        <v>1</v>
      </c>
      <c r="G61" s="253">
        <v>0</v>
      </c>
      <c r="H61" s="253">
        <v>2</v>
      </c>
      <c r="I61" s="253">
        <v>3</v>
      </c>
      <c r="J61" s="253">
        <v>1</v>
      </c>
      <c r="K61" s="253">
        <v>0</v>
      </c>
      <c r="L61" s="253">
        <v>0</v>
      </c>
      <c r="M61" s="253">
        <v>0</v>
      </c>
      <c r="N61" s="262">
        <v>9</v>
      </c>
      <c r="O61" s="262"/>
      <c r="P61" s="330"/>
      <c r="R61" s="330"/>
      <c r="S61" s="330"/>
      <c r="T61" s="330"/>
      <c r="U61" s="330"/>
      <c r="V61" s="330"/>
      <c r="W61" s="330"/>
      <c r="X61" s="330"/>
      <c r="Y61" s="330"/>
      <c r="Z61" s="330"/>
      <c r="AA61" s="330"/>
      <c r="AB61" s="330"/>
      <c r="AH61" s="143"/>
      <c r="AJ61"/>
    </row>
    <row r="62" spans="1:36" ht="21" customHeight="1" x14ac:dyDescent="0.2">
      <c r="A62" s="251" t="s">
        <v>610</v>
      </c>
      <c r="B62" s="252">
        <v>2</v>
      </c>
      <c r="C62" s="252">
        <v>0</v>
      </c>
      <c r="D62" s="252">
        <v>2</v>
      </c>
      <c r="E62" s="252">
        <v>6</v>
      </c>
      <c r="F62" s="252">
        <v>2</v>
      </c>
      <c r="G62" s="252">
        <v>0</v>
      </c>
      <c r="H62" s="252">
        <v>8</v>
      </c>
      <c r="I62" s="252">
        <v>6</v>
      </c>
      <c r="J62" s="252">
        <v>3</v>
      </c>
      <c r="K62" s="252">
        <v>0</v>
      </c>
      <c r="L62" s="252">
        <v>0</v>
      </c>
      <c r="M62" s="252">
        <v>1</v>
      </c>
      <c r="N62" s="261">
        <v>30</v>
      </c>
      <c r="O62" s="261"/>
      <c r="P62" s="330"/>
      <c r="R62" s="330"/>
      <c r="S62" s="330"/>
      <c r="T62" s="330"/>
      <c r="U62" s="330"/>
      <c r="V62" s="330"/>
      <c r="W62" s="330"/>
      <c r="X62" s="330"/>
      <c r="Y62" s="330"/>
      <c r="Z62" s="330"/>
      <c r="AA62" s="330"/>
      <c r="AB62" s="330"/>
      <c r="AH62" s="143"/>
      <c r="AJ62"/>
    </row>
    <row r="63" spans="1:36" ht="21" customHeight="1" x14ac:dyDescent="0.2">
      <c r="A63" s="162" t="s">
        <v>585</v>
      </c>
      <c r="B63" s="254">
        <v>1</v>
      </c>
      <c r="C63" s="254">
        <v>1</v>
      </c>
      <c r="D63" s="254">
        <v>0</v>
      </c>
      <c r="E63" s="254">
        <v>4</v>
      </c>
      <c r="F63" s="254">
        <v>0</v>
      </c>
      <c r="G63" s="254">
        <v>0</v>
      </c>
      <c r="H63" s="254">
        <v>1</v>
      </c>
      <c r="I63" s="254">
        <v>3</v>
      </c>
      <c r="J63" s="254">
        <v>0</v>
      </c>
      <c r="K63" s="254">
        <v>1</v>
      </c>
      <c r="L63" s="254">
        <v>0</v>
      </c>
      <c r="M63" s="254">
        <v>0</v>
      </c>
      <c r="N63" s="255">
        <v>11</v>
      </c>
      <c r="O63" s="255"/>
      <c r="P63" s="330"/>
      <c r="Q63" s="113"/>
      <c r="AH63" s="143"/>
      <c r="AJ63"/>
    </row>
    <row r="64" spans="1:36" ht="21" customHeight="1" x14ac:dyDescent="0.2">
      <c r="A64" s="251" t="s">
        <v>586</v>
      </c>
      <c r="B64" s="252">
        <v>2</v>
      </c>
      <c r="C64" s="252">
        <v>0</v>
      </c>
      <c r="D64" s="252">
        <v>1</v>
      </c>
      <c r="E64" s="252">
        <v>2</v>
      </c>
      <c r="F64" s="252">
        <v>0</v>
      </c>
      <c r="G64" s="252">
        <v>0</v>
      </c>
      <c r="H64" s="252">
        <v>0</v>
      </c>
      <c r="I64" s="252">
        <v>2</v>
      </c>
      <c r="J64" s="252">
        <v>0</v>
      </c>
      <c r="K64" s="252">
        <v>0</v>
      </c>
      <c r="L64" s="252">
        <v>0</v>
      </c>
      <c r="M64" s="252">
        <v>0</v>
      </c>
      <c r="N64" s="261">
        <v>7</v>
      </c>
      <c r="O64" s="261"/>
      <c r="P64" s="330"/>
      <c r="Q64" s="113"/>
      <c r="AH64" s="143"/>
      <c r="AJ64"/>
    </row>
    <row r="65" spans="1:40" ht="21" customHeight="1" x14ac:dyDescent="0.2">
      <c r="A65" s="162" t="s">
        <v>587</v>
      </c>
      <c r="B65" s="254">
        <v>0</v>
      </c>
      <c r="C65" s="254">
        <v>0</v>
      </c>
      <c r="D65" s="254">
        <v>4</v>
      </c>
      <c r="E65" s="254">
        <v>1</v>
      </c>
      <c r="F65" s="254">
        <v>1</v>
      </c>
      <c r="G65" s="254">
        <v>1</v>
      </c>
      <c r="H65" s="254">
        <v>0</v>
      </c>
      <c r="I65" s="254">
        <v>2</v>
      </c>
      <c r="J65" s="254">
        <v>0</v>
      </c>
      <c r="K65" s="254">
        <v>1</v>
      </c>
      <c r="L65" s="254">
        <v>0</v>
      </c>
      <c r="M65" s="254">
        <v>0</v>
      </c>
      <c r="N65" s="255">
        <v>10</v>
      </c>
      <c r="O65" s="255"/>
      <c r="P65" s="330"/>
      <c r="Q65" s="113"/>
      <c r="AH65" s="143"/>
      <c r="AJ65"/>
    </row>
    <row r="66" spans="1:40" ht="21" customHeight="1" x14ac:dyDescent="0.2">
      <c r="A66" s="251" t="s">
        <v>588</v>
      </c>
      <c r="B66" s="252">
        <v>1</v>
      </c>
      <c r="C66" s="252">
        <v>1</v>
      </c>
      <c r="D66" s="252">
        <v>1</v>
      </c>
      <c r="E66" s="252">
        <v>0</v>
      </c>
      <c r="F66" s="252">
        <v>2</v>
      </c>
      <c r="G66" s="252">
        <v>0</v>
      </c>
      <c r="H66" s="252">
        <v>0</v>
      </c>
      <c r="I66" s="252">
        <v>0</v>
      </c>
      <c r="J66" s="252">
        <v>0</v>
      </c>
      <c r="K66" s="252">
        <v>0</v>
      </c>
      <c r="L66" s="252">
        <v>0</v>
      </c>
      <c r="M66" s="252">
        <v>0</v>
      </c>
      <c r="N66" s="261">
        <v>5</v>
      </c>
      <c r="O66" s="261"/>
      <c r="P66" s="330"/>
      <c r="Q66" s="113"/>
      <c r="AH66" s="143"/>
      <c r="AJ66"/>
    </row>
    <row r="67" spans="1:40" ht="21" customHeight="1" x14ac:dyDescent="0.2">
      <c r="A67" s="162" t="s">
        <v>583</v>
      </c>
      <c r="B67" s="254">
        <v>4</v>
      </c>
      <c r="C67" s="254">
        <v>2</v>
      </c>
      <c r="D67" s="254">
        <v>6</v>
      </c>
      <c r="E67" s="254">
        <v>7</v>
      </c>
      <c r="F67" s="254">
        <v>3</v>
      </c>
      <c r="G67" s="254">
        <v>1</v>
      </c>
      <c r="H67" s="254">
        <v>1</v>
      </c>
      <c r="I67" s="254">
        <v>7</v>
      </c>
      <c r="J67" s="254">
        <v>0</v>
      </c>
      <c r="K67" s="254">
        <v>2</v>
      </c>
      <c r="L67" s="254">
        <v>0</v>
      </c>
      <c r="M67" s="254">
        <v>0</v>
      </c>
      <c r="N67" s="255">
        <v>33</v>
      </c>
      <c r="O67" s="255"/>
      <c r="P67" s="330"/>
      <c r="Q67" s="113"/>
      <c r="AH67" s="143"/>
      <c r="AJ67"/>
    </row>
    <row r="68" spans="1:40" ht="21" customHeight="1" x14ac:dyDescent="0.2">
      <c r="A68" s="251" t="s">
        <v>650</v>
      </c>
      <c r="B68" s="252">
        <v>-2</v>
      </c>
      <c r="C68" s="252">
        <v>-2</v>
      </c>
      <c r="D68" s="252">
        <v>-4</v>
      </c>
      <c r="E68" s="252">
        <v>-1</v>
      </c>
      <c r="F68" s="252">
        <v>-1</v>
      </c>
      <c r="G68" s="252">
        <v>-1</v>
      </c>
      <c r="H68" s="252">
        <v>7</v>
      </c>
      <c r="I68" s="252">
        <v>-1</v>
      </c>
      <c r="J68" s="252">
        <v>3</v>
      </c>
      <c r="K68" s="252">
        <v>-2</v>
      </c>
      <c r="L68" s="252">
        <v>0</v>
      </c>
      <c r="M68" s="252">
        <v>1</v>
      </c>
      <c r="N68" s="261">
        <v>-3</v>
      </c>
      <c r="O68" s="261"/>
      <c r="P68" s="330"/>
      <c r="Q68" s="113"/>
      <c r="AH68" s="143"/>
      <c r="AJ68"/>
    </row>
    <row r="69" spans="1:40" ht="21" customHeight="1" x14ac:dyDescent="0.2">
      <c r="A69" s="162" t="s">
        <v>651</v>
      </c>
      <c r="B69" s="238" t="s">
        <v>582</v>
      </c>
      <c r="C69" s="238" t="s">
        <v>582</v>
      </c>
      <c r="D69" s="238" t="s">
        <v>582</v>
      </c>
      <c r="E69" s="238" t="s">
        <v>582</v>
      </c>
      <c r="F69" s="238" t="s">
        <v>582</v>
      </c>
      <c r="G69" s="238" t="s">
        <v>582</v>
      </c>
      <c r="H69" s="238" t="s">
        <v>582</v>
      </c>
      <c r="I69" s="238" t="s">
        <v>582</v>
      </c>
      <c r="J69" s="238" t="s">
        <v>582</v>
      </c>
      <c r="K69" s="238" t="s">
        <v>582</v>
      </c>
      <c r="L69" s="238" t="s">
        <v>582</v>
      </c>
      <c r="M69" s="238" t="s">
        <v>582</v>
      </c>
      <c r="N69" s="237">
        <v>-9.0909090909090912E-2</v>
      </c>
      <c r="O69" s="255"/>
      <c r="P69" s="330"/>
      <c r="Q69" s="113"/>
      <c r="AH69" s="143"/>
      <c r="AJ69"/>
    </row>
    <row r="70" spans="1:40" ht="21" customHeight="1" x14ac:dyDescent="0.2">
      <c r="A70" s="601" t="s">
        <v>470</v>
      </c>
      <c r="B70" s="430"/>
      <c r="C70" s="430"/>
      <c r="D70" s="430"/>
      <c r="E70" s="430"/>
      <c r="F70" s="430"/>
      <c r="G70" s="430"/>
      <c r="H70" s="430"/>
      <c r="I70" s="430"/>
      <c r="J70" s="430"/>
      <c r="K70" s="430"/>
      <c r="L70" s="430"/>
      <c r="M70" s="430"/>
      <c r="N70" s="431"/>
      <c r="O70" s="600"/>
      <c r="P70" s="330"/>
      <c r="Q70" s="113"/>
      <c r="AH70" s="143"/>
      <c r="AJ70"/>
    </row>
    <row r="71" spans="1:40" ht="21" customHeight="1" x14ac:dyDescent="0.2">
      <c r="A71" s="251" t="s">
        <v>611</v>
      </c>
      <c r="B71" s="259">
        <v>10.4</v>
      </c>
      <c r="C71" s="259">
        <v>9.6</v>
      </c>
      <c r="D71" s="259">
        <v>10.4</v>
      </c>
      <c r="E71" s="259">
        <v>8.8000000000000007</v>
      </c>
      <c r="F71" s="259">
        <v>9.1999999999999993</v>
      </c>
      <c r="G71" s="259">
        <v>16</v>
      </c>
      <c r="H71" s="259">
        <v>19</v>
      </c>
      <c r="I71" s="259">
        <v>17.2</v>
      </c>
      <c r="J71" s="259">
        <v>11.4</v>
      </c>
      <c r="K71" s="259">
        <v>10.5</v>
      </c>
      <c r="L71" s="259">
        <v>11.4</v>
      </c>
      <c r="M71" s="259">
        <v>29.6</v>
      </c>
      <c r="N71" s="264">
        <v>10.5</v>
      </c>
      <c r="O71" s="264"/>
      <c r="P71" s="330"/>
      <c r="R71" s="330"/>
      <c r="S71" s="330"/>
      <c r="T71" s="330"/>
      <c r="U71" s="330"/>
      <c r="V71" s="330"/>
      <c r="W71" s="330"/>
      <c r="X71" s="330"/>
      <c r="Y71" s="330"/>
      <c r="Z71" s="330"/>
      <c r="AA71" s="330"/>
      <c r="AB71" s="330"/>
      <c r="AC71" s="157"/>
      <c r="AD71" s="157"/>
      <c r="AH71" s="143"/>
      <c r="AJ71" s="145"/>
      <c r="AK71" s="145"/>
      <c r="AL71" s="145"/>
      <c r="AM71" s="145"/>
      <c r="AN71" s="145"/>
    </row>
    <row r="72" spans="1:40" ht="21" customHeight="1" x14ac:dyDescent="0.2">
      <c r="A72" s="162" t="s">
        <v>612</v>
      </c>
      <c r="B72" s="108">
        <v>8.6</v>
      </c>
      <c r="C72" s="108">
        <v>33</v>
      </c>
      <c r="D72" s="108">
        <v>9.6</v>
      </c>
      <c r="E72" s="108">
        <v>11</v>
      </c>
      <c r="F72" s="108">
        <v>13</v>
      </c>
      <c r="G72" s="108">
        <v>9.5</v>
      </c>
      <c r="H72" s="108">
        <v>24.7</v>
      </c>
      <c r="I72" s="108">
        <v>14.8</v>
      </c>
      <c r="J72" s="108">
        <v>12.2</v>
      </c>
      <c r="K72" s="108">
        <v>13</v>
      </c>
      <c r="L72" s="108">
        <v>15.4</v>
      </c>
      <c r="M72" s="108">
        <v>8</v>
      </c>
      <c r="N72" s="305">
        <v>12.2</v>
      </c>
      <c r="O72" s="305"/>
      <c r="P72" s="330"/>
      <c r="R72" s="330"/>
      <c r="S72" s="330"/>
      <c r="T72" s="330"/>
      <c r="U72" s="330"/>
      <c r="V72" s="330"/>
      <c r="W72" s="330"/>
      <c r="X72" s="330"/>
      <c r="Y72" s="330"/>
      <c r="Z72" s="330"/>
      <c r="AA72" s="330"/>
      <c r="AB72" s="330"/>
      <c r="AC72" s="157"/>
      <c r="AD72" s="157"/>
      <c r="AH72" s="143"/>
      <c r="AJ72" s="145"/>
      <c r="AK72" s="145"/>
      <c r="AL72" s="145"/>
      <c r="AM72" s="145"/>
      <c r="AN72" s="145"/>
    </row>
    <row r="73" spans="1:40" ht="21" customHeight="1" x14ac:dyDescent="0.2">
      <c r="A73" s="251" t="s">
        <v>613</v>
      </c>
      <c r="B73" s="259">
        <v>9.6</v>
      </c>
      <c r="C73" s="259">
        <v>7.4</v>
      </c>
      <c r="D73" s="259">
        <v>9.8000000000000007</v>
      </c>
      <c r="E73" s="259">
        <v>7.4</v>
      </c>
      <c r="F73" s="259">
        <v>18.8</v>
      </c>
      <c r="G73" s="259">
        <v>14.6</v>
      </c>
      <c r="H73" s="259">
        <v>16.2</v>
      </c>
      <c r="I73" s="259">
        <v>13.6</v>
      </c>
      <c r="J73" s="259">
        <v>6.4</v>
      </c>
      <c r="K73" s="259">
        <v>5.9</v>
      </c>
      <c r="L73" s="259">
        <v>32.200000000000003</v>
      </c>
      <c r="M73" s="259" t="s">
        <v>360</v>
      </c>
      <c r="N73" s="264">
        <v>11.5</v>
      </c>
      <c r="O73" s="264"/>
      <c r="P73" s="330"/>
      <c r="R73" s="330"/>
      <c r="S73" s="330"/>
      <c r="T73" s="330"/>
      <c r="U73" s="330"/>
      <c r="V73" s="330"/>
      <c r="W73" s="330"/>
      <c r="X73" s="330"/>
      <c r="Y73" s="330"/>
      <c r="Z73" s="330"/>
      <c r="AA73" s="330"/>
      <c r="AB73" s="330"/>
      <c r="AC73" s="157"/>
      <c r="AD73" s="157"/>
      <c r="AH73" s="143"/>
      <c r="AJ73" s="145"/>
      <c r="AK73" s="145"/>
      <c r="AL73" s="145"/>
      <c r="AM73" s="145"/>
      <c r="AN73" s="145"/>
    </row>
    <row r="74" spans="1:40" ht="21" customHeight="1" x14ac:dyDescent="0.2">
      <c r="A74" s="162" t="s">
        <v>614</v>
      </c>
      <c r="B74" s="108">
        <v>13.6</v>
      </c>
      <c r="C74" s="108">
        <v>8.1999999999999993</v>
      </c>
      <c r="D74" s="108">
        <v>11.8</v>
      </c>
      <c r="E74" s="108">
        <v>12</v>
      </c>
      <c r="F74" s="108">
        <v>12.2</v>
      </c>
      <c r="G74" s="108">
        <v>15.4</v>
      </c>
      <c r="H74" s="108">
        <v>19.600000000000001</v>
      </c>
      <c r="I74" s="108">
        <v>12.2</v>
      </c>
      <c r="J74" s="108">
        <v>4.2</v>
      </c>
      <c r="K74" s="108">
        <v>8.9</v>
      </c>
      <c r="L74" s="108">
        <v>13.9</v>
      </c>
      <c r="M74" s="108">
        <v>31.299999999999997</v>
      </c>
      <c r="N74" s="305">
        <v>12</v>
      </c>
      <c r="O74" s="305"/>
      <c r="P74" s="330"/>
      <c r="R74" s="330"/>
      <c r="S74" s="330"/>
      <c r="T74" s="330"/>
      <c r="U74" s="330"/>
      <c r="V74" s="330"/>
      <c r="W74" s="330"/>
      <c r="X74" s="330"/>
      <c r="Y74" s="330"/>
      <c r="Z74" s="330"/>
      <c r="AA74" s="330"/>
      <c r="AB74" s="330"/>
      <c r="AC74" s="157"/>
      <c r="AD74" s="157"/>
      <c r="AH74" s="143"/>
      <c r="AJ74" s="145"/>
      <c r="AK74" s="145"/>
      <c r="AL74" s="145"/>
      <c r="AM74" s="145"/>
      <c r="AN74" s="145"/>
    </row>
    <row r="75" spans="1:40" ht="21" customHeight="1" x14ac:dyDescent="0.2">
      <c r="A75" s="251" t="s">
        <v>610</v>
      </c>
      <c r="B75" s="259">
        <v>10</v>
      </c>
      <c r="C75" s="259">
        <v>10.399999999999999</v>
      </c>
      <c r="D75" s="259">
        <v>9.8000000000000007</v>
      </c>
      <c r="E75" s="259">
        <v>9.6</v>
      </c>
      <c r="F75" s="259">
        <v>12.2</v>
      </c>
      <c r="G75" s="259">
        <v>15.3</v>
      </c>
      <c r="H75" s="259">
        <v>22.3</v>
      </c>
      <c r="I75" s="259">
        <v>15.6</v>
      </c>
      <c r="J75" s="259">
        <v>8.6</v>
      </c>
      <c r="K75" s="259">
        <v>10.5</v>
      </c>
      <c r="L75" s="259">
        <v>15.5</v>
      </c>
      <c r="M75" s="259">
        <v>22.2</v>
      </c>
      <c r="N75" s="264">
        <v>11.4</v>
      </c>
      <c r="O75" s="264"/>
      <c r="P75" s="330"/>
      <c r="R75" s="330"/>
      <c r="S75" s="330"/>
      <c r="T75" s="330"/>
      <c r="U75" s="330"/>
      <c r="V75" s="330"/>
      <c r="W75" s="330"/>
      <c r="X75" s="330"/>
      <c r="Y75" s="330"/>
      <c r="Z75" s="330"/>
      <c r="AA75" s="330"/>
      <c r="AB75" s="330"/>
      <c r="AC75" s="157"/>
      <c r="AD75" s="157"/>
      <c r="AH75" s="143"/>
      <c r="AJ75" s="145"/>
      <c r="AK75" s="145"/>
      <c r="AL75" s="145"/>
      <c r="AM75" s="145"/>
      <c r="AN75" s="145"/>
    </row>
    <row r="76" spans="1:40" ht="21" customHeight="1" x14ac:dyDescent="0.2">
      <c r="A76" s="162" t="s">
        <v>585</v>
      </c>
      <c r="B76" s="263">
        <v>10.600000000000001</v>
      </c>
      <c r="C76" s="263">
        <v>9.1999999999999993</v>
      </c>
      <c r="D76" s="263">
        <v>11.2</v>
      </c>
      <c r="E76" s="263">
        <v>8</v>
      </c>
      <c r="F76" s="263">
        <v>11.4</v>
      </c>
      <c r="G76" s="263">
        <v>18.5</v>
      </c>
      <c r="H76" s="263">
        <v>19.8</v>
      </c>
      <c r="I76" s="263">
        <v>45.6</v>
      </c>
      <c r="J76" s="263">
        <v>5.0999999999999996</v>
      </c>
      <c r="K76" s="263">
        <v>14.8</v>
      </c>
      <c r="L76" s="263">
        <v>15.3</v>
      </c>
      <c r="M76" s="263">
        <v>21</v>
      </c>
      <c r="N76" s="359">
        <v>11.4</v>
      </c>
      <c r="O76" s="359"/>
      <c r="P76" s="330"/>
      <c r="Q76" s="291"/>
      <c r="R76" s="157"/>
      <c r="S76" s="157"/>
      <c r="T76" s="157"/>
      <c r="U76" s="157"/>
      <c r="V76" s="157"/>
      <c r="W76" s="157"/>
      <c r="X76" s="157"/>
      <c r="Y76" s="157"/>
      <c r="Z76" s="157"/>
      <c r="AA76" s="157"/>
      <c r="AB76" s="157"/>
      <c r="AC76" s="157"/>
      <c r="AD76" s="157"/>
      <c r="AH76" s="143"/>
      <c r="AJ76" s="145"/>
      <c r="AK76" s="145"/>
      <c r="AL76" s="145"/>
      <c r="AM76" s="145"/>
      <c r="AN76" s="145"/>
    </row>
    <row r="77" spans="1:40" ht="21" customHeight="1" x14ac:dyDescent="0.2">
      <c r="A77" s="251" t="s">
        <v>586</v>
      </c>
      <c r="B77" s="259">
        <v>9.1999999999999993</v>
      </c>
      <c r="C77" s="259">
        <v>14.4</v>
      </c>
      <c r="D77" s="259">
        <v>8.3000000000000007</v>
      </c>
      <c r="E77" s="259">
        <v>12</v>
      </c>
      <c r="F77" s="259">
        <v>17.600000000000001</v>
      </c>
      <c r="G77" s="259">
        <v>13.8</v>
      </c>
      <c r="H77" s="259">
        <v>15.8</v>
      </c>
      <c r="I77" s="259">
        <v>21.2</v>
      </c>
      <c r="J77" s="259">
        <v>6.2</v>
      </c>
      <c r="K77" s="259">
        <v>13.4</v>
      </c>
      <c r="L77" s="259">
        <v>9.8000000000000007</v>
      </c>
      <c r="M77" s="259">
        <v>34.799999999999997</v>
      </c>
      <c r="N77" s="264">
        <v>13.1</v>
      </c>
      <c r="O77" s="264"/>
      <c r="P77" s="330"/>
      <c r="Q77" s="291"/>
      <c r="R77" s="157"/>
      <c r="S77" s="157"/>
      <c r="T77" s="157"/>
      <c r="U77" s="157"/>
      <c r="V77" s="157"/>
      <c r="W77" s="157"/>
      <c r="X77" s="157"/>
      <c r="Y77" s="157"/>
      <c r="Z77" s="157"/>
      <c r="AA77" s="157"/>
      <c r="AB77" s="157"/>
      <c r="AC77" s="157"/>
      <c r="AD77" s="157"/>
      <c r="AH77" s="143"/>
      <c r="AJ77" s="145"/>
      <c r="AK77" s="145"/>
      <c r="AL77" s="145"/>
      <c r="AM77" s="145"/>
      <c r="AN77" s="145"/>
    </row>
    <row r="78" spans="1:40" ht="21" customHeight="1" x14ac:dyDescent="0.2">
      <c r="A78" s="162" t="s">
        <v>587</v>
      </c>
      <c r="B78" s="263">
        <v>13.2</v>
      </c>
      <c r="C78" s="263">
        <v>8.6</v>
      </c>
      <c r="D78" s="263">
        <v>5.2</v>
      </c>
      <c r="E78" s="263">
        <v>7.6999999999999993</v>
      </c>
      <c r="F78" s="263">
        <v>13</v>
      </c>
      <c r="G78" s="263">
        <v>13.5</v>
      </c>
      <c r="H78" s="263">
        <v>3.2</v>
      </c>
      <c r="I78" s="263">
        <v>41.2</v>
      </c>
      <c r="J78" s="263">
        <v>10</v>
      </c>
      <c r="K78" s="263">
        <v>7.8</v>
      </c>
      <c r="L78" s="263">
        <v>11.100000000000001</v>
      </c>
      <c r="M78" s="498">
        <v>10.199999999999999</v>
      </c>
      <c r="N78" s="359">
        <v>11.3</v>
      </c>
      <c r="O78" s="359"/>
      <c r="P78" s="330"/>
      <c r="Q78" s="291"/>
      <c r="R78" s="157"/>
      <c r="S78" s="157"/>
      <c r="T78" s="157"/>
      <c r="U78" s="157"/>
      <c r="V78" s="157"/>
      <c r="W78" s="157"/>
      <c r="X78" s="157"/>
      <c r="Y78" s="157"/>
      <c r="Z78" s="157"/>
      <c r="AA78" s="157"/>
      <c r="AB78" s="157"/>
      <c r="AC78" s="157"/>
      <c r="AD78" s="157"/>
      <c r="AH78" s="143"/>
      <c r="AJ78" s="145"/>
      <c r="AK78" s="145"/>
      <c r="AL78" s="145"/>
      <c r="AM78" s="145"/>
      <c r="AN78" s="145"/>
    </row>
    <row r="79" spans="1:40" ht="21" customHeight="1" x14ac:dyDescent="0.2">
      <c r="A79" s="251" t="s">
        <v>588</v>
      </c>
      <c r="B79" s="259">
        <v>11.4</v>
      </c>
      <c r="C79" s="259">
        <v>14.399999999999999</v>
      </c>
      <c r="D79" s="259">
        <v>9.1999999999999993</v>
      </c>
      <c r="E79" s="259">
        <v>6.2</v>
      </c>
      <c r="F79" s="259">
        <v>8.8000000000000007</v>
      </c>
      <c r="G79" s="259">
        <v>42</v>
      </c>
      <c r="H79" s="259">
        <v>14.100000000000001</v>
      </c>
      <c r="I79" s="259">
        <v>19.3</v>
      </c>
      <c r="J79" s="259">
        <v>7</v>
      </c>
      <c r="K79" s="259">
        <v>17.600000000000001</v>
      </c>
      <c r="L79" s="259">
        <v>18</v>
      </c>
      <c r="M79" s="259">
        <v>16.399999999999999</v>
      </c>
      <c r="N79" s="264">
        <v>11.8</v>
      </c>
      <c r="O79" s="264"/>
      <c r="P79" s="330"/>
      <c r="Q79" s="291"/>
      <c r="R79" s="157"/>
      <c r="S79" s="157"/>
      <c r="T79" s="157"/>
      <c r="U79" s="157"/>
      <c r="V79" s="157"/>
      <c r="W79" s="157"/>
      <c r="X79" s="157"/>
      <c r="Y79" s="157"/>
      <c r="Z79" s="157"/>
      <c r="AA79" s="157"/>
      <c r="AB79" s="157"/>
      <c r="AC79" s="157"/>
      <c r="AD79" s="157"/>
      <c r="AH79" s="143"/>
      <c r="AJ79" s="145"/>
      <c r="AK79" s="145"/>
      <c r="AL79" s="145"/>
      <c r="AM79" s="145"/>
      <c r="AN79" s="145"/>
    </row>
    <row r="80" spans="1:40" ht="21" customHeight="1" x14ac:dyDescent="0.2">
      <c r="A80" s="162" t="s">
        <v>583</v>
      </c>
      <c r="B80" s="263">
        <v>11.4</v>
      </c>
      <c r="C80" s="263">
        <v>11.6</v>
      </c>
      <c r="D80" s="263">
        <v>8.6</v>
      </c>
      <c r="E80" s="263">
        <v>8</v>
      </c>
      <c r="F80" s="263">
        <v>11.8</v>
      </c>
      <c r="G80" s="263">
        <v>16.600000000000001</v>
      </c>
      <c r="H80" s="263">
        <v>14.4</v>
      </c>
      <c r="I80" s="263">
        <v>34.200000000000003</v>
      </c>
      <c r="J80" s="263">
        <v>6.4</v>
      </c>
      <c r="K80" s="263">
        <v>13.2</v>
      </c>
      <c r="L80" s="263">
        <v>11.399999999999999</v>
      </c>
      <c r="M80" s="263">
        <v>18</v>
      </c>
      <c r="N80" s="359">
        <v>11.8</v>
      </c>
      <c r="O80" s="359"/>
      <c r="P80" s="330"/>
      <c r="Q80" s="291"/>
      <c r="R80" s="157"/>
      <c r="S80" s="157"/>
      <c r="T80" s="157"/>
      <c r="U80" s="157"/>
      <c r="V80" s="157"/>
      <c r="W80" s="157"/>
      <c r="X80" s="157"/>
      <c r="Y80" s="157"/>
      <c r="Z80" s="157"/>
      <c r="AA80" s="157"/>
      <c r="AB80" s="157"/>
      <c r="AC80" s="157"/>
      <c r="AD80" s="157"/>
      <c r="AH80" s="143"/>
      <c r="AJ80" s="145"/>
      <c r="AK80" s="145"/>
      <c r="AL80" s="145"/>
      <c r="AM80" s="145"/>
      <c r="AN80" s="145"/>
    </row>
    <row r="81" spans="1:40" ht="21" customHeight="1" x14ac:dyDescent="0.2">
      <c r="A81" s="251" t="s">
        <v>650</v>
      </c>
      <c r="B81" s="324">
        <v>-1.4000000000000004</v>
      </c>
      <c r="C81" s="324">
        <v>-1.2000000000000011</v>
      </c>
      <c r="D81" s="324">
        <v>1.2000000000000011</v>
      </c>
      <c r="E81" s="324">
        <v>1.5999999999999996</v>
      </c>
      <c r="F81" s="324">
        <v>0.39999999999999858</v>
      </c>
      <c r="G81" s="324">
        <v>-1.3000000000000007</v>
      </c>
      <c r="H81" s="324">
        <v>7.9</v>
      </c>
      <c r="I81" s="324">
        <v>-18.600000000000001</v>
      </c>
      <c r="J81" s="324">
        <v>2.1999999999999993</v>
      </c>
      <c r="K81" s="324">
        <v>-2.6999999999999993</v>
      </c>
      <c r="L81" s="324">
        <v>4.1000000000000014</v>
      </c>
      <c r="M81" s="324">
        <v>4.1999999999999993</v>
      </c>
      <c r="N81" s="325">
        <v>-0.40000000000000036</v>
      </c>
      <c r="O81" s="264"/>
      <c r="P81" s="330"/>
      <c r="Q81" s="291"/>
      <c r="R81" s="157"/>
      <c r="S81" s="157"/>
      <c r="T81" s="157"/>
      <c r="U81" s="157"/>
      <c r="V81" s="157"/>
      <c r="W81" s="157"/>
      <c r="X81" s="157"/>
      <c r="Y81" s="157"/>
      <c r="Z81" s="157"/>
      <c r="AA81" s="157"/>
      <c r="AB81" s="157"/>
      <c r="AC81" s="157"/>
      <c r="AD81" s="157"/>
      <c r="AH81" s="143"/>
      <c r="AJ81" s="145"/>
      <c r="AK81" s="145"/>
      <c r="AL81" s="145"/>
      <c r="AM81" s="145"/>
      <c r="AN81" s="145"/>
    </row>
    <row r="82" spans="1:40" ht="21" customHeight="1" x14ac:dyDescent="0.2">
      <c r="A82" s="162" t="s">
        <v>651</v>
      </c>
      <c r="B82" s="238">
        <v>-0.12280701754385967</v>
      </c>
      <c r="C82" s="238">
        <v>-0.10344827586206906</v>
      </c>
      <c r="D82" s="238" t="s">
        <v>582</v>
      </c>
      <c r="E82" s="238" t="s">
        <v>582</v>
      </c>
      <c r="F82" s="238">
        <v>3.3898305084745638E-2</v>
      </c>
      <c r="G82" s="238">
        <v>-7.8313253012048223E-2</v>
      </c>
      <c r="H82" s="238">
        <v>0.54861111111111116</v>
      </c>
      <c r="I82" s="238">
        <v>-0.54385964912280704</v>
      </c>
      <c r="J82" s="238" t="s">
        <v>582</v>
      </c>
      <c r="K82" s="238">
        <v>-0.2045454545454545</v>
      </c>
      <c r="L82" s="238">
        <v>0.35964912280701772</v>
      </c>
      <c r="M82" s="238">
        <v>0.23333333333333328</v>
      </c>
      <c r="N82" s="237">
        <v>-3.389830508474579E-2</v>
      </c>
      <c r="O82" s="359"/>
      <c r="P82" s="330"/>
      <c r="Q82" s="291"/>
      <c r="R82" s="157"/>
      <c r="S82" s="157"/>
      <c r="T82" s="157"/>
      <c r="U82" s="157"/>
      <c r="V82" s="157"/>
      <c r="W82" s="157"/>
      <c r="X82" s="157"/>
      <c r="Y82" s="157"/>
      <c r="Z82" s="157"/>
      <c r="AA82" s="157"/>
      <c r="AB82" s="157"/>
      <c r="AC82" s="157"/>
      <c r="AD82" s="157"/>
      <c r="AH82" s="143"/>
      <c r="AJ82" s="145"/>
      <c r="AK82" s="145"/>
      <c r="AL82" s="145"/>
      <c r="AM82" s="145"/>
      <c r="AN82" s="145"/>
    </row>
    <row r="83" spans="1:40" x14ac:dyDescent="0.2">
      <c r="A83" s="598" t="s">
        <v>76</v>
      </c>
      <c r="B83" s="599"/>
      <c r="C83" s="292"/>
      <c r="D83" s="292"/>
      <c r="E83" s="292"/>
      <c r="F83" s="292"/>
      <c r="G83" s="292"/>
      <c r="H83" s="292"/>
      <c r="I83" s="292"/>
      <c r="J83" s="292"/>
      <c r="K83" s="292"/>
      <c r="L83" s="292"/>
      <c r="M83" s="292"/>
      <c r="N83" s="597"/>
      <c r="O83" s="293"/>
      <c r="P83" s="330"/>
      <c r="Q83" s="113"/>
      <c r="AH83" s="143"/>
      <c r="AJ83"/>
    </row>
    <row r="84" spans="1:40" ht="16.350000000000001" customHeight="1" x14ac:dyDescent="0.25">
      <c r="A84" s="315" t="s">
        <v>314</v>
      </c>
      <c r="B84" s="167"/>
      <c r="N84" s="61"/>
      <c r="O84"/>
      <c r="P84" s="98"/>
      <c r="Q84" s="333"/>
    </row>
    <row r="85" spans="1:40" ht="16.350000000000001" customHeight="1" x14ac:dyDescent="0.25">
      <c r="A85" s="315" t="s">
        <v>778</v>
      </c>
      <c r="B85" s="167"/>
      <c r="N85" s="61"/>
      <c r="O85"/>
      <c r="P85" s="98"/>
      <c r="Q85" s="333"/>
    </row>
    <row r="86" spans="1:40" s="62" customFormat="1" ht="105" customHeight="1" x14ac:dyDescent="0.2">
      <c r="A86" s="63"/>
      <c r="B86" s="88" t="s">
        <v>25</v>
      </c>
      <c r="C86" s="88" t="s">
        <v>26</v>
      </c>
      <c r="D86" s="88" t="s">
        <v>27</v>
      </c>
      <c r="E86" s="88" t="s">
        <v>161</v>
      </c>
      <c r="F86" s="88" t="s">
        <v>28</v>
      </c>
      <c r="G86" s="88" t="s">
        <v>29</v>
      </c>
      <c r="H86" s="88" t="s">
        <v>30</v>
      </c>
      <c r="I86" s="88" t="s">
        <v>31</v>
      </c>
      <c r="J86" s="88" t="s">
        <v>32</v>
      </c>
      <c r="K86" s="88" t="s">
        <v>33</v>
      </c>
      <c r="L86" s="88" t="s">
        <v>34</v>
      </c>
      <c r="M86" s="88" t="s">
        <v>35</v>
      </c>
      <c r="N86" s="88" t="s">
        <v>94</v>
      </c>
      <c r="O86" s="77"/>
      <c r="P86" s="331"/>
      <c r="Q86" s="300"/>
      <c r="R86" s="300"/>
      <c r="S86" s="300"/>
      <c r="T86" s="300"/>
      <c r="U86" s="300"/>
      <c r="V86" s="300"/>
      <c r="W86" s="300"/>
      <c r="X86" s="300"/>
      <c r="Y86" s="300"/>
      <c r="Z86" s="300"/>
      <c r="AA86" s="300"/>
      <c r="AB86" s="300"/>
      <c r="AC86" s="300"/>
      <c r="AD86" s="300"/>
      <c r="AE86" s="300"/>
      <c r="AF86" s="300"/>
      <c r="AG86" s="300"/>
      <c r="AH86" s="295"/>
      <c r="AI86" s="295"/>
    </row>
    <row r="87" spans="1:40" s="62" customFormat="1" ht="21" customHeight="1" x14ac:dyDescent="0.2">
      <c r="A87" s="432" t="s">
        <v>466</v>
      </c>
      <c r="B87" s="433"/>
      <c r="C87" s="433"/>
      <c r="D87" s="433"/>
      <c r="E87" s="433"/>
      <c r="F87" s="433"/>
      <c r="G87" s="433"/>
      <c r="H87" s="433"/>
      <c r="I87" s="433"/>
      <c r="J87" s="433"/>
      <c r="K87" s="433"/>
      <c r="L87" s="433"/>
      <c r="M87" s="433"/>
      <c r="N87" s="434"/>
      <c r="O87" s="435"/>
      <c r="P87" s="332"/>
      <c r="Q87" s="300"/>
      <c r="R87" s="300"/>
      <c r="S87" s="300"/>
      <c r="T87" s="300"/>
      <c r="U87" s="300"/>
      <c r="V87" s="300"/>
      <c r="W87" s="300"/>
      <c r="X87" s="300"/>
      <c r="Y87" s="300"/>
      <c r="Z87" s="300"/>
      <c r="AA87" s="300"/>
      <c r="AB87" s="300"/>
      <c r="AC87" s="300"/>
      <c r="AD87" s="300"/>
      <c r="AE87" s="300"/>
      <c r="AF87" s="300"/>
      <c r="AG87" s="300"/>
      <c r="AH87" s="295"/>
      <c r="AI87" s="295"/>
    </row>
    <row r="88" spans="1:40" ht="21" customHeight="1" x14ac:dyDescent="0.2">
      <c r="A88" s="251" t="s">
        <v>611</v>
      </c>
      <c r="B88" s="252">
        <v>13</v>
      </c>
      <c r="C88" s="252">
        <v>12</v>
      </c>
      <c r="D88" s="252">
        <v>13</v>
      </c>
      <c r="E88" s="252">
        <v>35</v>
      </c>
      <c r="F88" s="252">
        <v>18</v>
      </c>
      <c r="G88" s="252">
        <v>9</v>
      </c>
      <c r="H88" s="252">
        <v>18</v>
      </c>
      <c r="I88" s="252">
        <v>23</v>
      </c>
      <c r="J88" s="252">
        <v>11</v>
      </c>
      <c r="K88" s="252">
        <v>10</v>
      </c>
      <c r="L88" s="252">
        <v>24</v>
      </c>
      <c r="M88" s="252">
        <v>0</v>
      </c>
      <c r="N88" s="261">
        <v>186</v>
      </c>
      <c r="O88" s="261"/>
      <c r="P88" s="330"/>
      <c r="R88" s="330"/>
      <c r="S88" s="330"/>
      <c r="T88" s="330"/>
      <c r="U88" s="330"/>
      <c r="V88" s="330"/>
      <c r="W88" s="330"/>
      <c r="X88" s="330"/>
      <c r="Y88" s="330"/>
      <c r="Z88" s="330"/>
      <c r="AA88" s="330"/>
      <c r="AB88" s="330"/>
      <c r="AH88" s="143"/>
      <c r="AJ88"/>
    </row>
    <row r="89" spans="1:40" ht="21" customHeight="1" x14ac:dyDescent="0.2">
      <c r="A89" s="162" t="s">
        <v>612</v>
      </c>
      <c r="B89" s="253">
        <v>9</v>
      </c>
      <c r="C89" s="253">
        <v>20</v>
      </c>
      <c r="D89" s="253">
        <v>28</v>
      </c>
      <c r="E89" s="253">
        <v>36</v>
      </c>
      <c r="F89" s="253">
        <v>15</v>
      </c>
      <c r="G89" s="253">
        <v>6</v>
      </c>
      <c r="H89" s="253">
        <v>16</v>
      </c>
      <c r="I89" s="253">
        <v>24</v>
      </c>
      <c r="J89" s="253">
        <v>14</v>
      </c>
      <c r="K89" s="253">
        <v>14</v>
      </c>
      <c r="L89" s="253">
        <v>28</v>
      </c>
      <c r="M89" s="253">
        <v>0</v>
      </c>
      <c r="N89" s="262">
        <v>210</v>
      </c>
      <c r="O89" s="262"/>
      <c r="P89" s="330"/>
      <c r="R89" s="330"/>
      <c r="S89" s="330"/>
      <c r="T89" s="330"/>
      <c r="U89" s="330"/>
      <c r="V89" s="330"/>
      <c r="W89" s="330"/>
      <c r="X89" s="330"/>
      <c r="Y89" s="330"/>
      <c r="Z89" s="330"/>
      <c r="AA89" s="330"/>
      <c r="AB89" s="330"/>
      <c r="AH89" s="143"/>
      <c r="AJ89"/>
    </row>
    <row r="90" spans="1:40" ht="21" customHeight="1" x14ac:dyDescent="0.2">
      <c r="A90" s="251" t="s">
        <v>613</v>
      </c>
      <c r="B90" s="252">
        <v>14</v>
      </c>
      <c r="C90" s="252">
        <v>17</v>
      </c>
      <c r="D90" s="252">
        <v>17</v>
      </c>
      <c r="E90" s="252">
        <v>25</v>
      </c>
      <c r="F90" s="252">
        <v>19</v>
      </c>
      <c r="G90" s="252">
        <v>7</v>
      </c>
      <c r="H90" s="252">
        <v>22</v>
      </c>
      <c r="I90" s="252">
        <v>19</v>
      </c>
      <c r="J90" s="252">
        <v>11</v>
      </c>
      <c r="K90" s="252">
        <v>18</v>
      </c>
      <c r="L90" s="252">
        <v>25</v>
      </c>
      <c r="M90" s="252">
        <v>0</v>
      </c>
      <c r="N90" s="261">
        <v>194</v>
      </c>
      <c r="O90" s="261"/>
      <c r="P90" s="330"/>
      <c r="R90" s="330"/>
      <c r="S90" s="330"/>
      <c r="T90" s="330"/>
      <c r="U90" s="330"/>
      <c r="V90" s="330"/>
      <c r="W90" s="330"/>
      <c r="X90" s="330"/>
      <c r="Y90" s="330"/>
      <c r="Z90" s="330"/>
      <c r="AA90" s="330"/>
      <c r="AB90" s="330"/>
      <c r="AH90" s="143"/>
      <c r="AJ90"/>
    </row>
    <row r="91" spans="1:40" ht="21" customHeight="1" x14ac:dyDescent="0.2">
      <c r="A91" s="162" t="s">
        <v>614</v>
      </c>
      <c r="B91" s="253">
        <v>15</v>
      </c>
      <c r="C91" s="253">
        <v>13</v>
      </c>
      <c r="D91" s="253">
        <v>17</v>
      </c>
      <c r="E91" s="253">
        <v>39</v>
      </c>
      <c r="F91" s="253">
        <v>16</v>
      </c>
      <c r="G91" s="253">
        <v>16</v>
      </c>
      <c r="H91" s="253">
        <v>16</v>
      </c>
      <c r="I91" s="253">
        <v>12</v>
      </c>
      <c r="J91" s="253">
        <v>11</v>
      </c>
      <c r="K91" s="253">
        <v>24</v>
      </c>
      <c r="L91" s="253">
        <v>28</v>
      </c>
      <c r="M91" s="253">
        <v>0</v>
      </c>
      <c r="N91" s="262">
        <v>207</v>
      </c>
      <c r="O91" s="262"/>
      <c r="P91" s="330"/>
      <c r="R91" s="330"/>
      <c r="S91" s="330"/>
      <c r="T91" s="330"/>
      <c r="U91" s="330"/>
      <c r="V91" s="330"/>
      <c r="W91" s="330"/>
      <c r="X91" s="330"/>
      <c r="Y91" s="330"/>
      <c r="Z91" s="330"/>
      <c r="AA91" s="330"/>
      <c r="AB91" s="330"/>
      <c r="AH91" s="143"/>
      <c r="AJ91"/>
    </row>
    <row r="92" spans="1:40" ht="21" customHeight="1" x14ac:dyDescent="0.2">
      <c r="A92" s="251" t="s">
        <v>610</v>
      </c>
      <c r="B92" s="252">
        <v>51</v>
      </c>
      <c r="C92" s="252">
        <v>62</v>
      </c>
      <c r="D92" s="252">
        <v>75</v>
      </c>
      <c r="E92" s="252">
        <v>135</v>
      </c>
      <c r="F92" s="252">
        <v>68</v>
      </c>
      <c r="G92" s="252">
        <v>38</v>
      </c>
      <c r="H92" s="252">
        <v>72</v>
      </c>
      <c r="I92" s="252">
        <v>78</v>
      </c>
      <c r="J92" s="252">
        <v>47</v>
      </c>
      <c r="K92" s="252">
        <v>66</v>
      </c>
      <c r="L92" s="252">
        <v>105</v>
      </c>
      <c r="M92" s="252">
        <v>0</v>
      </c>
      <c r="N92" s="261">
        <v>797</v>
      </c>
      <c r="O92" s="261"/>
      <c r="P92" s="330"/>
      <c r="R92" s="330"/>
      <c r="S92" s="330"/>
      <c r="T92" s="330"/>
      <c r="U92" s="330"/>
      <c r="V92" s="330"/>
      <c r="W92" s="330"/>
      <c r="X92" s="330"/>
      <c r="Y92" s="330"/>
      <c r="Z92" s="330"/>
      <c r="AA92" s="330"/>
      <c r="AB92" s="330"/>
      <c r="AH92" s="143"/>
      <c r="AJ92"/>
    </row>
    <row r="93" spans="1:40" ht="21" customHeight="1" x14ac:dyDescent="0.2">
      <c r="A93" s="162" t="s">
        <v>585</v>
      </c>
      <c r="B93" s="254">
        <v>12</v>
      </c>
      <c r="C93" s="254">
        <v>14</v>
      </c>
      <c r="D93" s="254">
        <v>21</v>
      </c>
      <c r="E93" s="254">
        <v>63</v>
      </c>
      <c r="F93" s="254">
        <v>16</v>
      </c>
      <c r="G93" s="254">
        <v>7</v>
      </c>
      <c r="H93" s="254">
        <v>17</v>
      </c>
      <c r="I93" s="254">
        <v>20</v>
      </c>
      <c r="J93" s="254">
        <v>6</v>
      </c>
      <c r="K93" s="254">
        <v>16</v>
      </c>
      <c r="L93" s="254">
        <v>16</v>
      </c>
      <c r="M93" s="254">
        <v>0</v>
      </c>
      <c r="N93" s="255">
        <v>208</v>
      </c>
      <c r="O93" s="255"/>
      <c r="P93" s="330"/>
      <c r="Q93" s="113"/>
      <c r="AH93" s="143"/>
      <c r="AJ93"/>
    </row>
    <row r="94" spans="1:40" ht="21" customHeight="1" x14ac:dyDescent="0.2">
      <c r="A94" s="251" t="s">
        <v>586</v>
      </c>
      <c r="B94" s="252">
        <v>15</v>
      </c>
      <c r="C94" s="252">
        <v>17</v>
      </c>
      <c r="D94" s="252">
        <v>22</v>
      </c>
      <c r="E94" s="252">
        <v>24</v>
      </c>
      <c r="F94" s="252">
        <v>19</v>
      </c>
      <c r="G94" s="252">
        <v>6</v>
      </c>
      <c r="H94" s="252">
        <v>18</v>
      </c>
      <c r="I94" s="252">
        <v>15</v>
      </c>
      <c r="J94" s="252">
        <v>3</v>
      </c>
      <c r="K94" s="252">
        <v>24</v>
      </c>
      <c r="L94" s="252">
        <v>23</v>
      </c>
      <c r="M94" s="252">
        <v>0</v>
      </c>
      <c r="N94" s="261">
        <v>186</v>
      </c>
      <c r="O94" s="261"/>
      <c r="P94" s="330"/>
      <c r="Q94" s="113"/>
      <c r="AH94" s="143"/>
      <c r="AJ94"/>
    </row>
    <row r="95" spans="1:40" ht="21" customHeight="1" x14ac:dyDescent="0.2">
      <c r="A95" s="162" t="s">
        <v>587</v>
      </c>
      <c r="B95" s="254">
        <v>17</v>
      </c>
      <c r="C95" s="254">
        <v>20</v>
      </c>
      <c r="D95" s="254">
        <v>20</v>
      </c>
      <c r="E95" s="254">
        <v>34</v>
      </c>
      <c r="F95" s="254">
        <v>17</v>
      </c>
      <c r="G95" s="254">
        <v>2</v>
      </c>
      <c r="H95" s="254">
        <v>22</v>
      </c>
      <c r="I95" s="254">
        <v>17</v>
      </c>
      <c r="J95" s="254">
        <v>8</v>
      </c>
      <c r="K95" s="254">
        <v>19</v>
      </c>
      <c r="L95" s="254">
        <v>12</v>
      </c>
      <c r="M95" s="254">
        <v>0</v>
      </c>
      <c r="N95" s="255">
        <v>188</v>
      </c>
      <c r="O95" s="255"/>
      <c r="P95" s="330"/>
      <c r="Q95" s="113"/>
      <c r="AH95" s="143"/>
      <c r="AJ95"/>
    </row>
    <row r="96" spans="1:40" ht="21" customHeight="1" x14ac:dyDescent="0.2">
      <c r="A96" s="251" t="s">
        <v>588</v>
      </c>
      <c r="B96" s="252">
        <v>12</v>
      </c>
      <c r="C96" s="252">
        <v>9</v>
      </c>
      <c r="D96" s="252">
        <v>18</v>
      </c>
      <c r="E96" s="252">
        <v>43</v>
      </c>
      <c r="F96" s="252">
        <v>13</v>
      </c>
      <c r="G96" s="252">
        <v>4</v>
      </c>
      <c r="H96" s="252">
        <v>28</v>
      </c>
      <c r="I96" s="252">
        <v>30</v>
      </c>
      <c r="J96" s="252">
        <v>4</v>
      </c>
      <c r="K96" s="252">
        <v>13</v>
      </c>
      <c r="L96" s="252">
        <v>18</v>
      </c>
      <c r="M96" s="252">
        <v>0</v>
      </c>
      <c r="N96" s="261">
        <v>192</v>
      </c>
      <c r="O96" s="261"/>
      <c r="P96" s="330"/>
      <c r="Q96" s="113"/>
      <c r="AH96" s="143"/>
      <c r="AJ96"/>
    </row>
    <row r="97" spans="1:36" ht="21" customHeight="1" x14ac:dyDescent="0.2">
      <c r="A97" s="162" t="s">
        <v>583</v>
      </c>
      <c r="B97" s="254">
        <v>56</v>
      </c>
      <c r="C97" s="254">
        <v>60</v>
      </c>
      <c r="D97" s="254">
        <v>81</v>
      </c>
      <c r="E97" s="254">
        <v>164</v>
      </c>
      <c r="F97" s="254">
        <v>65</v>
      </c>
      <c r="G97" s="254">
        <v>19</v>
      </c>
      <c r="H97" s="254">
        <v>85</v>
      </c>
      <c r="I97" s="254">
        <v>82</v>
      </c>
      <c r="J97" s="254">
        <v>21</v>
      </c>
      <c r="K97" s="254">
        <v>72</v>
      </c>
      <c r="L97" s="254">
        <v>69</v>
      </c>
      <c r="M97" s="254">
        <v>0</v>
      </c>
      <c r="N97" s="255">
        <v>774</v>
      </c>
      <c r="O97" s="255"/>
      <c r="P97" s="330"/>
      <c r="Q97" s="113"/>
      <c r="AH97" s="143"/>
      <c r="AJ97"/>
    </row>
    <row r="98" spans="1:36" ht="21" customHeight="1" x14ac:dyDescent="0.2">
      <c r="A98" s="251" t="s">
        <v>650</v>
      </c>
      <c r="B98" s="252">
        <v>-5</v>
      </c>
      <c r="C98" s="252">
        <v>2</v>
      </c>
      <c r="D98" s="252">
        <v>-6</v>
      </c>
      <c r="E98" s="252">
        <v>-29</v>
      </c>
      <c r="F98" s="252">
        <v>3</v>
      </c>
      <c r="G98" s="252">
        <v>19</v>
      </c>
      <c r="H98" s="252">
        <v>-13</v>
      </c>
      <c r="I98" s="252">
        <v>-4</v>
      </c>
      <c r="J98" s="252">
        <v>26</v>
      </c>
      <c r="K98" s="252">
        <v>-6</v>
      </c>
      <c r="L98" s="252">
        <v>36</v>
      </c>
      <c r="M98" s="252">
        <v>0</v>
      </c>
      <c r="N98" s="261">
        <v>23</v>
      </c>
      <c r="O98" s="261"/>
      <c r="P98" s="330"/>
      <c r="Q98" s="113"/>
      <c r="AH98" s="143"/>
      <c r="AJ98"/>
    </row>
    <row r="99" spans="1:36" ht="21" customHeight="1" x14ac:dyDescent="0.2">
      <c r="A99" s="162" t="s">
        <v>651</v>
      </c>
      <c r="B99" s="238">
        <v>-8.9285714285714288E-2</v>
      </c>
      <c r="C99" s="238">
        <v>3.3333333333333333E-2</v>
      </c>
      <c r="D99" s="238">
        <v>-7.407407407407407E-2</v>
      </c>
      <c r="E99" s="238">
        <v>-0.17682926829268292</v>
      </c>
      <c r="F99" s="238">
        <v>4.6153846153846156E-2</v>
      </c>
      <c r="G99" s="238">
        <v>1</v>
      </c>
      <c r="H99" s="238">
        <v>-0.15294117647058825</v>
      </c>
      <c r="I99" s="238">
        <v>-4.878048780487805E-2</v>
      </c>
      <c r="J99" s="238">
        <v>1.2380952380952381</v>
      </c>
      <c r="K99" s="238">
        <v>-8.3333333333333329E-2</v>
      </c>
      <c r="L99" s="238">
        <v>0.52173913043478259</v>
      </c>
      <c r="M99" s="238" t="s">
        <v>582</v>
      </c>
      <c r="N99" s="237">
        <v>2.9715762273901807E-2</v>
      </c>
      <c r="O99" s="255"/>
      <c r="P99" s="330"/>
      <c r="Q99" s="113"/>
      <c r="AH99" s="143"/>
      <c r="AJ99"/>
    </row>
    <row r="100" spans="1:36" ht="21" customHeight="1" x14ac:dyDescent="0.2">
      <c r="A100" s="601" t="s">
        <v>467</v>
      </c>
      <c r="B100" s="430"/>
      <c r="C100" s="430"/>
      <c r="D100" s="430"/>
      <c r="E100" s="430"/>
      <c r="F100" s="430"/>
      <c r="G100" s="430"/>
      <c r="H100" s="430"/>
      <c r="I100" s="430"/>
      <c r="J100" s="430"/>
      <c r="K100" s="430"/>
      <c r="L100" s="430"/>
      <c r="M100" s="430"/>
      <c r="N100" s="431"/>
      <c r="O100" s="600"/>
      <c r="P100" s="330"/>
      <c r="Q100" s="113"/>
      <c r="AH100" s="143"/>
      <c r="AJ100"/>
    </row>
    <row r="101" spans="1:36" ht="21" customHeight="1" x14ac:dyDescent="0.2">
      <c r="A101" s="251" t="s">
        <v>611</v>
      </c>
      <c r="B101" s="252">
        <v>12</v>
      </c>
      <c r="C101" s="252">
        <v>12</v>
      </c>
      <c r="D101" s="252">
        <v>13</v>
      </c>
      <c r="E101" s="252">
        <v>41</v>
      </c>
      <c r="F101" s="252">
        <v>14</v>
      </c>
      <c r="G101" s="252">
        <v>1</v>
      </c>
      <c r="H101" s="252">
        <v>18</v>
      </c>
      <c r="I101" s="252">
        <v>13</v>
      </c>
      <c r="J101" s="252">
        <v>4</v>
      </c>
      <c r="K101" s="252">
        <v>7</v>
      </c>
      <c r="L101" s="252">
        <v>25</v>
      </c>
      <c r="M101" s="252">
        <v>0</v>
      </c>
      <c r="N101" s="261">
        <v>160</v>
      </c>
      <c r="O101" s="261"/>
      <c r="P101" s="330"/>
      <c r="R101" s="330"/>
      <c r="S101" s="330"/>
      <c r="T101" s="330"/>
      <c r="U101" s="330"/>
      <c r="V101" s="330"/>
      <c r="W101" s="330"/>
      <c r="X101" s="330"/>
      <c r="Y101" s="330"/>
      <c r="Z101" s="330"/>
      <c r="AA101" s="330"/>
      <c r="AB101" s="330"/>
      <c r="AH101" s="143"/>
      <c r="AJ101"/>
    </row>
    <row r="102" spans="1:36" ht="21" customHeight="1" x14ac:dyDescent="0.2">
      <c r="A102" s="162" t="s">
        <v>612</v>
      </c>
      <c r="B102" s="253">
        <v>11</v>
      </c>
      <c r="C102" s="253">
        <v>13</v>
      </c>
      <c r="D102" s="253">
        <v>21</v>
      </c>
      <c r="E102" s="253">
        <v>34</v>
      </c>
      <c r="F102" s="253">
        <v>11</v>
      </c>
      <c r="G102" s="253">
        <v>6</v>
      </c>
      <c r="H102" s="253">
        <v>23</v>
      </c>
      <c r="I102" s="253">
        <v>27</v>
      </c>
      <c r="J102" s="253">
        <v>15</v>
      </c>
      <c r="K102" s="253">
        <v>12</v>
      </c>
      <c r="L102" s="253">
        <v>23</v>
      </c>
      <c r="M102" s="253">
        <v>0</v>
      </c>
      <c r="N102" s="262">
        <v>196</v>
      </c>
      <c r="O102" s="262"/>
      <c r="P102" s="330"/>
      <c r="R102" s="330"/>
      <c r="S102" s="330"/>
      <c r="T102" s="330"/>
      <c r="U102" s="330"/>
      <c r="V102" s="330"/>
      <c r="W102" s="330"/>
      <c r="X102" s="330"/>
      <c r="Y102" s="330"/>
      <c r="Z102" s="330"/>
      <c r="AA102" s="330"/>
      <c r="AB102" s="330"/>
      <c r="AH102" s="143"/>
      <c r="AJ102"/>
    </row>
    <row r="103" spans="1:36" ht="21" customHeight="1" x14ac:dyDescent="0.2">
      <c r="A103" s="251" t="s">
        <v>613</v>
      </c>
      <c r="B103" s="252">
        <v>19</v>
      </c>
      <c r="C103" s="252">
        <v>17</v>
      </c>
      <c r="D103" s="252">
        <v>18</v>
      </c>
      <c r="E103" s="252">
        <v>28</v>
      </c>
      <c r="F103" s="252">
        <v>19</v>
      </c>
      <c r="G103" s="252">
        <v>5</v>
      </c>
      <c r="H103" s="252">
        <v>20</v>
      </c>
      <c r="I103" s="252">
        <v>20</v>
      </c>
      <c r="J103" s="252">
        <v>12</v>
      </c>
      <c r="K103" s="252">
        <v>19</v>
      </c>
      <c r="L103" s="252">
        <v>18</v>
      </c>
      <c r="M103" s="252">
        <v>0</v>
      </c>
      <c r="N103" s="261">
        <v>195</v>
      </c>
      <c r="O103" s="261"/>
      <c r="P103" s="330"/>
      <c r="R103" s="330"/>
      <c r="S103" s="330"/>
      <c r="T103" s="330"/>
      <c r="U103" s="330"/>
      <c r="V103" s="330"/>
      <c r="W103" s="330"/>
      <c r="X103" s="330"/>
      <c r="Y103" s="330"/>
      <c r="Z103" s="330"/>
      <c r="AA103" s="330"/>
      <c r="AB103" s="330"/>
      <c r="AH103" s="143"/>
      <c r="AJ103"/>
    </row>
    <row r="104" spans="1:36" ht="21" customHeight="1" x14ac:dyDescent="0.2">
      <c r="A104" s="162" t="s">
        <v>614</v>
      </c>
      <c r="B104" s="253">
        <v>14</v>
      </c>
      <c r="C104" s="253">
        <v>20</v>
      </c>
      <c r="D104" s="253">
        <v>9</v>
      </c>
      <c r="E104" s="253">
        <v>34</v>
      </c>
      <c r="F104" s="253">
        <v>15</v>
      </c>
      <c r="G104" s="253">
        <v>11</v>
      </c>
      <c r="H104" s="253">
        <v>18</v>
      </c>
      <c r="I104" s="253">
        <v>14</v>
      </c>
      <c r="J104" s="253">
        <v>7</v>
      </c>
      <c r="K104" s="253">
        <v>13</v>
      </c>
      <c r="L104" s="253">
        <v>26</v>
      </c>
      <c r="M104" s="253">
        <v>0</v>
      </c>
      <c r="N104" s="262">
        <v>181</v>
      </c>
      <c r="O104" s="262"/>
      <c r="P104" s="330"/>
      <c r="R104" s="330"/>
      <c r="S104" s="330"/>
      <c r="T104" s="330"/>
      <c r="U104" s="330"/>
      <c r="V104" s="330"/>
      <c r="W104" s="330"/>
      <c r="X104" s="330"/>
      <c r="Y104" s="330"/>
      <c r="Z104" s="330"/>
      <c r="AA104" s="330"/>
      <c r="AB104" s="330"/>
      <c r="AH104" s="143"/>
      <c r="AJ104"/>
    </row>
    <row r="105" spans="1:36" ht="21" customHeight="1" x14ac:dyDescent="0.2">
      <c r="A105" s="251" t="s">
        <v>610</v>
      </c>
      <c r="B105" s="252">
        <v>56</v>
      </c>
      <c r="C105" s="252">
        <v>62</v>
      </c>
      <c r="D105" s="252">
        <v>61</v>
      </c>
      <c r="E105" s="252">
        <v>137</v>
      </c>
      <c r="F105" s="252">
        <v>59</v>
      </c>
      <c r="G105" s="252">
        <v>23</v>
      </c>
      <c r="H105" s="252">
        <v>79</v>
      </c>
      <c r="I105" s="252">
        <v>74</v>
      </c>
      <c r="J105" s="252">
        <v>38</v>
      </c>
      <c r="K105" s="252">
        <v>51</v>
      </c>
      <c r="L105" s="252">
        <v>92</v>
      </c>
      <c r="M105" s="252">
        <v>0</v>
      </c>
      <c r="N105" s="261">
        <v>732</v>
      </c>
      <c r="O105" s="261"/>
      <c r="P105" s="330"/>
      <c r="R105" s="330"/>
      <c r="S105" s="330"/>
      <c r="T105" s="330"/>
      <c r="U105" s="330"/>
      <c r="V105" s="330"/>
      <c r="W105" s="330"/>
      <c r="X105" s="330"/>
      <c r="Y105" s="330"/>
      <c r="Z105" s="330"/>
      <c r="AA105" s="330"/>
      <c r="AB105" s="330"/>
      <c r="AH105" s="143"/>
      <c r="AJ105"/>
    </row>
    <row r="106" spans="1:36" ht="21" customHeight="1" x14ac:dyDescent="0.2">
      <c r="A106" s="162" t="s">
        <v>585</v>
      </c>
      <c r="B106" s="254">
        <v>7</v>
      </c>
      <c r="C106" s="254">
        <v>15</v>
      </c>
      <c r="D106" s="254">
        <v>43</v>
      </c>
      <c r="E106" s="254">
        <v>59</v>
      </c>
      <c r="F106" s="254">
        <v>12</v>
      </c>
      <c r="G106" s="254">
        <v>4</v>
      </c>
      <c r="H106" s="254">
        <v>12</v>
      </c>
      <c r="I106" s="254">
        <v>10</v>
      </c>
      <c r="J106" s="254">
        <v>7</v>
      </c>
      <c r="K106" s="254">
        <v>11</v>
      </c>
      <c r="L106" s="254">
        <v>17</v>
      </c>
      <c r="M106" s="254">
        <v>0</v>
      </c>
      <c r="N106" s="255">
        <v>197</v>
      </c>
      <c r="O106" s="255"/>
      <c r="P106" s="330"/>
      <c r="Q106" s="113"/>
      <c r="AH106" s="143"/>
      <c r="AJ106"/>
    </row>
    <row r="107" spans="1:36" ht="21" customHeight="1" x14ac:dyDescent="0.2">
      <c r="A107" s="251" t="s">
        <v>586</v>
      </c>
      <c r="B107" s="252">
        <v>11</v>
      </c>
      <c r="C107" s="252">
        <v>12</v>
      </c>
      <c r="D107" s="252">
        <v>15</v>
      </c>
      <c r="E107" s="252">
        <v>26</v>
      </c>
      <c r="F107" s="252">
        <v>13</v>
      </c>
      <c r="G107" s="252">
        <v>6</v>
      </c>
      <c r="H107" s="252">
        <v>16</v>
      </c>
      <c r="I107" s="252">
        <v>38</v>
      </c>
      <c r="J107" s="252">
        <v>2</v>
      </c>
      <c r="K107" s="252">
        <v>24</v>
      </c>
      <c r="L107" s="252">
        <v>19</v>
      </c>
      <c r="M107" s="252">
        <v>0</v>
      </c>
      <c r="N107" s="261">
        <v>182</v>
      </c>
      <c r="O107" s="261"/>
      <c r="P107" s="330"/>
      <c r="Q107" s="113"/>
      <c r="AH107" s="143"/>
      <c r="AJ107"/>
    </row>
    <row r="108" spans="1:36" ht="21" customHeight="1" x14ac:dyDescent="0.2">
      <c r="A108" s="162" t="s">
        <v>587</v>
      </c>
      <c r="B108" s="254">
        <v>13</v>
      </c>
      <c r="C108" s="254">
        <v>18</v>
      </c>
      <c r="D108" s="254">
        <v>24</v>
      </c>
      <c r="E108" s="254">
        <v>32</v>
      </c>
      <c r="F108" s="254">
        <v>20</v>
      </c>
      <c r="G108" s="254">
        <v>6</v>
      </c>
      <c r="H108" s="254">
        <v>22</v>
      </c>
      <c r="I108" s="254">
        <v>21</v>
      </c>
      <c r="J108" s="254">
        <v>4</v>
      </c>
      <c r="K108" s="254">
        <v>15</v>
      </c>
      <c r="L108" s="254">
        <v>7</v>
      </c>
      <c r="M108" s="254">
        <v>0</v>
      </c>
      <c r="N108" s="255">
        <v>182</v>
      </c>
      <c r="O108" s="255"/>
      <c r="P108" s="330"/>
      <c r="Q108" s="113"/>
      <c r="AH108" s="143"/>
      <c r="AJ108"/>
    </row>
    <row r="109" spans="1:36" ht="21" customHeight="1" x14ac:dyDescent="0.2">
      <c r="A109" s="251" t="s">
        <v>588</v>
      </c>
      <c r="B109" s="252">
        <v>18</v>
      </c>
      <c r="C109" s="252">
        <v>13</v>
      </c>
      <c r="D109" s="252">
        <v>12</v>
      </c>
      <c r="E109" s="252">
        <v>36</v>
      </c>
      <c r="F109" s="252">
        <v>21</v>
      </c>
      <c r="G109" s="252">
        <v>2</v>
      </c>
      <c r="H109" s="252">
        <v>24</v>
      </c>
      <c r="I109" s="252">
        <v>22</v>
      </c>
      <c r="J109" s="252">
        <v>5</v>
      </c>
      <c r="K109" s="252">
        <v>11</v>
      </c>
      <c r="L109" s="252">
        <v>17</v>
      </c>
      <c r="M109" s="252">
        <v>0</v>
      </c>
      <c r="N109" s="261">
        <v>181</v>
      </c>
      <c r="O109" s="261"/>
      <c r="P109" s="330"/>
      <c r="Q109" s="113"/>
      <c r="AH109" s="143"/>
      <c r="AJ109"/>
    </row>
    <row r="110" spans="1:36" ht="21" customHeight="1" x14ac:dyDescent="0.2">
      <c r="A110" s="162" t="s">
        <v>583</v>
      </c>
      <c r="B110" s="254">
        <v>49</v>
      </c>
      <c r="C110" s="254">
        <v>58</v>
      </c>
      <c r="D110" s="254">
        <v>94</v>
      </c>
      <c r="E110" s="254">
        <v>153</v>
      </c>
      <c r="F110" s="254">
        <v>66</v>
      </c>
      <c r="G110" s="254">
        <v>18</v>
      </c>
      <c r="H110" s="254">
        <v>74</v>
      </c>
      <c r="I110" s="254">
        <v>91</v>
      </c>
      <c r="J110" s="254">
        <v>18</v>
      </c>
      <c r="K110" s="254">
        <v>61</v>
      </c>
      <c r="L110" s="254">
        <v>60</v>
      </c>
      <c r="M110" s="254">
        <v>0</v>
      </c>
      <c r="N110" s="255">
        <v>742</v>
      </c>
      <c r="O110" s="255"/>
      <c r="P110" s="330"/>
      <c r="Q110" s="113"/>
      <c r="AH110" s="143"/>
      <c r="AJ110"/>
    </row>
    <row r="111" spans="1:36" ht="21" customHeight="1" x14ac:dyDescent="0.2">
      <c r="A111" s="251" t="s">
        <v>650</v>
      </c>
      <c r="B111" s="252">
        <v>7</v>
      </c>
      <c r="C111" s="252">
        <v>4</v>
      </c>
      <c r="D111" s="252">
        <v>-33</v>
      </c>
      <c r="E111" s="252">
        <v>-16</v>
      </c>
      <c r="F111" s="252">
        <v>-7</v>
      </c>
      <c r="G111" s="252">
        <v>5</v>
      </c>
      <c r="H111" s="252">
        <v>5</v>
      </c>
      <c r="I111" s="252">
        <v>-17</v>
      </c>
      <c r="J111" s="252">
        <v>20</v>
      </c>
      <c r="K111" s="252">
        <v>-10</v>
      </c>
      <c r="L111" s="252">
        <v>32</v>
      </c>
      <c r="M111" s="252">
        <v>0</v>
      </c>
      <c r="N111" s="261">
        <v>-10</v>
      </c>
      <c r="O111" s="261"/>
      <c r="P111" s="330"/>
      <c r="Q111" s="113"/>
      <c r="AH111" s="143"/>
      <c r="AJ111"/>
    </row>
    <row r="112" spans="1:36" ht="21" customHeight="1" x14ac:dyDescent="0.2">
      <c r="A112" s="162" t="s">
        <v>651</v>
      </c>
      <c r="B112" s="238">
        <v>0.14285714285714285</v>
      </c>
      <c r="C112" s="238">
        <v>6.8965517241379309E-2</v>
      </c>
      <c r="D112" s="238">
        <v>-0.35106382978723405</v>
      </c>
      <c r="E112" s="238">
        <v>-0.10457516339869281</v>
      </c>
      <c r="F112" s="238">
        <v>-0.10606060606060606</v>
      </c>
      <c r="G112" s="238">
        <v>0.27777777777777779</v>
      </c>
      <c r="H112" s="238">
        <v>6.7567567567567571E-2</v>
      </c>
      <c r="I112" s="238">
        <v>-0.18681318681318682</v>
      </c>
      <c r="J112" s="238">
        <v>1.1111111111111112</v>
      </c>
      <c r="K112" s="238">
        <v>-0.16393442622950818</v>
      </c>
      <c r="L112" s="238">
        <v>0.53333333333333333</v>
      </c>
      <c r="M112" s="238" t="s">
        <v>582</v>
      </c>
      <c r="N112" s="237">
        <v>-1.3477088948787063E-2</v>
      </c>
      <c r="O112" s="255"/>
      <c r="P112" s="330"/>
      <c r="Q112" s="113"/>
      <c r="AH112" s="143"/>
      <c r="AJ112"/>
    </row>
    <row r="113" spans="1:36" ht="21" customHeight="1" x14ac:dyDescent="0.2">
      <c r="A113" s="601" t="s">
        <v>468</v>
      </c>
      <c r="B113" s="430"/>
      <c r="C113" s="430"/>
      <c r="D113" s="430"/>
      <c r="E113" s="430"/>
      <c r="F113" s="430"/>
      <c r="G113" s="430"/>
      <c r="H113" s="430"/>
      <c r="I113" s="430"/>
      <c r="J113" s="430"/>
      <c r="K113" s="430"/>
      <c r="L113" s="430"/>
      <c r="M113" s="430"/>
      <c r="N113" s="431"/>
      <c r="O113" s="600"/>
      <c r="P113" s="330"/>
      <c r="Q113" s="113"/>
      <c r="AH113" s="143"/>
      <c r="AJ113"/>
    </row>
    <row r="114" spans="1:36" ht="21" customHeight="1" x14ac:dyDescent="0.2">
      <c r="A114" s="251" t="s">
        <v>611</v>
      </c>
      <c r="B114" s="252">
        <v>10</v>
      </c>
      <c r="C114" s="252">
        <v>10</v>
      </c>
      <c r="D114" s="252">
        <v>12</v>
      </c>
      <c r="E114" s="252">
        <v>40</v>
      </c>
      <c r="F114" s="252">
        <v>12</v>
      </c>
      <c r="G114" s="252">
        <v>1</v>
      </c>
      <c r="H114" s="252">
        <v>17</v>
      </c>
      <c r="I114" s="252">
        <v>13</v>
      </c>
      <c r="J114" s="252">
        <v>2</v>
      </c>
      <c r="K114" s="252">
        <v>7</v>
      </c>
      <c r="L114" s="252">
        <v>24</v>
      </c>
      <c r="M114" s="252">
        <v>0</v>
      </c>
      <c r="N114" s="261">
        <v>148</v>
      </c>
      <c r="O114" s="261"/>
      <c r="P114" s="330"/>
      <c r="R114" s="330"/>
      <c r="S114" s="330"/>
      <c r="T114" s="330"/>
      <c r="U114" s="330"/>
      <c r="V114" s="330"/>
      <c r="W114" s="330"/>
      <c r="X114" s="330"/>
      <c r="Y114" s="330"/>
      <c r="Z114" s="330"/>
      <c r="AA114" s="330"/>
      <c r="AB114" s="330"/>
      <c r="AH114" s="143"/>
      <c r="AJ114"/>
    </row>
    <row r="115" spans="1:36" ht="21" customHeight="1" x14ac:dyDescent="0.2">
      <c r="A115" s="162" t="s">
        <v>612</v>
      </c>
      <c r="B115" s="253">
        <v>10</v>
      </c>
      <c r="C115" s="253">
        <v>11</v>
      </c>
      <c r="D115" s="253">
        <v>20</v>
      </c>
      <c r="E115" s="253">
        <v>33</v>
      </c>
      <c r="F115" s="253">
        <v>10</v>
      </c>
      <c r="G115" s="253">
        <v>6</v>
      </c>
      <c r="H115" s="253">
        <v>23</v>
      </c>
      <c r="I115" s="253">
        <v>24</v>
      </c>
      <c r="J115" s="253">
        <v>14</v>
      </c>
      <c r="K115" s="253">
        <v>12</v>
      </c>
      <c r="L115" s="253">
        <v>17</v>
      </c>
      <c r="M115" s="253">
        <v>0</v>
      </c>
      <c r="N115" s="262">
        <v>180</v>
      </c>
      <c r="O115" s="262"/>
      <c r="P115" s="330"/>
      <c r="R115" s="330"/>
      <c r="S115" s="330"/>
      <c r="T115" s="330"/>
      <c r="U115" s="330"/>
      <c r="V115" s="330"/>
      <c r="W115" s="330"/>
      <c r="X115" s="330"/>
      <c r="Y115" s="330"/>
      <c r="Z115" s="330"/>
      <c r="AA115" s="330"/>
      <c r="AB115" s="330"/>
      <c r="AH115" s="143"/>
      <c r="AJ115"/>
    </row>
    <row r="116" spans="1:36" ht="21" customHeight="1" x14ac:dyDescent="0.2">
      <c r="A116" s="251" t="s">
        <v>613</v>
      </c>
      <c r="B116" s="252">
        <v>17</v>
      </c>
      <c r="C116" s="252">
        <v>13</v>
      </c>
      <c r="D116" s="252">
        <v>17</v>
      </c>
      <c r="E116" s="252">
        <v>26</v>
      </c>
      <c r="F116" s="252">
        <v>14</v>
      </c>
      <c r="G116" s="252">
        <v>4</v>
      </c>
      <c r="H116" s="252">
        <v>20</v>
      </c>
      <c r="I116" s="252">
        <v>15</v>
      </c>
      <c r="J116" s="252">
        <v>11</v>
      </c>
      <c r="K116" s="252">
        <v>18</v>
      </c>
      <c r="L116" s="252">
        <v>10</v>
      </c>
      <c r="M116" s="252">
        <v>0</v>
      </c>
      <c r="N116" s="261">
        <v>165</v>
      </c>
      <c r="O116" s="261"/>
      <c r="P116" s="330"/>
      <c r="R116" s="330"/>
      <c r="S116" s="330"/>
      <c r="T116" s="330"/>
      <c r="U116" s="330"/>
      <c r="V116" s="330"/>
      <c r="W116" s="330"/>
      <c r="X116" s="330"/>
      <c r="Y116" s="330"/>
      <c r="Z116" s="330"/>
      <c r="AA116" s="330"/>
      <c r="AB116" s="330"/>
      <c r="AH116" s="143"/>
      <c r="AJ116"/>
    </row>
    <row r="117" spans="1:36" ht="21" customHeight="1" x14ac:dyDescent="0.2">
      <c r="A117" s="162" t="s">
        <v>614</v>
      </c>
      <c r="B117" s="253">
        <v>13</v>
      </c>
      <c r="C117" s="253">
        <v>18</v>
      </c>
      <c r="D117" s="253">
        <v>9</v>
      </c>
      <c r="E117" s="253">
        <v>32</v>
      </c>
      <c r="F117" s="253">
        <v>15</v>
      </c>
      <c r="G117" s="253">
        <v>10</v>
      </c>
      <c r="H117" s="253">
        <v>17</v>
      </c>
      <c r="I117" s="253">
        <v>12</v>
      </c>
      <c r="J117" s="253">
        <v>7</v>
      </c>
      <c r="K117" s="253">
        <v>11</v>
      </c>
      <c r="L117" s="253">
        <v>21</v>
      </c>
      <c r="M117" s="253">
        <v>0</v>
      </c>
      <c r="N117" s="262">
        <v>165</v>
      </c>
      <c r="O117" s="262"/>
      <c r="P117" s="330"/>
      <c r="R117" s="330"/>
      <c r="S117" s="330"/>
      <c r="T117" s="330"/>
      <c r="U117" s="330"/>
      <c r="V117" s="330"/>
      <c r="W117" s="330"/>
      <c r="X117" s="330"/>
      <c r="Y117" s="330"/>
      <c r="Z117" s="330"/>
      <c r="AA117" s="330"/>
      <c r="AB117" s="330"/>
      <c r="AH117" s="143"/>
      <c r="AJ117"/>
    </row>
    <row r="118" spans="1:36" ht="21" customHeight="1" x14ac:dyDescent="0.2">
      <c r="A118" s="251" t="s">
        <v>779</v>
      </c>
      <c r="B118" s="252">
        <v>50</v>
      </c>
      <c r="C118" s="252">
        <v>52</v>
      </c>
      <c r="D118" s="252">
        <v>58</v>
      </c>
      <c r="E118" s="252">
        <v>131</v>
      </c>
      <c r="F118" s="252">
        <v>51</v>
      </c>
      <c r="G118" s="252">
        <v>21</v>
      </c>
      <c r="H118" s="252">
        <v>77</v>
      </c>
      <c r="I118" s="252">
        <v>64</v>
      </c>
      <c r="J118" s="252">
        <v>34</v>
      </c>
      <c r="K118" s="252">
        <v>48</v>
      </c>
      <c r="L118" s="252">
        <v>72</v>
      </c>
      <c r="M118" s="252">
        <v>0</v>
      </c>
      <c r="N118" s="261">
        <v>658</v>
      </c>
      <c r="O118" s="261"/>
      <c r="P118" s="330"/>
      <c r="R118" s="330"/>
      <c r="S118" s="330"/>
      <c r="T118" s="330"/>
      <c r="U118" s="330"/>
      <c r="V118" s="330"/>
      <c r="W118" s="330"/>
      <c r="X118" s="330"/>
      <c r="Y118" s="330"/>
      <c r="Z118" s="330"/>
      <c r="AA118" s="330"/>
      <c r="AB118" s="330"/>
      <c r="AH118" s="143"/>
      <c r="AJ118"/>
    </row>
    <row r="119" spans="1:36" ht="21" customHeight="1" x14ac:dyDescent="0.2">
      <c r="A119" s="162" t="s">
        <v>585</v>
      </c>
      <c r="B119" s="254">
        <v>7</v>
      </c>
      <c r="C119" s="254">
        <v>15</v>
      </c>
      <c r="D119" s="254">
        <v>42</v>
      </c>
      <c r="E119" s="254">
        <v>57</v>
      </c>
      <c r="F119" s="254">
        <v>10</v>
      </c>
      <c r="G119" s="254">
        <v>4</v>
      </c>
      <c r="H119" s="254">
        <v>12</v>
      </c>
      <c r="I119" s="254">
        <v>10</v>
      </c>
      <c r="J119" s="254">
        <v>7</v>
      </c>
      <c r="K119" s="254">
        <v>11</v>
      </c>
      <c r="L119" s="254">
        <v>14</v>
      </c>
      <c r="M119" s="254">
        <v>0</v>
      </c>
      <c r="N119" s="255">
        <v>189</v>
      </c>
      <c r="O119" s="255"/>
      <c r="P119" s="330"/>
      <c r="Q119" s="113"/>
      <c r="AH119" s="143"/>
      <c r="AJ119"/>
    </row>
    <row r="120" spans="1:36" ht="21" customHeight="1" x14ac:dyDescent="0.2">
      <c r="A120" s="251" t="s">
        <v>586</v>
      </c>
      <c r="B120" s="252">
        <v>7</v>
      </c>
      <c r="C120" s="252">
        <v>12</v>
      </c>
      <c r="D120" s="252">
        <v>14</v>
      </c>
      <c r="E120" s="252">
        <v>25</v>
      </c>
      <c r="F120" s="252">
        <v>12</v>
      </c>
      <c r="G120" s="252">
        <v>5</v>
      </c>
      <c r="H120" s="252">
        <v>16</v>
      </c>
      <c r="I120" s="252">
        <v>37</v>
      </c>
      <c r="J120" s="252">
        <v>2</v>
      </c>
      <c r="K120" s="252">
        <v>24</v>
      </c>
      <c r="L120" s="252">
        <v>12</v>
      </c>
      <c r="M120" s="252">
        <v>0</v>
      </c>
      <c r="N120" s="261">
        <v>166</v>
      </c>
      <c r="O120" s="261"/>
      <c r="P120" s="330"/>
      <c r="Q120" s="113"/>
      <c r="AH120" s="143"/>
      <c r="AJ120"/>
    </row>
    <row r="121" spans="1:36" ht="21" customHeight="1" x14ac:dyDescent="0.2">
      <c r="A121" s="162" t="s">
        <v>587</v>
      </c>
      <c r="B121" s="254">
        <v>12</v>
      </c>
      <c r="C121" s="254">
        <v>17</v>
      </c>
      <c r="D121" s="254">
        <v>21</v>
      </c>
      <c r="E121" s="254">
        <v>32</v>
      </c>
      <c r="F121" s="254">
        <v>15</v>
      </c>
      <c r="G121" s="254">
        <v>4</v>
      </c>
      <c r="H121" s="254">
        <v>22</v>
      </c>
      <c r="I121" s="254">
        <v>18</v>
      </c>
      <c r="J121" s="254">
        <v>4</v>
      </c>
      <c r="K121" s="254">
        <v>14</v>
      </c>
      <c r="L121" s="254">
        <v>6</v>
      </c>
      <c r="M121" s="254">
        <v>0</v>
      </c>
      <c r="N121" s="255">
        <v>165</v>
      </c>
      <c r="O121" s="255"/>
      <c r="P121" s="330"/>
      <c r="Q121" s="113"/>
      <c r="AH121" s="143"/>
      <c r="AJ121"/>
    </row>
    <row r="122" spans="1:36" ht="21" customHeight="1" x14ac:dyDescent="0.2">
      <c r="A122" s="251" t="s">
        <v>588</v>
      </c>
      <c r="B122" s="252">
        <v>17</v>
      </c>
      <c r="C122" s="252">
        <v>12</v>
      </c>
      <c r="D122" s="252">
        <v>11</v>
      </c>
      <c r="E122" s="252">
        <v>31</v>
      </c>
      <c r="F122" s="252">
        <v>20</v>
      </c>
      <c r="G122" s="252">
        <v>2</v>
      </c>
      <c r="H122" s="252">
        <v>22</v>
      </c>
      <c r="I122" s="252">
        <v>21</v>
      </c>
      <c r="J122" s="252">
        <v>4</v>
      </c>
      <c r="K122" s="252">
        <v>10</v>
      </c>
      <c r="L122" s="252">
        <v>12</v>
      </c>
      <c r="M122" s="252">
        <v>0</v>
      </c>
      <c r="N122" s="261">
        <v>162</v>
      </c>
      <c r="O122" s="261"/>
      <c r="P122" s="330"/>
      <c r="Q122" s="113"/>
      <c r="AH122" s="143"/>
      <c r="AJ122"/>
    </row>
    <row r="123" spans="1:36" ht="21" customHeight="1" x14ac:dyDescent="0.2">
      <c r="A123" s="162" t="s">
        <v>583</v>
      </c>
      <c r="B123" s="254">
        <v>43</v>
      </c>
      <c r="C123" s="254">
        <v>56</v>
      </c>
      <c r="D123" s="254">
        <v>88</v>
      </c>
      <c r="E123" s="254">
        <v>145</v>
      </c>
      <c r="F123" s="254">
        <v>57</v>
      </c>
      <c r="G123" s="254">
        <v>15</v>
      </c>
      <c r="H123" s="254">
        <v>72</v>
      </c>
      <c r="I123" s="254">
        <v>86</v>
      </c>
      <c r="J123" s="254">
        <v>17</v>
      </c>
      <c r="K123" s="254">
        <v>59</v>
      </c>
      <c r="L123" s="254">
        <v>44</v>
      </c>
      <c r="M123" s="254">
        <v>0</v>
      </c>
      <c r="N123" s="255">
        <v>682</v>
      </c>
      <c r="O123" s="255"/>
      <c r="P123" s="330"/>
      <c r="Q123" s="113"/>
      <c r="AH123" s="143"/>
      <c r="AJ123"/>
    </row>
    <row r="124" spans="1:36" ht="21" customHeight="1" x14ac:dyDescent="0.2">
      <c r="A124" s="251" t="s">
        <v>650</v>
      </c>
      <c r="B124" s="252">
        <v>7</v>
      </c>
      <c r="C124" s="252">
        <v>-4</v>
      </c>
      <c r="D124" s="252">
        <v>-30</v>
      </c>
      <c r="E124" s="252">
        <v>-14</v>
      </c>
      <c r="F124" s="252">
        <v>-6</v>
      </c>
      <c r="G124" s="252">
        <v>6</v>
      </c>
      <c r="H124" s="252">
        <v>5</v>
      </c>
      <c r="I124" s="252">
        <v>-22</v>
      </c>
      <c r="J124" s="252">
        <v>17</v>
      </c>
      <c r="K124" s="252">
        <v>-11</v>
      </c>
      <c r="L124" s="252">
        <v>28</v>
      </c>
      <c r="M124" s="252">
        <v>0</v>
      </c>
      <c r="N124" s="261">
        <v>-24</v>
      </c>
      <c r="O124" s="261"/>
      <c r="P124" s="330"/>
      <c r="Q124" s="113"/>
      <c r="AH124" s="143"/>
      <c r="AJ124"/>
    </row>
    <row r="125" spans="1:36" ht="21" customHeight="1" x14ac:dyDescent="0.2">
      <c r="A125" s="162" t="s">
        <v>651</v>
      </c>
      <c r="B125" s="238">
        <v>0.16279069767441862</v>
      </c>
      <c r="C125" s="238">
        <v>-7.1428571428571425E-2</v>
      </c>
      <c r="D125" s="238">
        <v>-0.34090909090909088</v>
      </c>
      <c r="E125" s="238">
        <v>-9.6551724137931033E-2</v>
      </c>
      <c r="F125" s="238">
        <v>-0.10526315789473684</v>
      </c>
      <c r="G125" s="238">
        <v>0.4</v>
      </c>
      <c r="H125" s="238">
        <v>6.9444444444444448E-2</v>
      </c>
      <c r="I125" s="238">
        <v>-0.2558139534883721</v>
      </c>
      <c r="J125" s="238">
        <v>1</v>
      </c>
      <c r="K125" s="238">
        <v>-0.1864406779661017</v>
      </c>
      <c r="L125" s="238">
        <v>0.63636363636363635</v>
      </c>
      <c r="M125" s="238" t="s">
        <v>582</v>
      </c>
      <c r="N125" s="237">
        <v>-3.519061583577713E-2</v>
      </c>
      <c r="O125" s="255"/>
      <c r="P125" s="330"/>
      <c r="Q125" s="113"/>
      <c r="AH125" s="143"/>
      <c r="AJ125"/>
    </row>
    <row r="126" spans="1:36" ht="21" customHeight="1" x14ac:dyDescent="0.2">
      <c r="A126" s="601" t="s">
        <v>469</v>
      </c>
      <c r="B126" s="430"/>
      <c r="C126" s="430"/>
      <c r="D126" s="430"/>
      <c r="E126" s="430"/>
      <c r="F126" s="430"/>
      <c r="G126" s="430"/>
      <c r="H126" s="430"/>
      <c r="I126" s="430"/>
      <c r="J126" s="430"/>
      <c r="K126" s="430"/>
      <c r="L126" s="430"/>
      <c r="M126" s="430"/>
      <c r="N126" s="431"/>
      <c r="O126" s="600"/>
      <c r="P126" s="330"/>
      <c r="Q126" s="113"/>
      <c r="AH126" s="143"/>
      <c r="AJ126"/>
    </row>
    <row r="127" spans="1:36" ht="21" customHeight="1" x14ac:dyDescent="0.2">
      <c r="A127" s="251" t="s">
        <v>611</v>
      </c>
      <c r="B127" s="234">
        <v>0.83333333333333337</v>
      </c>
      <c r="C127" s="234">
        <v>0.83333333333333337</v>
      </c>
      <c r="D127" s="234">
        <v>0.92307692307692313</v>
      </c>
      <c r="E127" s="234">
        <v>0.97560975609756095</v>
      </c>
      <c r="F127" s="234">
        <v>0.8571428571428571</v>
      </c>
      <c r="G127" s="234">
        <v>1</v>
      </c>
      <c r="H127" s="234">
        <v>0.94444444444444442</v>
      </c>
      <c r="I127" s="234">
        <v>1</v>
      </c>
      <c r="J127" s="234">
        <v>0.5</v>
      </c>
      <c r="K127" s="234">
        <v>1</v>
      </c>
      <c r="L127" s="234">
        <v>0.96</v>
      </c>
      <c r="M127" s="234" t="s">
        <v>360</v>
      </c>
      <c r="N127" s="235">
        <v>0.92500000000000004</v>
      </c>
      <c r="O127" s="234"/>
      <c r="P127" s="330"/>
      <c r="Q127" s="113"/>
      <c r="AH127" s="143"/>
      <c r="AJ127"/>
    </row>
    <row r="128" spans="1:36" ht="21" customHeight="1" x14ac:dyDescent="0.2">
      <c r="A128" s="162" t="s">
        <v>612</v>
      </c>
      <c r="B128" s="238">
        <v>0.90909090909090906</v>
      </c>
      <c r="C128" s="238">
        <v>0.84615384615384615</v>
      </c>
      <c r="D128" s="238">
        <v>0.95238095238095233</v>
      </c>
      <c r="E128" s="238">
        <v>0.97058823529411764</v>
      </c>
      <c r="F128" s="238">
        <v>0.90909090909090906</v>
      </c>
      <c r="G128" s="238">
        <v>1</v>
      </c>
      <c r="H128" s="238">
        <v>1</v>
      </c>
      <c r="I128" s="238">
        <v>0.88888888888888884</v>
      </c>
      <c r="J128" s="238">
        <v>0.93333333333333335</v>
      </c>
      <c r="K128" s="238">
        <v>1</v>
      </c>
      <c r="L128" s="238">
        <v>0.73913043478260865</v>
      </c>
      <c r="M128" s="238" t="s">
        <v>360</v>
      </c>
      <c r="N128" s="237">
        <v>0.91836734693877553</v>
      </c>
      <c r="O128" s="238"/>
      <c r="P128" s="282"/>
      <c r="Q128" s="143"/>
      <c r="R128" s="143"/>
      <c r="S128" s="143"/>
      <c r="T128" s="143"/>
      <c r="U128" s="143"/>
      <c r="V128" s="143"/>
      <c r="W128" s="143"/>
      <c r="X128" s="143"/>
      <c r="Y128" s="143"/>
      <c r="Z128" s="143"/>
      <c r="AA128" s="143"/>
      <c r="AB128" s="143"/>
      <c r="AC128" s="143"/>
      <c r="AD128" s="143"/>
      <c r="AE128" s="143"/>
      <c r="AF128" s="143"/>
      <c r="AG128" s="143"/>
      <c r="AH128" s="143"/>
      <c r="AJ128"/>
    </row>
    <row r="129" spans="1:36" ht="21" customHeight="1" x14ac:dyDescent="0.2">
      <c r="A129" s="251" t="s">
        <v>613</v>
      </c>
      <c r="B129" s="234">
        <v>0.89473684210526316</v>
      </c>
      <c r="C129" s="234">
        <v>0.76470588235294112</v>
      </c>
      <c r="D129" s="234">
        <v>0.94444444444444442</v>
      </c>
      <c r="E129" s="234">
        <v>0.9285714285714286</v>
      </c>
      <c r="F129" s="234">
        <v>0.73684210526315785</v>
      </c>
      <c r="G129" s="234">
        <v>0.8</v>
      </c>
      <c r="H129" s="234">
        <v>1</v>
      </c>
      <c r="I129" s="234">
        <v>0.75</v>
      </c>
      <c r="J129" s="234">
        <v>0.91666666666666663</v>
      </c>
      <c r="K129" s="234">
        <v>0.94736842105263153</v>
      </c>
      <c r="L129" s="234">
        <v>0.55555555555555558</v>
      </c>
      <c r="M129" s="234" t="s">
        <v>360</v>
      </c>
      <c r="N129" s="235">
        <v>0.84615384615384615</v>
      </c>
      <c r="O129" s="234"/>
      <c r="P129" s="330"/>
      <c r="Q129" s="113"/>
      <c r="AH129" s="143"/>
      <c r="AJ129"/>
    </row>
    <row r="130" spans="1:36" ht="21" customHeight="1" x14ac:dyDescent="0.2">
      <c r="A130" s="162" t="s">
        <v>614</v>
      </c>
      <c r="B130" s="238">
        <v>0.9285714285714286</v>
      </c>
      <c r="C130" s="238">
        <v>0.9</v>
      </c>
      <c r="D130" s="238">
        <v>1</v>
      </c>
      <c r="E130" s="238">
        <v>0.94117647058823528</v>
      </c>
      <c r="F130" s="238">
        <v>1</v>
      </c>
      <c r="G130" s="238">
        <v>0.90909090909090906</v>
      </c>
      <c r="H130" s="238">
        <v>0.94444444444444442</v>
      </c>
      <c r="I130" s="238">
        <v>0.8571428571428571</v>
      </c>
      <c r="J130" s="238">
        <v>1</v>
      </c>
      <c r="K130" s="238">
        <v>0.84615384615384615</v>
      </c>
      <c r="L130" s="238">
        <v>0.80769230769230771</v>
      </c>
      <c r="M130" s="238" t="s">
        <v>360</v>
      </c>
      <c r="N130" s="237">
        <v>0.91160220994475138</v>
      </c>
      <c r="O130" s="238"/>
      <c r="P130" s="282"/>
      <c r="Q130" s="143"/>
      <c r="R130" s="143"/>
      <c r="S130" s="143"/>
      <c r="T130" s="143"/>
      <c r="U130" s="143"/>
      <c r="V130" s="143"/>
      <c r="W130" s="143"/>
      <c r="X130" s="143"/>
      <c r="Y130" s="143"/>
      <c r="Z130" s="143"/>
      <c r="AA130" s="143"/>
      <c r="AB130" s="143"/>
      <c r="AC130" s="143"/>
      <c r="AD130" s="143"/>
      <c r="AE130" s="143"/>
      <c r="AF130" s="143"/>
      <c r="AG130" s="143"/>
      <c r="AH130" s="143"/>
      <c r="AJ130"/>
    </row>
    <row r="131" spans="1:36" ht="21" customHeight="1" x14ac:dyDescent="0.2">
      <c r="A131" s="251" t="s">
        <v>610</v>
      </c>
      <c r="B131" s="234">
        <v>0.8928571428571429</v>
      </c>
      <c r="C131" s="234">
        <v>0.83870967741935487</v>
      </c>
      <c r="D131" s="234">
        <v>0.95081967213114749</v>
      </c>
      <c r="E131" s="234">
        <v>0.95620437956204385</v>
      </c>
      <c r="F131" s="234">
        <v>0.86440677966101698</v>
      </c>
      <c r="G131" s="234">
        <v>0.91304347826086951</v>
      </c>
      <c r="H131" s="234">
        <v>0.97468354430379744</v>
      </c>
      <c r="I131" s="234">
        <v>0.86486486486486491</v>
      </c>
      <c r="J131" s="234">
        <v>0.89473684210526316</v>
      </c>
      <c r="K131" s="234">
        <v>0.94117647058823528</v>
      </c>
      <c r="L131" s="234">
        <v>0.78260869565217395</v>
      </c>
      <c r="M131" s="234" t="s">
        <v>360</v>
      </c>
      <c r="N131" s="235">
        <v>0.89890710382513661</v>
      </c>
      <c r="O131" s="234"/>
      <c r="P131" s="330"/>
      <c r="Q131" s="113"/>
      <c r="AH131" s="143"/>
      <c r="AJ131"/>
    </row>
    <row r="132" spans="1:36" ht="21" customHeight="1" x14ac:dyDescent="0.2">
      <c r="A132" s="162" t="s">
        <v>585</v>
      </c>
      <c r="B132" s="238">
        <v>1</v>
      </c>
      <c r="C132" s="238">
        <v>1</v>
      </c>
      <c r="D132" s="238">
        <v>0.97674418604651159</v>
      </c>
      <c r="E132" s="238">
        <v>0.96610169491525422</v>
      </c>
      <c r="F132" s="238">
        <v>0.83333333333333337</v>
      </c>
      <c r="G132" s="238">
        <v>1</v>
      </c>
      <c r="H132" s="238">
        <v>1</v>
      </c>
      <c r="I132" s="238">
        <v>1</v>
      </c>
      <c r="J132" s="238">
        <v>1</v>
      </c>
      <c r="K132" s="238">
        <v>1</v>
      </c>
      <c r="L132" s="238">
        <v>0.82352941176470584</v>
      </c>
      <c r="M132" s="238" t="s">
        <v>360</v>
      </c>
      <c r="N132" s="237">
        <v>0.95939086294416243</v>
      </c>
      <c r="O132" s="238"/>
      <c r="P132" s="282"/>
      <c r="Q132" s="143"/>
      <c r="R132" s="143"/>
      <c r="S132" s="143"/>
      <c r="T132" s="143"/>
      <c r="U132" s="143"/>
      <c r="V132" s="143"/>
      <c r="W132" s="143"/>
      <c r="X132" s="143"/>
      <c r="Y132" s="143"/>
      <c r="Z132" s="143"/>
      <c r="AA132" s="143"/>
      <c r="AB132" s="143"/>
      <c r="AC132" s="143"/>
      <c r="AD132" s="143"/>
      <c r="AE132" s="143"/>
      <c r="AF132" s="143"/>
      <c r="AG132" s="143"/>
      <c r="AH132" s="143"/>
      <c r="AJ132"/>
    </row>
    <row r="133" spans="1:36" ht="21" customHeight="1" x14ac:dyDescent="0.2">
      <c r="A133" s="251" t="s">
        <v>586</v>
      </c>
      <c r="B133" s="234">
        <v>0.63636363636363635</v>
      </c>
      <c r="C133" s="234">
        <v>1</v>
      </c>
      <c r="D133" s="234">
        <v>0.93333333333333335</v>
      </c>
      <c r="E133" s="234">
        <v>0.96153846153846156</v>
      </c>
      <c r="F133" s="234">
        <v>0.92307692307692313</v>
      </c>
      <c r="G133" s="234">
        <v>0.83333333333333337</v>
      </c>
      <c r="H133" s="234">
        <v>1</v>
      </c>
      <c r="I133" s="234">
        <v>0.97368421052631582</v>
      </c>
      <c r="J133" s="234">
        <v>1</v>
      </c>
      <c r="K133" s="234">
        <v>1</v>
      </c>
      <c r="L133" s="234">
        <v>0.63157894736842102</v>
      </c>
      <c r="M133" s="234" t="s">
        <v>360</v>
      </c>
      <c r="N133" s="235">
        <v>0.91208791208791207</v>
      </c>
      <c r="O133" s="234"/>
      <c r="P133" s="330"/>
      <c r="Q133" s="113"/>
      <c r="AH133" s="143"/>
      <c r="AJ133"/>
    </row>
    <row r="134" spans="1:36" ht="21" customHeight="1" x14ac:dyDescent="0.2">
      <c r="A134" s="162" t="s">
        <v>587</v>
      </c>
      <c r="B134" s="238">
        <v>0.92307692307692313</v>
      </c>
      <c r="C134" s="238">
        <v>0.94444444444444442</v>
      </c>
      <c r="D134" s="238">
        <v>0.875</v>
      </c>
      <c r="E134" s="238">
        <v>1</v>
      </c>
      <c r="F134" s="238">
        <v>0.75</v>
      </c>
      <c r="G134" s="238">
        <v>0.66666666666666663</v>
      </c>
      <c r="H134" s="238">
        <v>1</v>
      </c>
      <c r="I134" s="238">
        <v>0.8571428571428571</v>
      </c>
      <c r="J134" s="238">
        <v>1</v>
      </c>
      <c r="K134" s="238">
        <v>0.93333333333333335</v>
      </c>
      <c r="L134" s="238">
        <v>0.8571428571428571</v>
      </c>
      <c r="M134" s="238" t="s">
        <v>360</v>
      </c>
      <c r="N134" s="237">
        <v>0.90659340659340659</v>
      </c>
      <c r="O134" s="238"/>
      <c r="P134" s="282"/>
      <c r="Q134" s="143"/>
      <c r="R134" s="143"/>
      <c r="S134" s="143"/>
      <c r="T134" s="143"/>
      <c r="U134" s="143"/>
      <c r="V134" s="143"/>
      <c r="W134" s="143"/>
      <c r="X134" s="143"/>
      <c r="Y134" s="143"/>
      <c r="Z134" s="143"/>
      <c r="AA134" s="143"/>
      <c r="AB134" s="143"/>
      <c r="AC134" s="143"/>
      <c r="AD134" s="143"/>
      <c r="AE134" s="143"/>
      <c r="AF134" s="143"/>
      <c r="AG134" s="143"/>
      <c r="AH134" s="143"/>
      <c r="AJ134"/>
    </row>
    <row r="135" spans="1:36" ht="21" customHeight="1" x14ac:dyDescent="0.2">
      <c r="A135" s="251" t="s">
        <v>588</v>
      </c>
      <c r="B135" s="234">
        <v>0.94444444444444442</v>
      </c>
      <c r="C135" s="234">
        <v>0.92307692307692313</v>
      </c>
      <c r="D135" s="234">
        <v>0.91666666666666663</v>
      </c>
      <c r="E135" s="234">
        <v>0.86111111111111116</v>
      </c>
      <c r="F135" s="234">
        <v>0.95238095238095233</v>
      </c>
      <c r="G135" s="234">
        <v>1</v>
      </c>
      <c r="H135" s="234">
        <v>0.91666666666666663</v>
      </c>
      <c r="I135" s="234">
        <v>0.95454545454545459</v>
      </c>
      <c r="J135" s="234">
        <v>0.8</v>
      </c>
      <c r="K135" s="234">
        <v>0.90909090909090906</v>
      </c>
      <c r="L135" s="234">
        <v>0.70588235294117652</v>
      </c>
      <c r="M135" s="234" t="s">
        <v>360</v>
      </c>
      <c r="N135" s="235">
        <v>0.89502762430939231</v>
      </c>
      <c r="O135" s="234"/>
      <c r="P135" s="330"/>
      <c r="Q135" s="113"/>
      <c r="AH135" s="143"/>
      <c r="AJ135"/>
    </row>
    <row r="136" spans="1:36" ht="21" customHeight="1" x14ac:dyDescent="0.2">
      <c r="A136" s="162" t="s">
        <v>583</v>
      </c>
      <c r="B136" s="238">
        <v>0.87755102040816324</v>
      </c>
      <c r="C136" s="238">
        <v>0.96551724137931039</v>
      </c>
      <c r="D136" s="238">
        <v>0.93617021276595747</v>
      </c>
      <c r="E136" s="238">
        <v>0.94771241830065356</v>
      </c>
      <c r="F136" s="238">
        <v>0.86363636363636365</v>
      </c>
      <c r="G136" s="238">
        <v>0.83333333333333337</v>
      </c>
      <c r="H136" s="238">
        <v>0.97297297297297303</v>
      </c>
      <c r="I136" s="238">
        <v>0.94505494505494503</v>
      </c>
      <c r="J136" s="238">
        <v>0.94444444444444442</v>
      </c>
      <c r="K136" s="238">
        <v>0.96721311475409832</v>
      </c>
      <c r="L136" s="238">
        <v>0.73333333333333328</v>
      </c>
      <c r="M136" s="238" t="s">
        <v>360</v>
      </c>
      <c r="N136" s="237">
        <v>0.91913746630727766</v>
      </c>
      <c r="O136" s="238"/>
      <c r="P136" s="282"/>
      <c r="Q136" s="143"/>
      <c r="R136" s="143"/>
      <c r="S136" s="143"/>
      <c r="T136" s="143"/>
      <c r="U136" s="143"/>
      <c r="V136" s="143"/>
      <c r="W136" s="143"/>
      <c r="X136" s="143"/>
      <c r="Y136" s="143"/>
      <c r="Z136" s="143"/>
      <c r="AA136" s="143"/>
      <c r="AB136" s="143"/>
      <c r="AC136" s="143"/>
      <c r="AD136" s="143"/>
      <c r="AE136" s="143"/>
      <c r="AF136" s="143"/>
      <c r="AG136" s="143"/>
      <c r="AH136" s="143"/>
      <c r="AJ136"/>
    </row>
    <row r="137" spans="1:36" ht="21" customHeight="1" x14ac:dyDescent="0.2">
      <c r="A137" s="251" t="s">
        <v>616</v>
      </c>
      <c r="B137" s="259">
        <v>1.5306122448979664</v>
      </c>
      <c r="C137" s="259">
        <v>-12.680756395995552</v>
      </c>
      <c r="D137" s="259">
        <v>1.4649459365190021</v>
      </c>
      <c r="E137" s="259">
        <v>0.84919612613902906</v>
      </c>
      <c r="F137" s="259">
        <v>7.7041602465333092E-2</v>
      </c>
      <c r="G137" s="259">
        <v>7.9710144927536142</v>
      </c>
      <c r="H137" s="259">
        <v>0.17105713308244175</v>
      </c>
      <c r="I137" s="259">
        <v>-8.0190080190080124</v>
      </c>
      <c r="J137" s="259">
        <v>-4.970760233918126</v>
      </c>
      <c r="K137" s="259">
        <v>-2.6036644165863043</v>
      </c>
      <c r="L137" s="259">
        <v>4.9275362318840665</v>
      </c>
      <c r="M137" s="259" t="s">
        <v>360</v>
      </c>
      <c r="N137" s="264">
        <v>-2.0230362482141051</v>
      </c>
      <c r="O137" s="234"/>
      <c r="P137" s="282"/>
      <c r="Q137" s="143"/>
      <c r="R137" s="143"/>
      <c r="S137" s="143"/>
      <c r="T137" s="143"/>
      <c r="U137" s="143"/>
      <c r="V137" s="143"/>
      <c r="W137" s="143"/>
      <c r="X137" s="143"/>
      <c r="Y137" s="143"/>
      <c r="Z137" s="143"/>
      <c r="AA137" s="143"/>
      <c r="AB137" s="143"/>
      <c r="AC137" s="143"/>
      <c r="AD137" s="143"/>
      <c r="AE137" s="143"/>
      <c r="AF137" s="143"/>
      <c r="AG137" s="143"/>
      <c r="AH137" s="143"/>
      <c r="AJ137"/>
    </row>
    <row r="138" spans="1:36" ht="99.75" customHeight="1" x14ac:dyDescent="0.2">
      <c r="A138" s="63"/>
      <c r="B138" s="88" t="s">
        <v>25</v>
      </c>
      <c r="C138" s="88" t="s">
        <v>26</v>
      </c>
      <c r="D138" s="88" t="s">
        <v>27</v>
      </c>
      <c r="E138" s="88" t="s">
        <v>161</v>
      </c>
      <c r="F138" s="88" t="s">
        <v>28</v>
      </c>
      <c r="G138" s="88" t="s">
        <v>29</v>
      </c>
      <c r="H138" s="88" t="s">
        <v>30</v>
      </c>
      <c r="I138" s="88" t="s">
        <v>31</v>
      </c>
      <c r="J138" s="88" t="s">
        <v>32</v>
      </c>
      <c r="K138" s="88" t="s">
        <v>33</v>
      </c>
      <c r="L138" s="88" t="s">
        <v>34</v>
      </c>
      <c r="M138" s="88" t="s">
        <v>35</v>
      </c>
      <c r="N138" s="88" t="s">
        <v>94</v>
      </c>
      <c r="O138" s="77"/>
      <c r="P138" s="331"/>
      <c r="Q138" s="113"/>
      <c r="AH138" s="143"/>
      <c r="AJ138"/>
    </row>
    <row r="139" spans="1:36" ht="21" customHeight="1" x14ac:dyDescent="0.2">
      <c r="A139" s="601" t="s">
        <v>24</v>
      </c>
      <c r="B139" s="430"/>
      <c r="C139" s="430"/>
      <c r="D139" s="430"/>
      <c r="E139" s="430"/>
      <c r="F139" s="430"/>
      <c r="G139" s="430"/>
      <c r="H139" s="430"/>
      <c r="I139" s="430"/>
      <c r="J139" s="430"/>
      <c r="K139" s="430"/>
      <c r="L139" s="430"/>
      <c r="M139" s="430"/>
      <c r="N139" s="431"/>
      <c r="O139" s="600"/>
      <c r="P139" s="330"/>
      <c r="Q139" s="113"/>
      <c r="AH139" s="143"/>
      <c r="AJ139"/>
    </row>
    <row r="140" spans="1:36" ht="21" customHeight="1" x14ac:dyDescent="0.2">
      <c r="A140" s="251" t="s">
        <v>611</v>
      </c>
      <c r="B140" s="252">
        <v>0</v>
      </c>
      <c r="C140" s="252">
        <v>0</v>
      </c>
      <c r="D140" s="252">
        <v>0</v>
      </c>
      <c r="E140" s="252">
        <v>4</v>
      </c>
      <c r="F140" s="252">
        <v>1</v>
      </c>
      <c r="G140" s="252">
        <v>1</v>
      </c>
      <c r="H140" s="252">
        <v>0</v>
      </c>
      <c r="I140" s="252">
        <v>1</v>
      </c>
      <c r="J140" s="252">
        <v>1</v>
      </c>
      <c r="K140" s="252">
        <v>2</v>
      </c>
      <c r="L140" s="252">
        <v>1</v>
      </c>
      <c r="M140" s="252">
        <v>0</v>
      </c>
      <c r="N140" s="261">
        <v>11</v>
      </c>
      <c r="O140" s="261"/>
      <c r="P140" s="330"/>
      <c r="R140" s="330"/>
      <c r="S140" s="330"/>
      <c r="T140" s="330"/>
      <c r="U140" s="330"/>
      <c r="V140" s="330"/>
      <c r="W140" s="330"/>
      <c r="X140" s="330"/>
      <c r="Y140" s="330"/>
      <c r="Z140" s="330"/>
      <c r="AA140" s="330"/>
      <c r="AB140" s="330"/>
      <c r="AH140" s="143"/>
      <c r="AJ140"/>
    </row>
    <row r="141" spans="1:36" ht="21" customHeight="1" x14ac:dyDescent="0.2">
      <c r="A141" s="162" t="s">
        <v>612</v>
      </c>
      <c r="B141" s="253">
        <v>0</v>
      </c>
      <c r="C141" s="253">
        <v>0</v>
      </c>
      <c r="D141" s="253">
        <v>0</v>
      </c>
      <c r="E141" s="253">
        <v>1</v>
      </c>
      <c r="F141" s="253">
        <v>1</v>
      </c>
      <c r="G141" s="253">
        <v>0</v>
      </c>
      <c r="H141" s="253">
        <v>1</v>
      </c>
      <c r="I141" s="253">
        <v>2</v>
      </c>
      <c r="J141" s="253">
        <v>0</v>
      </c>
      <c r="K141" s="253">
        <v>1</v>
      </c>
      <c r="L141" s="253">
        <v>0</v>
      </c>
      <c r="M141" s="253">
        <v>0</v>
      </c>
      <c r="N141" s="262">
        <v>6</v>
      </c>
      <c r="O141" s="262"/>
      <c r="P141" s="330"/>
      <c r="R141" s="330"/>
      <c r="S141" s="330"/>
      <c r="T141" s="330"/>
      <c r="U141" s="330"/>
      <c r="V141" s="330"/>
      <c r="W141" s="330"/>
      <c r="X141" s="330"/>
      <c r="Y141" s="330"/>
      <c r="Z141" s="330"/>
      <c r="AA141" s="330"/>
      <c r="AB141" s="330"/>
      <c r="AH141" s="143"/>
      <c r="AJ141"/>
    </row>
    <row r="142" spans="1:36" ht="21" customHeight="1" x14ac:dyDescent="0.2">
      <c r="A142" s="251" t="s">
        <v>613</v>
      </c>
      <c r="B142" s="252">
        <v>0</v>
      </c>
      <c r="C142" s="252">
        <v>0</v>
      </c>
      <c r="D142" s="252">
        <v>0</v>
      </c>
      <c r="E142" s="252">
        <v>0</v>
      </c>
      <c r="F142" s="252">
        <v>0</v>
      </c>
      <c r="G142" s="252">
        <v>0</v>
      </c>
      <c r="H142" s="252">
        <v>0</v>
      </c>
      <c r="I142" s="252">
        <v>1</v>
      </c>
      <c r="J142" s="252">
        <v>2</v>
      </c>
      <c r="K142" s="252">
        <v>0</v>
      </c>
      <c r="L142" s="252">
        <v>1</v>
      </c>
      <c r="M142" s="252">
        <v>0</v>
      </c>
      <c r="N142" s="261">
        <v>4</v>
      </c>
      <c r="O142" s="261"/>
      <c r="P142" s="330"/>
      <c r="R142" s="330"/>
      <c r="S142" s="330"/>
      <c r="T142" s="330"/>
      <c r="U142" s="330"/>
      <c r="V142" s="330"/>
      <c r="W142" s="330"/>
      <c r="X142" s="330"/>
      <c r="Y142" s="330"/>
      <c r="Z142" s="330"/>
      <c r="AA142" s="330"/>
      <c r="AB142" s="330"/>
      <c r="AH142" s="143"/>
      <c r="AJ142"/>
    </row>
    <row r="143" spans="1:36" ht="21" customHeight="1" x14ac:dyDescent="0.2">
      <c r="A143" s="162" t="s">
        <v>614</v>
      </c>
      <c r="B143" s="253">
        <v>1</v>
      </c>
      <c r="C143" s="253">
        <v>0</v>
      </c>
      <c r="D143" s="253">
        <v>0</v>
      </c>
      <c r="E143" s="253">
        <v>1</v>
      </c>
      <c r="F143" s="253">
        <v>4</v>
      </c>
      <c r="G143" s="253">
        <v>0</v>
      </c>
      <c r="H143" s="253">
        <v>0</v>
      </c>
      <c r="I143" s="253">
        <v>0</v>
      </c>
      <c r="J143" s="253">
        <v>0</v>
      </c>
      <c r="K143" s="253">
        <v>1</v>
      </c>
      <c r="L143" s="253">
        <v>0</v>
      </c>
      <c r="M143" s="253">
        <v>0</v>
      </c>
      <c r="N143" s="262">
        <v>7</v>
      </c>
      <c r="O143" s="262"/>
      <c r="P143" s="330"/>
      <c r="R143" s="330"/>
      <c r="S143" s="330"/>
      <c r="T143" s="330"/>
      <c r="U143" s="330"/>
      <c r="V143" s="330"/>
      <c r="W143" s="330"/>
      <c r="X143" s="330"/>
      <c r="Y143" s="330"/>
      <c r="Z143" s="330"/>
      <c r="AA143" s="330"/>
      <c r="AB143" s="330"/>
      <c r="AH143" s="143"/>
      <c r="AJ143"/>
    </row>
    <row r="144" spans="1:36" ht="21" customHeight="1" x14ac:dyDescent="0.2">
      <c r="A144" s="251" t="s">
        <v>610</v>
      </c>
      <c r="B144" s="252">
        <v>1</v>
      </c>
      <c r="C144" s="252">
        <v>0</v>
      </c>
      <c r="D144" s="252">
        <v>0</v>
      </c>
      <c r="E144" s="252">
        <v>6</v>
      </c>
      <c r="F144" s="252">
        <v>6</v>
      </c>
      <c r="G144" s="252">
        <v>1</v>
      </c>
      <c r="H144" s="252">
        <v>1</v>
      </c>
      <c r="I144" s="252">
        <v>4</v>
      </c>
      <c r="J144" s="252">
        <v>3</v>
      </c>
      <c r="K144" s="252">
        <v>4</v>
      </c>
      <c r="L144" s="252">
        <v>2</v>
      </c>
      <c r="M144" s="252">
        <v>0</v>
      </c>
      <c r="N144" s="261">
        <v>28</v>
      </c>
      <c r="O144" s="261"/>
      <c r="P144" s="330"/>
      <c r="R144" s="330"/>
      <c r="S144" s="330"/>
      <c r="T144" s="330"/>
      <c r="U144" s="330"/>
      <c r="V144" s="330"/>
      <c r="W144" s="330"/>
      <c r="X144" s="330"/>
      <c r="Y144" s="330"/>
      <c r="Z144" s="330"/>
      <c r="AA144" s="330"/>
      <c r="AB144" s="330"/>
      <c r="AH144" s="143"/>
      <c r="AJ144"/>
    </row>
    <row r="145" spans="1:36" ht="21" customHeight="1" x14ac:dyDescent="0.2">
      <c r="A145" s="162" t="s">
        <v>585</v>
      </c>
      <c r="B145" s="254">
        <v>0</v>
      </c>
      <c r="C145" s="254">
        <v>1</v>
      </c>
      <c r="D145" s="254">
        <v>0</v>
      </c>
      <c r="E145" s="254">
        <v>3</v>
      </c>
      <c r="F145" s="254">
        <v>0</v>
      </c>
      <c r="G145" s="254">
        <v>0</v>
      </c>
      <c r="H145" s="254">
        <v>1</v>
      </c>
      <c r="I145" s="254">
        <v>1</v>
      </c>
      <c r="J145" s="254">
        <v>1</v>
      </c>
      <c r="K145" s="254">
        <v>0</v>
      </c>
      <c r="L145" s="254">
        <v>0</v>
      </c>
      <c r="M145" s="254">
        <v>0</v>
      </c>
      <c r="N145" s="255">
        <v>7</v>
      </c>
      <c r="O145" s="255"/>
      <c r="P145" s="330"/>
      <c r="Q145" s="113"/>
      <c r="AH145" s="143"/>
      <c r="AJ145"/>
    </row>
    <row r="146" spans="1:36" ht="21" customHeight="1" x14ac:dyDescent="0.2">
      <c r="A146" s="251" t="s">
        <v>586</v>
      </c>
      <c r="B146" s="252">
        <v>0</v>
      </c>
      <c r="C146" s="252">
        <v>1</v>
      </c>
      <c r="D146" s="252">
        <v>1</v>
      </c>
      <c r="E146" s="252">
        <v>5</v>
      </c>
      <c r="F146" s="252">
        <v>1</v>
      </c>
      <c r="G146" s="252">
        <v>0</v>
      </c>
      <c r="H146" s="252">
        <v>1</v>
      </c>
      <c r="I146" s="252">
        <v>1</v>
      </c>
      <c r="J146" s="252">
        <v>1</v>
      </c>
      <c r="K146" s="252">
        <v>1</v>
      </c>
      <c r="L146" s="252">
        <v>0</v>
      </c>
      <c r="M146" s="252">
        <v>0</v>
      </c>
      <c r="N146" s="261">
        <v>12</v>
      </c>
      <c r="O146" s="261"/>
      <c r="P146" s="330"/>
      <c r="Q146" s="113"/>
      <c r="AH146" s="143"/>
      <c r="AJ146"/>
    </row>
    <row r="147" spans="1:36" ht="21" customHeight="1" x14ac:dyDescent="0.2">
      <c r="A147" s="162" t="s">
        <v>587</v>
      </c>
      <c r="B147" s="254">
        <v>0</v>
      </c>
      <c r="C147" s="254">
        <v>0</v>
      </c>
      <c r="D147" s="254">
        <v>0</v>
      </c>
      <c r="E147" s="254">
        <v>0</v>
      </c>
      <c r="F147" s="254">
        <v>1</v>
      </c>
      <c r="G147" s="254">
        <v>0</v>
      </c>
      <c r="H147" s="254">
        <v>1</v>
      </c>
      <c r="I147" s="254">
        <v>1</v>
      </c>
      <c r="J147" s="254">
        <v>1</v>
      </c>
      <c r="K147" s="254">
        <v>5</v>
      </c>
      <c r="L147" s="254">
        <v>1</v>
      </c>
      <c r="M147" s="254">
        <v>0</v>
      </c>
      <c r="N147" s="255">
        <v>10</v>
      </c>
      <c r="O147" s="255"/>
      <c r="P147" s="330"/>
      <c r="Q147" s="113"/>
      <c r="AH147" s="143"/>
      <c r="AJ147"/>
    </row>
    <row r="148" spans="1:36" ht="21" customHeight="1" x14ac:dyDescent="0.2">
      <c r="A148" s="251" t="s">
        <v>588</v>
      </c>
      <c r="B148" s="252">
        <v>0</v>
      </c>
      <c r="C148" s="252">
        <v>0</v>
      </c>
      <c r="D148" s="252">
        <v>0</v>
      </c>
      <c r="E148" s="252">
        <v>2</v>
      </c>
      <c r="F148" s="252">
        <v>1</v>
      </c>
      <c r="G148" s="252">
        <v>0</v>
      </c>
      <c r="H148" s="252">
        <v>1</v>
      </c>
      <c r="I148" s="252">
        <v>1</v>
      </c>
      <c r="J148" s="252">
        <v>1</v>
      </c>
      <c r="K148" s="252">
        <v>0</v>
      </c>
      <c r="L148" s="252">
        <v>0</v>
      </c>
      <c r="M148" s="252">
        <v>0</v>
      </c>
      <c r="N148" s="261">
        <v>6</v>
      </c>
      <c r="O148" s="261"/>
      <c r="P148" s="330"/>
      <c r="Q148" s="113"/>
      <c r="AH148" s="143"/>
      <c r="AJ148"/>
    </row>
    <row r="149" spans="1:36" ht="21" customHeight="1" x14ac:dyDescent="0.2">
      <c r="A149" s="162" t="s">
        <v>583</v>
      </c>
      <c r="B149" s="254">
        <v>0</v>
      </c>
      <c r="C149" s="254">
        <v>2</v>
      </c>
      <c r="D149" s="254">
        <v>1</v>
      </c>
      <c r="E149" s="254">
        <v>10</v>
      </c>
      <c r="F149" s="254">
        <v>3</v>
      </c>
      <c r="G149" s="254">
        <v>0</v>
      </c>
      <c r="H149" s="254">
        <v>4</v>
      </c>
      <c r="I149" s="254">
        <v>4</v>
      </c>
      <c r="J149" s="254">
        <v>4</v>
      </c>
      <c r="K149" s="254">
        <v>6</v>
      </c>
      <c r="L149" s="254">
        <v>1</v>
      </c>
      <c r="M149" s="254">
        <v>0</v>
      </c>
      <c r="N149" s="255">
        <v>35</v>
      </c>
      <c r="O149" s="255"/>
      <c r="P149" s="330"/>
      <c r="Q149" s="113"/>
      <c r="AH149" s="143"/>
      <c r="AJ149"/>
    </row>
    <row r="150" spans="1:36" ht="21" customHeight="1" x14ac:dyDescent="0.2">
      <c r="A150" s="251" t="s">
        <v>650</v>
      </c>
      <c r="B150" s="252">
        <v>1</v>
      </c>
      <c r="C150" s="252">
        <v>-2</v>
      </c>
      <c r="D150" s="252">
        <v>-1</v>
      </c>
      <c r="E150" s="252">
        <v>-4</v>
      </c>
      <c r="F150" s="252">
        <v>3</v>
      </c>
      <c r="G150" s="252">
        <v>1</v>
      </c>
      <c r="H150" s="252">
        <v>-3</v>
      </c>
      <c r="I150" s="252">
        <v>0</v>
      </c>
      <c r="J150" s="252">
        <v>-1</v>
      </c>
      <c r="K150" s="252">
        <v>-2</v>
      </c>
      <c r="L150" s="252">
        <v>1</v>
      </c>
      <c r="M150" s="252">
        <v>0</v>
      </c>
      <c r="N150" s="261">
        <v>-7</v>
      </c>
      <c r="O150" s="261"/>
      <c r="P150" s="330"/>
      <c r="Q150" s="113"/>
      <c r="AH150" s="143"/>
      <c r="AJ150"/>
    </row>
    <row r="151" spans="1:36" ht="21" customHeight="1" x14ac:dyDescent="0.2">
      <c r="A151" s="162" t="s">
        <v>651</v>
      </c>
      <c r="B151" s="238" t="s">
        <v>582</v>
      </c>
      <c r="C151" s="238" t="s">
        <v>582</v>
      </c>
      <c r="D151" s="238" t="s">
        <v>582</v>
      </c>
      <c r="E151" s="238">
        <v>-0.4</v>
      </c>
      <c r="F151" s="238" t="s">
        <v>582</v>
      </c>
      <c r="G151" s="238" t="s">
        <v>582</v>
      </c>
      <c r="H151" s="238" t="s">
        <v>582</v>
      </c>
      <c r="I151" s="238" t="s">
        <v>582</v>
      </c>
      <c r="J151" s="238" t="s">
        <v>582</v>
      </c>
      <c r="K151" s="238" t="s">
        <v>582</v>
      </c>
      <c r="L151" s="238" t="s">
        <v>582</v>
      </c>
      <c r="M151" s="238" t="s">
        <v>582</v>
      </c>
      <c r="N151" s="237">
        <v>-0.2</v>
      </c>
      <c r="O151" s="255"/>
      <c r="P151" s="330"/>
      <c r="Q151" s="113"/>
      <c r="AH151" s="143"/>
      <c r="AJ151"/>
    </row>
    <row r="152" spans="1:36" ht="21" customHeight="1" x14ac:dyDescent="0.2">
      <c r="A152" s="601" t="s">
        <v>470</v>
      </c>
      <c r="B152" s="430"/>
      <c r="C152" s="430"/>
      <c r="D152" s="430"/>
      <c r="E152" s="430"/>
      <c r="F152" s="430"/>
      <c r="G152" s="430"/>
      <c r="H152" s="430"/>
      <c r="I152" s="430"/>
      <c r="J152" s="430"/>
      <c r="K152" s="430"/>
      <c r="L152" s="430"/>
      <c r="M152" s="430"/>
      <c r="N152" s="431"/>
      <c r="O152" s="600"/>
      <c r="P152" s="330"/>
      <c r="Q152" s="113"/>
      <c r="R152" s="110"/>
      <c r="S152" s="110"/>
      <c r="T152" s="110"/>
      <c r="U152" s="110"/>
      <c r="V152" s="110"/>
      <c r="W152" s="110"/>
      <c r="X152" s="110"/>
      <c r="Y152" s="110"/>
      <c r="Z152" s="110"/>
      <c r="AA152" s="110"/>
      <c r="AB152" s="110"/>
      <c r="AC152" s="110"/>
      <c r="AD152" s="110"/>
      <c r="AH152" s="143"/>
      <c r="AJ152"/>
    </row>
    <row r="153" spans="1:36" ht="21" customHeight="1" x14ac:dyDescent="0.2">
      <c r="A153" s="251" t="s">
        <v>611</v>
      </c>
      <c r="B153" s="259">
        <v>6.9</v>
      </c>
      <c r="C153" s="259">
        <v>7.8999999999999995</v>
      </c>
      <c r="D153" s="259">
        <v>14</v>
      </c>
      <c r="E153" s="259">
        <v>5.6</v>
      </c>
      <c r="F153" s="259">
        <v>6.8</v>
      </c>
      <c r="G153" s="259">
        <v>10.100000000000001</v>
      </c>
      <c r="H153" s="259">
        <v>4.3000000000000007</v>
      </c>
      <c r="I153" s="259">
        <v>8.1999999999999993</v>
      </c>
      <c r="J153" s="259">
        <v>5.4</v>
      </c>
      <c r="K153" s="259">
        <v>21</v>
      </c>
      <c r="L153" s="259">
        <v>33.299999999999997</v>
      </c>
      <c r="M153" s="259" t="s">
        <v>360</v>
      </c>
      <c r="N153" s="264">
        <v>8.6</v>
      </c>
      <c r="O153" s="264"/>
      <c r="P153" s="330"/>
      <c r="R153" s="330"/>
      <c r="S153" s="330"/>
      <c r="T153" s="330"/>
      <c r="U153" s="330"/>
      <c r="V153" s="330"/>
      <c r="W153" s="330"/>
      <c r="X153" s="330"/>
      <c r="Y153" s="330"/>
      <c r="Z153" s="330"/>
      <c r="AA153" s="330"/>
      <c r="AB153" s="330"/>
      <c r="AC153" s="157"/>
      <c r="AD153" s="157"/>
      <c r="AH153" s="143"/>
      <c r="AJ153"/>
    </row>
    <row r="154" spans="1:36" ht="21" customHeight="1" x14ac:dyDescent="0.2">
      <c r="A154" s="162" t="s">
        <v>612</v>
      </c>
      <c r="B154" s="108">
        <v>13.8</v>
      </c>
      <c r="C154" s="108">
        <v>10.199999999999999</v>
      </c>
      <c r="D154" s="108">
        <v>10.6</v>
      </c>
      <c r="E154" s="108">
        <v>6</v>
      </c>
      <c r="F154" s="108">
        <v>15.899999999999999</v>
      </c>
      <c r="G154" s="108">
        <v>7.8</v>
      </c>
      <c r="H154" s="108">
        <v>4</v>
      </c>
      <c r="I154" s="108">
        <v>8.6</v>
      </c>
      <c r="J154" s="108">
        <v>3.4</v>
      </c>
      <c r="K154" s="108">
        <v>17</v>
      </c>
      <c r="L154" s="108">
        <v>39</v>
      </c>
      <c r="M154" s="108" t="s">
        <v>360</v>
      </c>
      <c r="N154" s="305">
        <v>9.4</v>
      </c>
      <c r="O154" s="305"/>
      <c r="P154" s="330"/>
      <c r="R154" s="330"/>
      <c r="S154" s="330"/>
      <c r="T154" s="330"/>
      <c r="U154" s="330"/>
      <c r="V154" s="330"/>
      <c r="W154" s="330"/>
      <c r="X154" s="330"/>
      <c r="Y154" s="330"/>
      <c r="Z154" s="330"/>
      <c r="AA154" s="330"/>
      <c r="AB154" s="330"/>
      <c r="AC154" s="157"/>
      <c r="AD154" s="157"/>
      <c r="AH154" s="143"/>
      <c r="AJ154"/>
    </row>
    <row r="155" spans="1:36" ht="21" customHeight="1" x14ac:dyDescent="0.2">
      <c r="A155" s="251" t="s">
        <v>613</v>
      </c>
      <c r="B155" s="259">
        <v>8.4</v>
      </c>
      <c r="C155" s="259">
        <v>7.8</v>
      </c>
      <c r="D155" s="259">
        <v>11.899999999999999</v>
      </c>
      <c r="E155" s="259">
        <v>8.8000000000000007</v>
      </c>
      <c r="F155" s="259">
        <v>12.2</v>
      </c>
      <c r="G155" s="259">
        <v>28.6</v>
      </c>
      <c r="H155" s="259">
        <v>3.7</v>
      </c>
      <c r="I155" s="259">
        <v>9.6</v>
      </c>
      <c r="J155" s="259">
        <v>7.3000000000000007</v>
      </c>
      <c r="K155" s="259">
        <v>12.6</v>
      </c>
      <c r="L155" s="259">
        <v>28.6</v>
      </c>
      <c r="M155" s="259" t="s">
        <v>360</v>
      </c>
      <c r="N155" s="264">
        <v>9.1999999999999993</v>
      </c>
      <c r="O155" s="264"/>
      <c r="P155" s="330"/>
      <c r="R155" s="330"/>
      <c r="S155" s="330"/>
      <c r="T155" s="330"/>
      <c r="U155" s="330"/>
      <c r="V155" s="330"/>
      <c r="W155" s="330"/>
      <c r="X155" s="330"/>
      <c r="Y155" s="330"/>
      <c r="Z155" s="330"/>
      <c r="AA155" s="330"/>
      <c r="AB155" s="330"/>
      <c r="AC155" s="157"/>
      <c r="AD155" s="157"/>
      <c r="AH155" s="143"/>
      <c r="AJ155"/>
    </row>
    <row r="156" spans="1:36" ht="21" customHeight="1" x14ac:dyDescent="0.2">
      <c r="A156" s="162" t="s">
        <v>614</v>
      </c>
      <c r="B156" s="108">
        <v>6.2</v>
      </c>
      <c r="C156" s="108">
        <v>14.4</v>
      </c>
      <c r="D156" s="108">
        <v>18.2</v>
      </c>
      <c r="E156" s="108">
        <v>6.2</v>
      </c>
      <c r="F156" s="108">
        <v>11.8</v>
      </c>
      <c r="G156" s="108">
        <v>14.6</v>
      </c>
      <c r="H156" s="108">
        <v>3.3</v>
      </c>
      <c r="I156" s="108">
        <v>6.8</v>
      </c>
      <c r="J156" s="108">
        <v>3.6</v>
      </c>
      <c r="K156" s="108">
        <v>17.3</v>
      </c>
      <c r="L156" s="108">
        <v>33.599999999999994</v>
      </c>
      <c r="M156" s="108" t="s">
        <v>360</v>
      </c>
      <c r="N156" s="305">
        <v>9.9</v>
      </c>
      <c r="O156" s="305"/>
      <c r="P156" s="330"/>
      <c r="R156" s="330"/>
      <c r="S156" s="330"/>
      <c r="T156" s="330"/>
      <c r="U156" s="330"/>
      <c r="V156" s="330"/>
      <c r="W156" s="330"/>
      <c r="X156" s="330"/>
      <c r="Y156" s="330"/>
      <c r="Z156" s="330"/>
      <c r="AA156" s="330"/>
      <c r="AB156" s="330"/>
      <c r="AC156" s="157"/>
      <c r="AD156" s="157"/>
      <c r="AH156" s="143"/>
      <c r="AJ156"/>
    </row>
    <row r="157" spans="1:36" ht="21" customHeight="1" x14ac:dyDescent="0.2">
      <c r="A157" s="251" t="s">
        <v>610</v>
      </c>
      <c r="B157" s="259">
        <v>7.6</v>
      </c>
      <c r="C157" s="259">
        <v>9.5</v>
      </c>
      <c r="D157" s="259">
        <v>13.4</v>
      </c>
      <c r="E157" s="259">
        <v>6.4</v>
      </c>
      <c r="F157" s="259">
        <v>12</v>
      </c>
      <c r="G157" s="259">
        <v>13.7</v>
      </c>
      <c r="H157" s="259">
        <v>3.9</v>
      </c>
      <c r="I157" s="259">
        <v>8.6</v>
      </c>
      <c r="J157" s="259">
        <v>4.4000000000000004</v>
      </c>
      <c r="K157" s="259">
        <v>17</v>
      </c>
      <c r="L157" s="259">
        <v>34.4</v>
      </c>
      <c r="M157" s="259" t="s">
        <v>360</v>
      </c>
      <c r="N157" s="264">
        <v>9.1999999999999993</v>
      </c>
      <c r="O157" s="264"/>
      <c r="P157" s="330"/>
      <c r="R157" s="330"/>
      <c r="S157" s="330"/>
      <c r="T157" s="330"/>
      <c r="U157" s="330"/>
      <c r="V157" s="330"/>
      <c r="W157" s="330"/>
      <c r="X157" s="330"/>
      <c r="Y157" s="330"/>
      <c r="Z157" s="330"/>
      <c r="AA157" s="330"/>
      <c r="AB157" s="330"/>
      <c r="AC157" s="157"/>
      <c r="AD157" s="157"/>
      <c r="AH157" s="143"/>
      <c r="AJ157"/>
    </row>
    <row r="158" spans="1:36" ht="21" customHeight="1" x14ac:dyDescent="0.2">
      <c r="A158" s="162" t="s">
        <v>585</v>
      </c>
      <c r="B158" s="263">
        <v>8.8000000000000007</v>
      </c>
      <c r="C158" s="263">
        <v>11.1</v>
      </c>
      <c r="D158" s="263">
        <v>10.4</v>
      </c>
      <c r="E158" s="263">
        <v>2.9</v>
      </c>
      <c r="F158" s="263">
        <v>11.3</v>
      </c>
      <c r="G158" s="263">
        <v>16.399999999999999</v>
      </c>
      <c r="H158" s="263">
        <v>4.2</v>
      </c>
      <c r="I158" s="263">
        <v>14</v>
      </c>
      <c r="J158" s="263">
        <v>4.3000000000000007</v>
      </c>
      <c r="K158" s="263">
        <v>11.8</v>
      </c>
      <c r="L158" s="263">
        <v>44</v>
      </c>
      <c r="M158" s="263" t="s">
        <v>360</v>
      </c>
      <c r="N158" s="359">
        <v>8.4</v>
      </c>
      <c r="O158" s="359"/>
      <c r="P158" s="330"/>
      <c r="Q158" s="291"/>
      <c r="R158" s="157"/>
      <c r="S158" s="157"/>
      <c r="T158" s="157"/>
      <c r="U158" s="157"/>
      <c r="V158" s="157"/>
      <c r="W158" s="157"/>
      <c r="X158" s="157"/>
      <c r="Y158" s="157"/>
      <c r="Z158" s="157"/>
      <c r="AA158" s="157"/>
      <c r="AB158" s="157"/>
      <c r="AC158" s="157"/>
      <c r="AD158" s="157"/>
      <c r="AH158" s="143"/>
      <c r="AJ158"/>
    </row>
    <row r="159" spans="1:36" ht="21" customHeight="1" x14ac:dyDescent="0.2">
      <c r="A159" s="251" t="s">
        <v>586</v>
      </c>
      <c r="B159" s="259">
        <v>10.8</v>
      </c>
      <c r="C159" s="259">
        <v>8.1999999999999993</v>
      </c>
      <c r="D159" s="259">
        <v>9.1</v>
      </c>
      <c r="E159" s="259">
        <v>11.2</v>
      </c>
      <c r="F159" s="259">
        <v>11.4</v>
      </c>
      <c r="G159" s="259">
        <v>14.7</v>
      </c>
      <c r="H159" s="259">
        <v>6.2</v>
      </c>
      <c r="I159" s="259">
        <v>13.4</v>
      </c>
      <c r="J159" s="259">
        <v>18</v>
      </c>
      <c r="K159" s="259">
        <v>9.1999999999999993</v>
      </c>
      <c r="L159" s="259">
        <v>24.6</v>
      </c>
      <c r="M159" s="259" t="s">
        <v>360</v>
      </c>
      <c r="N159" s="264">
        <v>11.5</v>
      </c>
      <c r="O159" s="264"/>
      <c r="P159" s="330"/>
      <c r="Q159" s="291"/>
      <c r="R159" s="157"/>
      <c r="S159" s="157"/>
      <c r="T159" s="157"/>
      <c r="U159" s="157"/>
      <c r="V159" s="157"/>
      <c r="W159" s="157"/>
      <c r="X159" s="157"/>
      <c r="Y159" s="157"/>
      <c r="Z159" s="157"/>
      <c r="AA159" s="157"/>
      <c r="AB159" s="157"/>
      <c r="AC159" s="157"/>
      <c r="AD159" s="157"/>
      <c r="AH159" s="143"/>
      <c r="AJ159"/>
    </row>
    <row r="160" spans="1:36" ht="21" customHeight="1" x14ac:dyDescent="0.2">
      <c r="A160" s="162" t="s">
        <v>587</v>
      </c>
      <c r="B160" s="263">
        <v>9.1999999999999993</v>
      </c>
      <c r="C160" s="263">
        <v>7.1</v>
      </c>
      <c r="D160" s="263">
        <v>12.7</v>
      </c>
      <c r="E160" s="263">
        <v>5.0999999999999996</v>
      </c>
      <c r="F160" s="263">
        <v>11.2</v>
      </c>
      <c r="G160" s="263">
        <v>27.5</v>
      </c>
      <c r="H160" s="263">
        <v>3.8</v>
      </c>
      <c r="I160" s="263">
        <v>6.3</v>
      </c>
      <c r="J160" s="263">
        <v>6.4</v>
      </c>
      <c r="K160" s="263">
        <v>12.399999999999999</v>
      </c>
      <c r="L160" s="263">
        <v>41.599999999999994</v>
      </c>
      <c r="M160" s="498" t="s">
        <v>360</v>
      </c>
      <c r="N160" s="359">
        <v>8.8000000000000007</v>
      </c>
      <c r="O160" s="359"/>
      <c r="P160" s="330"/>
      <c r="Q160" s="291"/>
      <c r="R160" s="157"/>
      <c r="S160" s="157"/>
      <c r="T160" s="157"/>
      <c r="U160" s="157"/>
      <c r="V160" s="157"/>
      <c r="W160" s="157"/>
      <c r="X160" s="157"/>
      <c r="Y160" s="157"/>
      <c r="Z160" s="157"/>
      <c r="AA160" s="157"/>
      <c r="AB160" s="157"/>
      <c r="AC160" s="157"/>
      <c r="AD160" s="157"/>
      <c r="AH160" s="143"/>
      <c r="AJ160"/>
    </row>
    <row r="161" spans="1:36" ht="21" customHeight="1" x14ac:dyDescent="0.2">
      <c r="A161" s="251" t="s">
        <v>588</v>
      </c>
      <c r="B161" s="259">
        <v>10.600000000000001</v>
      </c>
      <c r="C161" s="259">
        <v>12.2</v>
      </c>
      <c r="D161" s="259">
        <v>11.3</v>
      </c>
      <c r="E161" s="259">
        <v>9.1</v>
      </c>
      <c r="F161" s="259">
        <v>12.5</v>
      </c>
      <c r="G161" s="259">
        <v>28.7</v>
      </c>
      <c r="H161" s="259">
        <v>3</v>
      </c>
      <c r="I161" s="259">
        <v>6.2</v>
      </c>
      <c r="J161" s="259">
        <v>7</v>
      </c>
      <c r="K161" s="259">
        <v>17.399999999999999</v>
      </c>
      <c r="L161" s="259">
        <v>43.4</v>
      </c>
      <c r="M161" s="259" t="s">
        <v>360</v>
      </c>
      <c r="N161" s="264">
        <v>9.1999999999999993</v>
      </c>
      <c r="O161" s="264"/>
      <c r="P161" s="330"/>
      <c r="Q161" s="291"/>
      <c r="R161" s="157"/>
      <c r="S161" s="157"/>
      <c r="T161" s="157"/>
      <c r="U161" s="157"/>
      <c r="V161" s="157"/>
      <c r="W161" s="157"/>
      <c r="X161" s="157"/>
      <c r="Y161" s="157"/>
      <c r="Z161" s="157"/>
      <c r="AA161" s="157"/>
      <c r="AB161" s="157"/>
      <c r="AC161" s="157"/>
      <c r="AD161" s="157"/>
      <c r="AH161" s="143"/>
      <c r="AJ161"/>
    </row>
    <row r="162" spans="1:36" ht="21" customHeight="1" x14ac:dyDescent="0.2">
      <c r="A162" s="162" t="s">
        <v>583</v>
      </c>
      <c r="B162" s="263">
        <v>10.6</v>
      </c>
      <c r="C162" s="263">
        <v>9.3000000000000007</v>
      </c>
      <c r="D162" s="263">
        <v>11.2</v>
      </c>
      <c r="E162" s="263">
        <v>5.6</v>
      </c>
      <c r="F162" s="263">
        <v>11.6</v>
      </c>
      <c r="G162" s="263">
        <v>19.799999999999997</v>
      </c>
      <c r="H162" s="263">
        <v>4.4000000000000004</v>
      </c>
      <c r="I162" s="263">
        <v>9.1999999999999993</v>
      </c>
      <c r="J162" s="263">
        <v>5.9</v>
      </c>
      <c r="K162" s="263">
        <v>12.6</v>
      </c>
      <c r="L162" s="263">
        <v>41.8</v>
      </c>
      <c r="M162" s="263" t="s">
        <v>360</v>
      </c>
      <c r="N162" s="359">
        <v>9.1999999999999993</v>
      </c>
      <c r="O162" s="359"/>
      <c r="P162" s="330"/>
      <c r="Q162" s="291"/>
      <c r="R162" s="157"/>
      <c r="S162" s="157"/>
      <c r="T162" s="157"/>
      <c r="U162" s="157"/>
      <c r="V162" s="157"/>
      <c r="W162" s="157"/>
      <c r="X162" s="157"/>
      <c r="Y162" s="157"/>
      <c r="Z162" s="157"/>
      <c r="AA162" s="157"/>
      <c r="AB162" s="157"/>
      <c r="AC162" s="157"/>
      <c r="AD162" s="157"/>
      <c r="AH162" s="143"/>
      <c r="AJ162"/>
    </row>
    <row r="163" spans="1:36" ht="21" customHeight="1" x14ac:dyDescent="0.2">
      <c r="A163" s="251" t="s">
        <v>650</v>
      </c>
      <c r="B163" s="324">
        <v>-3</v>
      </c>
      <c r="C163" s="324">
        <v>0.19999999999999929</v>
      </c>
      <c r="D163" s="324">
        <v>2.2000000000000011</v>
      </c>
      <c r="E163" s="324">
        <v>0.80000000000000071</v>
      </c>
      <c r="F163" s="324">
        <v>0.40000000000000036</v>
      </c>
      <c r="G163" s="324">
        <v>-6.0999999999999979</v>
      </c>
      <c r="H163" s="324">
        <v>-0.50000000000000044</v>
      </c>
      <c r="I163" s="324">
        <v>-0.59999999999999964</v>
      </c>
      <c r="J163" s="324">
        <v>-1.5</v>
      </c>
      <c r="K163" s="324">
        <v>4.4000000000000004</v>
      </c>
      <c r="L163" s="324">
        <v>-7.3999999999999986</v>
      </c>
      <c r="M163" s="324" t="s">
        <v>360</v>
      </c>
      <c r="N163" s="325">
        <v>0</v>
      </c>
      <c r="O163" s="264"/>
      <c r="P163" s="330"/>
      <c r="Q163" s="291"/>
      <c r="R163" s="157"/>
      <c r="S163" s="157"/>
      <c r="T163" s="157"/>
      <c r="U163" s="157"/>
      <c r="V163" s="157"/>
      <c r="W163" s="157"/>
      <c r="X163" s="157"/>
      <c r="Y163" s="157"/>
      <c r="Z163" s="157"/>
      <c r="AA163" s="157"/>
      <c r="AB163" s="157"/>
      <c r="AC163" s="157"/>
      <c r="AD163" s="157"/>
      <c r="AH163" s="143"/>
      <c r="AJ163"/>
    </row>
    <row r="164" spans="1:36" ht="21" customHeight="1" x14ac:dyDescent="0.2">
      <c r="A164" s="162" t="s">
        <v>651</v>
      </c>
      <c r="B164" s="238">
        <v>-0.28301886792452829</v>
      </c>
      <c r="C164" s="238" t="s">
        <v>582</v>
      </c>
      <c r="D164" s="238">
        <v>0.19642857142857154</v>
      </c>
      <c r="E164" s="238" t="s">
        <v>582</v>
      </c>
      <c r="F164" s="238">
        <v>3.4482758620689689E-2</v>
      </c>
      <c r="G164" s="238">
        <v>-0.30808080808080801</v>
      </c>
      <c r="H164" s="238" t="s">
        <v>582</v>
      </c>
      <c r="I164" s="238" t="s">
        <v>582</v>
      </c>
      <c r="J164" s="238" t="s">
        <v>582</v>
      </c>
      <c r="K164" s="238">
        <v>0.34920634920634924</v>
      </c>
      <c r="L164" s="238">
        <v>-0.17703349282296649</v>
      </c>
      <c r="M164" s="238" t="s">
        <v>360</v>
      </c>
      <c r="N164" s="237" t="s">
        <v>582</v>
      </c>
      <c r="O164" s="359"/>
      <c r="P164" s="330"/>
      <c r="Q164" s="291"/>
      <c r="R164" s="157"/>
      <c r="S164" s="157"/>
      <c r="T164" s="157"/>
      <c r="U164" s="157"/>
      <c r="V164" s="157"/>
      <c r="W164" s="157"/>
      <c r="X164" s="157"/>
      <c r="Y164" s="157"/>
      <c r="Z164" s="157"/>
      <c r="AA164" s="157"/>
      <c r="AB164" s="157"/>
      <c r="AC164" s="157"/>
      <c r="AD164" s="157"/>
      <c r="AH164" s="143"/>
      <c r="AJ164"/>
    </row>
    <row r="165" spans="1:36" x14ac:dyDescent="0.2">
      <c r="A165" s="598" t="s">
        <v>76</v>
      </c>
      <c r="B165" s="599"/>
      <c r="C165" s="292"/>
      <c r="D165" s="292"/>
      <c r="E165" s="292"/>
      <c r="F165" s="292"/>
      <c r="G165" s="292"/>
      <c r="H165" s="292"/>
      <c r="I165" s="292"/>
      <c r="J165" s="292"/>
      <c r="K165" s="292"/>
      <c r="L165" s="292"/>
      <c r="M165" s="292"/>
      <c r="N165" s="597"/>
      <c r="O165" s="293"/>
      <c r="P165" s="330"/>
      <c r="Q165" s="113"/>
      <c r="AH165" s="143"/>
      <c r="AJ165"/>
    </row>
    <row r="166" spans="1:36" ht="16.350000000000001" customHeight="1" x14ac:dyDescent="0.25">
      <c r="A166" s="315" t="s">
        <v>782</v>
      </c>
      <c r="B166" s="167"/>
      <c r="N166" s="61"/>
      <c r="O166"/>
      <c r="P166" s="330"/>
      <c r="Q166" s="113"/>
      <c r="AH166" s="143"/>
      <c r="AJ166"/>
    </row>
    <row r="167" spans="1:36" ht="105" customHeight="1" x14ac:dyDescent="0.2">
      <c r="A167" s="63"/>
      <c r="B167" s="88" t="s">
        <v>25</v>
      </c>
      <c r="C167" s="88" t="s">
        <v>26</v>
      </c>
      <c r="D167" s="88" t="s">
        <v>27</v>
      </c>
      <c r="E167" s="88" t="s">
        <v>161</v>
      </c>
      <c r="F167" s="88" t="s">
        <v>28</v>
      </c>
      <c r="G167" s="88" t="s">
        <v>29</v>
      </c>
      <c r="H167" s="88" t="s">
        <v>30</v>
      </c>
      <c r="I167" s="88" t="s">
        <v>31</v>
      </c>
      <c r="J167" s="88" t="s">
        <v>32</v>
      </c>
      <c r="K167" s="88" t="s">
        <v>33</v>
      </c>
      <c r="L167" s="88" t="s">
        <v>34</v>
      </c>
      <c r="M167" s="88" t="s">
        <v>35</v>
      </c>
      <c r="N167" s="88" t="s">
        <v>94</v>
      </c>
      <c r="O167" s="77"/>
      <c r="P167" s="330"/>
      <c r="Q167" s="113"/>
      <c r="AH167" s="143"/>
      <c r="AJ167"/>
    </row>
    <row r="168" spans="1:36" ht="21" customHeight="1" x14ac:dyDescent="0.2">
      <c r="A168" s="251" t="s">
        <v>611</v>
      </c>
      <c r="B168" s="252">
        <v>5</v>
      </c>
      <c r="C168" s="252">
        <v>9</v>
      </c>
      <c r="D168" s="252">
        <v>6</v>
      </c>
      <c r="E168" s="252">
        <v>24</v>
      </c>
      <c r="F168" s="252">
        <v>8</v>
      </c>
      <c r="G168" s="252">
        <v>5</v>
      </c>
      <c r="H168" s="252">
        <v>10</v>
      </c>
      <c r="I168" s="252">
        <v>5</v>
      </c>
      <c r="J168" s="252">
        <v>3</v>
      </c>
      <c r="K168" s="252">
        <v>3</v>
      </c>
      <c r="L168" s="252">
        <v>8</v>
      </c>
      <c r="M168" s="252">
        <v>1</v>
      </c>
      <c r="N168" s="261">
        <v>87</v>
      </c>
      <c r="O168" s="261"/>
      <c r="P168" s="330"/>
      <c r="R168" s="330"/>
      <c r="S168" s="330"/>
      <c r="T168" s="330"/>
      <c r="U168" s="330"/>
      <c r="V168" s="330"/>
      <c r="W168" s="330"/>
      <c r="X168" s="330"/>
      <c r="Y168" s="330"/>
      <c r="Z168" s="330"/>
      <c r="AA168" s="330"/>
      <c r="AB168" s="330"/>
      <c r="AC168" s="330">
        <f>IF(O168=[2]non_apps!R246,1,0)</f>
        <v>1</v>
      </c>
      <c r="AH168" s="143"/>
      <c r="AJ168"/>
    </row>
    <row r="169" spans="1:36" ht="21" customHeight="1" x14ac:dyDescent="0.2">
      <c r="A169" s="162" t="s">
        <v>612</v>
      </c>
      <c r="B169" s="253">
        <v>4</v>
      </c>
      <c r="C169" s="253">
        <v>3</v>
      </c>
      <c r="D169" s="253">
        <v>8</v>
      </c>
      <c r="E169" s="253">
        <v>14</v>
      </c>
      <c r="F169" s="253">
        <v>15</v>
      </c>
      <c r="G169" s="253">
        <v>10</v>
      </c>
      <c r="H169" s="253">
        <v>8</v>
      </c>
      <c r="I169" s="253">
        <v>7</v>
      </c>
      <c r="J169" s="253">
        <v>8</v>
      </c>
      <c r="K169" s="253">
        <v>11</v>
      </c>
      <c r="L169" s="253">
        <v>6</v>
      </c>
      <c r="M169" s="253">
        <v>1</v>
      </c>
      <c r="N169" s="262">
        <v>95</v>
      </c>
      <c r="O169" s="262"/>
      <c r="P169" s="330"/>
      <c r="R169" s="330"/>
      <c r="S169" s="330"/>
      <c r="T169" s="330"/>
      <c r="U169" s="330"/>
      <c r="V169" s="330"/>
      <c r="W169" s="330"/>
      <c r="X169" s="330"/>
      <c r="Y169" s="330"/>
      <c r="Z169" s="330"/>
      <c r="AA169" s="330"/>
      <c r="AB169" s="330"/>
      <c r="AC169" s="330">
        <f>IF(O169=[2]non_apps!R247,1,0)</f>
        <v>1</v>
      </c>
      <c r="AH169" s="143"/>
      <c r="AJ169"/>
    </row>
    <row r="170" spans="1:36" ht="21" customHeight="1" x14ac:dyDescent="0.2">
      <c r="A170" s="251" t="s">
        <v>613</v>
      </c>
      <c r="B170" s="252">
        <v>7</v>
      </c>
      <c r="C170" s="252">
        <v>7</v>
      </c>
      <c r="D170" s="252">
        <v>7</v>
      </c>
      <c r="E170" s="252">
        <v>18</v>
      </c>
      <c r="F170" s="252">
        <v>9</v>
      </c>
      <c r="G170" s="252">
        <v>7</v>
      </c>
      <c r="H170" s="252">
        <v>14</v>
      </c>
      <c r="I170" s="252">
        <v>7</v>
      </c>
      <c r="J170" s="252">
        <v>0</v>
      </c>
      <c r="K170" s="252">
        <v>8</v>
      </c>
      <c r="L170" s="252">
        <v>2</v>
      </c>
      <c r="M170" s="252">
        <v>0</v>
      </c>
      <c r="N170" s="261">
        <v>86</v>
      </c>
      <c r="O170" s="261"/>
      <c r="P170" s="330"/>
      <c r="R170" s="330"/>
      <c r="S170" s="330"/>
      <c r="T170" s="330"/>
      <c r="U170" s="330"/>
      <c r="V170" s="330"/>
      <c r="W170" s="330"/>
      <c r="X170" s="330"/>
      <c r="Y170" s="330"/>
      <c r="Z170" s="330"/>
      <c r="AA170" s="330"/>
      <c r="AB170" s="330"/>
      <c r="AC170" s="330">
        <f>IF(O170=[2]non_apps!R248,1,0)</f>
        <v>1</v>
      </c>
      <c r="AH170" s="143"/>
      <c r="AJ170"/>
    </row>
    <row r="171" spans="1:36" ht="21" customHeight="1" x14ac:dyDescent="0.2">
      <c r="A171" s="162" t="s">
        <v>614</v>
      </c>
      <c r="B171" s="253">
        <v>10</v>
      </c>
      <c r="C171" s="253">
        <v>8</v>
      </c>
      <c r="D171" s="253">
        <v>9</v>
      </c>
      <c r="E171" s="253">
        <v>20</v>
      </c>
      <c r="F171" s="253">
        <v>13</v>
      </c>
      <c r="G171" s="253">
        <v>7</v>
      </c>
      <c r="H171" s="253">
        <v>10</v>
      </c>
      <c r="I171" s="253">
        <v>15</v>
      </c>
      <c r="J171" s="253">
        <v>5</v>
      </c>
      <c r="K171" s="253">
        <v>11</v>
      </c>
      <c r="L171" s="253">
        <v>3</v>
      </c>
      <c r="M171" s="253">
        <v>0</v>
      </c>
      <c r="N171" s="262">
        <v>111</v>
      </c>
      <c r="O171" s="262"/>
      <c r="P171" s="330"/>
      <c r="R171" s="330"/>
      <c r="S171" s="330"/>
      <c r="T171" s="330"/>
      <c r="U171" s="330"/>
      <c r="V171" s="330"/>
      <c r="W171" s="330"/>
      <c r="X171" s="330"/>
      <c r="Y171" s="330"/>
      <c r="Z171" s="330"/>
      <c r="AA171" s="330"/>
      <c r="AB171" s="330"/>
      <c r="AC171" s="330">
        <f>IF(O171=[2]non_apps!R249,1,0)</f>
        <v>1</v>
      </c>
      <c r="AH171" s="143"/>
      <c r="AJ171"/>
    </row>
    <row r="172" spans="1:36" ht="21" customHeight="1" x14ac:dyDescent="0.2">
      <c r="A172" s="251" t="s">
        <v>610</v>
      </c>
      <c r="B172" s="252">
        <v>26</v>
      </c>
      <c r="C172" s="252">
        <v>27</v>
      </c>
      <c r="D172" s="252">
        <v>30</v>
      </c>
      <c r="E172" s="252">
        <v>76</v>
      </c>
      <c r="F172" s="252">
        <v>45</v>
      </c>
      <c r="G172" s="252">
        <v>29</v>
      </c>
      <c r="H172" s="252">
        <v>42</v>
      </c>
      <c r="I172" s="252">
        <v>34</v>
      </c>
      <c r="J172" s="252">
        <v>16</v>
      </c>
      <c r="K172" s="252">
        <v>33</v>
      </c>
      <c r="L172" s="252">
        <v>19</v>
      </c>
      <c r="M172" s="252">
        <v>2</v>
      </c>
      <c r="N172" s="261">
        <v>379</v>
      </c>
      <c r="O172" s="261"/>
      <c r="P172" s="330"/>
      <c r="R172" s="330"/>
      <c r="S172" s="330"/>
      <c r="T172" s="330"/>
      <c r="U172" s="330"/>
      <c r="V172" s="330"/>
      <c r="W172" s="330"/>
      <c r="X172" s="330"/>
      <c r="Y172" s="330"/>
      <c r="Z172" s="330"/>
      <c r="AA172" s="330"/>
      <c r="AB172" s="330"/>
      <c r="AC172" s="330">
        <f>IF(O172=[2]non_apps!R250,1,0)</f>
        <v>1</v>
      </c>
      <c r="AH172" s="143"/>
      <c r="AJ172"/>
    </row>
    <row r="173" spans="1:36" ht="21" customHeight="1" x14ac:dyDescent="0.2">
      <c r="A173" s="162" t="s">
        <v>585</v>
      </c>
      <c r="B173" s="254">
        <v>5</v>
      </c>
      <c r="C173" s="254">
        <v>3</v>
      </c>
      <c r="D173" s="254">
        <v>8</v>
      </c>
      <c r="E173" s="254">
        <v>12</v>
      </c>
      <c r="F173" s="254">
        <v>12</v>
      </c>
      <c r="G173" s="254">
        <v>7</v>
      </c>
      <c r="H173" s="254">
        <v>15</v>
      </c>
      <c r="I173" s="254">
        <v>17</v>
      </c>
      <c r="J173" s="254">
        <v>0</v>
      </c>
      <c r="K173" s="254">
        <v>8</v>
      </c>
      <c r="L173" s="254">
        <v>6</v>
      </c>
      <c r="M173" s="254">
        <v>1</v>
      </c>
      <c r="N173" s="255">
        <v>94</v>
      </c>
      <c r="O173" s="255"/>
      <c r="P173" s="330"/>
      <c r="Q173" s="113"/>
      <c r="AH173" s="143"/>
      <c r="AJ173"/>
    </row>
    <row r="174" spans="1:36" ht="21" customHeight="1" x14ac:dyDescent="0.2">
      <c r="A174" s="251" t="s">
        <v>586</v>
      </c>
      <c r="B174" s="252">
        <v>5</v>
      </c>
      <c r="C174" s="252">
        <v>3</v>
      </c>
      <c r="D174" s="252">
        <v>8</v>
      </c>
      <c r="E174" s="252">
        <v>18</v>
      </c>
      <c r="F174" s="252">
        <v>6</v>
      </c>
      <c r="G174" s="252">
        <v>8</v>
      </c>
      <c r="H174" s="252">
        <v>4</v>
      </c>
      <c r="I174" s="252">
        <v>11</v>
      </c>
      <c r="J174" s="252">
        <v>5</v>
      </c>
      <c r="K174" s="252">
        <v>3</v>
      </c>
      <c r="L174" s="252">
        <v>2</v>
      </c>
      <c r="M174" s="252">
        <v>0</v>
      </c>
      <c r="N174" s="261">
        <v>73</v>
      </c>
      <c r="O174" s="261"/>
      <c r="P174" s="330"/>
      <c r="Q174" s="113"/>
      <c r="AH174" s="143"/>
      <c r="AJ174"/>
    </row>
    <row r="175" spans="1:36" ht="21" customHeight="1" x14ac:dyDescent="0.2">
      <c r="A175" s="162" t="s">
        <v>587</v>
      </c>
      <c r="B175" s="254">
        <v>3</v>
      </c>
      <c r="C175" s="254">
        <v>3</v>
      </c>
      <c r="D175" s="254">
        <v>7</v>
      </c>
      <c r="E175" s="254">
        <v>16</v>
      </c>
      <c r="F175" s="254">
        <v>7</v>
      </c>
      <c r="G175" s="254">
        <v>6</v>
      </c>
      <c r="H175" s="254">
        <v>4</v>
      </c>
      <c r="I175" s="254">
        <v>10</v>
      </c>
      <c r="J175" s="254">
        <v>2</v>
      </c>
      <c r="K175" s="254">
        <v>13</v>
      </c>
      <c r="L175" s="254">
        <v>2</v>
      </c>
      <c r="M175" s="254">
        <v>0</v>
      </c>
      <c r="N175" s="255">
        <v>73</v>
      </c>
      <c r="O175" s="255"/>
      <c r="P175" s="330"/>
      <c r="Q175" s="113"/>
      <c r="AH175" s="143"/>
      <c r="AJ175"/>
    </row>
    <row r="176" spans="1:36" ht="21" customHeight="1" x14ac:dyDescent="0.2">
      <c r="A176" s="251" t="s">
        <v>588</v>
      </c>
      <c r="B176" s="252">
        <v>3</v>
      </c>
      <c r="C176" s="252">
        <v>11</v>
      </c>
      <c r="D176" s="252">
        <v>6</v>
      </c>
      <c r="E176" s="252">
        <v>19</v>
      </c>
      <c r="F176" s="252">
        <v>3</v>
      </c>
      <c r="G176" s="252">
        <v>8</v>
      </c>
      <c r="H176" s="252">
        <v>4</v>
      </c>
      <c r="I176" s="252">
        <v>9</v>
      </c>
      <c r="J176" s="252">
        <v>3</v>
      </c>
      <c r="K176" s="252">
        <v>15</v>
      </c>
      <c r="L176" s="252">
        <v>1</v>
      </c>
      <c r="M176" s="252">
        <v>0</v>
      </c>
      <c r="N176" s="261">
        <v>82</v>
      </c>
      <c r="O176" s="261"/>
      <c r="P176" s="330"/>
      <c r="Q176" s="113"/>
      <c r="AH176" s="143"/>
      <c r="AJ176"/>
    </row>
    <row r="177" spans="1:36" ht="21" customHeight="1" x14ac:dyDescent="0.2">
      <c r="A177" s="162" t="s">
        <v>583</v>
      </c>
      <c r="B177" s="254">
        <v>16</v>
      </c>
      <c r="C177" s="254">
        <v>20</v>
      </c>
      <c r="D177" s="254">
        <v>29</v>
      </c>
      <c r="E177" s="254">
        <v>65</v>
      </c>
      <c r="F177" s="254">
        <v>28</v>
      </c>
      <c r="G177" s="254">
        <v>29</v>
      </c>
      <c r="H177" s="254">
        <v>27</v>
      </c>
      <c r="I177" s="254">
        <v>47</v>
      </c>
      <c r="J177" s="254">
        <v>10</v>
      </c>
      <c r="K177" s="254">
        <v>39</v>
      </c>
      <c r="L177" s="254">
        <v>11</v>
      </c>
      <c r="M177" s="254">
        <v>1</v>
      </c>
      <c r="N177" s="255">
        <v>322</v>
      </c>
      <c r="O177" s="255"/>
      <c r="P177" s="330"/>
      <c r="Q177" s="113"/>
      <c r="AH177" s="143"/>
      <c r="AJ177"/>
    </row>
    <row r="178" spans="1:36" ht="21" customHeight="1" x14ac:dyDescent="0.2">
      <c r="A178" s="251" t="s">
        <v>650</v>
      </c>
      <c r="B178" s="252">
        <v>10</v>
      </c>
      <c r="C178" s="252">
        <v>7</v>
      </c>
      <c r="D178" s="252">
        <v>1</v>
      </c>
      <c r="E178" s="252">
        <v>11</v>
      </c>
      <c r="F178" s="252">
        <v>17</v>
      </c>
      <c r="G178" s="252">
        <v>0</v>
      </c>
      <c r="H178" s="252">
        <v>15</v>
      </c>
      <c r="I178" s="252">
        <v>-13</v>
      </c>
      <c r="J178" s="252">
        <v>6</v>
      </c>
      <c r="K178" s="252">
        <v>-6</v>
      </c>
      <c r="L178" s="252">
        <v>8</v>
      </c>
      <c r="M178" s="252">
        <v>1</v>
      </c>
      <c r="N178" s="261">
        <v>57</v>
      </c>
      <c r="O178" s="261"/>
      <c r="P178" s="330"/>
      <c r="Q178" s="113"/>
      <c r="AH178" s="143"/>
      <c r="AJ178"/>
    </row>
    <row r="179" spans="1:36" ht="21" customHeight="1" x14ac:dyDescent="0.2">
      <c r="A179" s="162" t="s">
        <v>651</v>
      </c>
      <c r="B179" s="238">
        <v>0.625</v>
      </c>
      <c r="C179" s="238">
        <v>0.35</v>
      </c>
      <c r="D179" s="238">
        <v>3.4482758620689655E-2</v>
      </c>
      <c r="E179" s="238">
        <v>0.16923076923076924</v>
      </c>
      <c r="F179" s="238">
        <v>0.6071428571428571</v>
      </c>
      <c r="G179" s="238">
        <v>0</v>
      </c>
      <c r="H179" s="238">
        <v>0.55555555555555558</v>
      </c>
      <c r="I179" s="238">
        <v>-0.27659574468085107</v>
      </c>
      <c r="J179" s="238">
        <v>0.6</v>
      </c>
      <c r="K179" s="238">
        <v>-0.15384615384615385</v>
      </c>
      <c r="L179" s="238">
        <v>0.72727272727272729</v>
      </c>
      <c r="M179" s="238" t="s">
        <v>582</v>
      </c>
      <c r="N179" s="237">
        <v>0.17701863354037267</v>
      </c>
      <c r="O179" s="255"/>
      <c r="P179" s="330"/>
      <c r="Q179" s="113"/>
      <c r="AH179" s="143"/>
      <c r="AJ179"/>
    </row>
    <row r="180" spans="1:36" x14ac:dyDescent="0.2">
      <c r="A180" s="598" t="s">
        <v>76</v>
      </c>
      <c r="B180" s="599"/>
      <c r="C180" s="292"/>
      <c r="D180" s="292"/>
      <c r="E180" s="292"/>
      <c r="F180" s="292"/>
      <c r="G180" s="292"/>
      <c r="H180" s="292"/>
      <c r="I180" s="292"/>
      <c r="J180" s="292"/>
      <c r="K180" s="292"/>
      <c r="L180" s="292"/>
      <c r="M180" s="292"/>
      <c r="N180" s="597"/>
      <c r="O180" s="293"/>
      <c r="P180" s="330"/>
      <c r="Q180" s="113"/>
      <c r="AH180" s="143"/>
      <c r="AJ180"/>
    </row>
    <row r="181" spans="1:36" ht="16.350000000000001" customHeight="1" x14ac:dyDescent="0.25">
      <c r="A181" s="315" t="s">
        <v>783</v>
      </c>
      <c r="B181" s="167"/>
      <c r="N181" s="61"/>
      <c r="O181"/>
      <c r="P181" s="330"/>
      <c r="Q181" s="113"/>
      <c r="AH181" s="143"/>
      <c r="AJ181"/>
    </row>
    <row r="182" spans="1:36" ht="105" customHeight="1" x14ac:dyDescent="0.2">
      <c r="A182" s="63"/>
      <c r="B182" s="88" t="s">
        <v>25</v>
      </c>
      <c r="C182" s="88" t="s">
        <v>26</v>
      </c>
      <c r="D182" s="88" t="s">
        <v>27</v>
      </c>
      <c r="E182" s="88" t="s">
        <v>161</v>
      </c>
      <c r="F182" s="88" t="s">
        <v>28</v>
      </c>
      <c r="G182" s="88" t="s">
        <v>29</v>
      </c>
      <c r="H182" s="88" t="s">
        <v>30</v>
      </c>
      <c r="I182" s="88" t="s">
        <v>31</v>
      </c>
      <c r="J182" s="88" t="s">
        <v>32</v>
      </c>
      <c r="K182" s="88" t="s">
        <v>33</v>
      </c>
      <c r="L182" s="88" t="s">
        <v>34</v>
      </c>
      <c r="M182" s="88" t="s">
        <v>35</v>
      </c>
      <c r="N182" s="88" t="s">
        <v>94</v>
      </c>
      <c r="O182" s="77"/>
      <c r="P182" s="330"/>
      <c r="Q182" s="113"/>
      <c r="AH182" s="143"/>
      <c r="AJ182"/>
    </row>
    <row r="183" spans="1:36" ht="21" customHeight="1" x14ac:dyDescent="0.2">
      <c r="A183" s="251" t="s">
        <v>611</v>
      </c>
      <c r="B183" s="252">
        <v>6</v>
      </c>
      <c r="C183" s="252">
        <v>0</v>
      </c>
      <c r="D183" s="252">
        <v>4</v>
      </c>
      <c r="E183" s="252">
        <v>9</v>
      </c>
      <c r="F183" s="252">
        <v>2</v>
      </c>
      <c r="G183" s="252">
        <v>3</v>
      </c>
      <c r="H183" s="252">
        <v>3</v>
      </c>
      <c r="I183" s="252">
        <v>3</v>
      </c>
      <c r="J183" s="252">
        <v>4</v>
      </c>
      <c r="K183" s="252">
        <v>5</v>
      </c>
      <c r="L183" s="252">
        <v>5</v>
      </c>
      <c r="M183" s="252">
        <v>0</v>
      </c>
      <c r="N183" s="261">
        <v>44</v>
      </c>
      <c r="O183" s="261"/>
      <c r="P183" s="330"/>
      <c r="R183" s="330"/>
      <c r="S183" s="330"/>
      <c r="T183" s="330"/>
      <c r="U183" s="330"/>
      <c r="V183" s="330"/>
      <c r="W183" s="330"/>
      <c r="X183" s="330"/>
      <c r="Y183" s="330"/>
      <c r="Z183" s="330"/>
      <c r="AA183" s="330"/>
      <c r="AB183" s="330"/>
      <c r="AH183" s="143"/>
      <c r="AJ183"/>
    </row>
    <row r="184" spans="1:36" ht="21" customHeight="1" x14ac:dyDescent="0.2">
      <c r="A184" s="162" t="s">
        <v>612</v>
      </c>
      <c r="B184" s="253">
        <v>3</v>
      </c>
      <c r="C184" s="253">
        <v>2</v>
      </c>
      <c r="D184" s="253">
        <v>2</v>
      </c>
      <c r="E184" s="253">
        <v>6</v>
      </c>
      <c r="F184" s="253">
        <v>5</v>
      </c>
      <c r="G184" s="253">
        <v>5</v>
      </c>
      <c r="H184" s="253">
        <v>1</v>
      </c>
      <c r="I184" s="253">
        <v>1</v>
      </c>
      <c r="J184" s="253">
        <v>5</v>
      </c>
      <c r="K184" s="253">
        <v>4</v>
      </c>
      <c r="L184" s="253">
        <v>4</v>
      </c>
      <c r="M184" s="253">
        <v>1</v>
      </c>
      <c r="N184" s="262">
        <v>39</v>
      </c>
      <c r="O184" s="262"/>
      <c r="P184" s="330"/>
      <c r="R184" s="330"/>
      <c r="S184" s="330"/>
      <c r="T184" s="330"/>
      <c r="U184" s="330"/>
      <c r="V184" s="330"/>
      <c r="W184" s="330"/>
      <c r="X184" s="330"/>
      <c r="Y184" s="330"/>
      <c r="Z184" s="330"/>
      <c r="AA184" s="330"/>
      <c r="AB184" s="330"/>
      <c r="AH184" s="143"/>
      <c r="AJ184"/>
    </row>
    <row r="185" spans="1:36" ht="21" customHeight="1" x14ac:dyDescent="0.2">
      <c r="A185" s="251" t="s">
        <v>613</v>
      </c>
      <c r="B185" s="252">
        <v>4</v>
      </c>
      <c r="C185" s="252">
        <v>7</v>
      </c>
      <c r="D185" s="252">
        <v>3</v>
      </c>
      <c r="E185" s="252">
        <v>5</v>
      </c>
      <c r="F185" s="252">
        <v>2</v>
      </c>
      <c r="G185" s="252">
        <v>4</v>
      </c>
      <c r="H185" s="252">
        <v>2</v>
      </c>
      <c r="I185" s="252">
        <v>2</v>
      </c>
      <c r="J185" s="252">
        <v>3</v>
      </c>
      <c r="K185" s="252">
        <v>2</v>
      </c>
      <c r="L185" s="252">
        <v>3</v>
      </c>
      <c r="M185" s="252">
        <v>0</v>
      </c>
      <c r="N185" s="261">
        <v>37</v>
      </c>
      <c r="O185" s="261"/>
      <c r="P185" s="330"/>
      <c r="R185" s="330"/>
      <c r="S185" s="330"/>
      <c r="T185" s="330"/>
      <c r="U185" s="330"/>
      <c r="V185" s="330"/>
      <c r="W185" s="330"/>
      <c r="X185" s="330"/>
      <c r="Y185" s="330"/>
      <c r="Z185" s="330"/>
      <c r="AA185" s="330"/>
      <c r="AB185" s="330"/>
      <c r="AH185" s="143"/>
      <c r="AJ185"/>
    </row>
    <row r="186" spans="1:36" ht="21" customHeight="1" x14ac:dyDescent="0.2">
      <c r="A186" s="162" t="s">
        <v>614</v>
      </c>
      <c r="B186" s="253">
        <v>3</v>
      </c>
      <c r="C186" s="253">
        <v>0</v>
      </c>
      <c r="D186" s="253">
        <v>3</v>
      </c>
      <c r="E186" s="253">
        <v>5</v>
      </c>
      <c r="F186" s="253">
        <v>5</v>
      </c>
      <c r="G186" s="253">
        <v>4</v>
      </c>
      <c r="H186" s="253">
        <v>4</v>
      </c>
      <c r="I186" s="253">
        <v>0</v>
      </c>
      <c r="J186" s="253">
        <v>5</v>
      </c>
      <c r="K186" s="253">
        <v>1</v>
      </c>
      <c r="L186" s="253">
        <v>2</v>
      </c>
      <c r="M186" s="253">
        <v>1</v>
      </c>
      <c r="N186" s="262">
        <v>33</v>
      </c>
      <c r="O186" s="262"/>
      <c r="P186" s="330"/>
      <c r="R186" s="330"/>
      <c r="S186" s="330"/>
      <c r="T186" s="330"/>
      <c r="U186" s="330"/>
      <c r="V186" s="330"/>
      <c r="W186" s="330"/>
      <c r="X186" s="330"/>
      <c r="Y186" s="330"/>
      <c r="Z186" s="330"/>
      <c r="AA186" s="330"/>
      <c r="AB186" s="330"/>
      <c r="AH186" s="143"/>
      <c r="AJ186"/>
    </row>
    <row r="187" spans="1:36" ht="21" customHeight="1" x14ac:dyDescent="0.2">
      <c r="A187" s="251" t="s">
        <v>610</v>
      </c>
      <c r="B187" s="252">
        <v>16</v>
      </c>
      <c r="C187" s="252">
        <v>9</v>
      </c>
      <c r="D187" s="252">
        <v>12</v>
      </c>
      <c r="E187" s="252">
        <v>25</v>
      </c>
      <c r="F187" s="252">
        <v>14</v>
      </c>
      <c r="G187" s="252">
        <v>16</v>
      </c>
      <c r="H187" s="252">
        <v>10</v>
      </c>
      <c r="I187" s="252">
        <v>6</v>
      </c>
      <c r="J187" s="252">
        <v>17</v>
      </c>
      <c r="K187" s="252">
        <v>12</v>
      </c>
      <c r="L187" s="252">
        <v>14</v>
      </c>
      <c r="M187" s="252">
        <v>2</v>
      </c>
      <c r="N187" s="261">
        <v>153</v>
      </c>
      <c r="O187" s="261"/>
      <c r="P187" s="330"/>
      <c r="R187" s="330"/>
      <c r="S187" s="330"/>
      <c r="T187" s="330"/>
      <c r="U187" s="330"/>
      <c r="V187" s="330"/>
      <c r="W187" s="330"/>
      <c r="X187" s="330"/>
      <c r="Y187" s="330"/>
      <c r="Z187" s="330"/>
      <c r="AA187" s="330"/>
      <c r="AB187" s="330"/>
      <c r="AH187" s="143"/>
      <c r="AJ187"/>
    </row>
    <row r="188" spans="1:36" ht="21" customHeight="1" x14ac:dyDescent="0.2">
      <c r="A188" s="162" t="s">
        <v>585</v>
      </c>
      <c r="B188" s="254">
        <v>4</v>
      </c>
      <c r="C188" s="254">
        <v>0</v>
      </c>
      <c r="D188" s="254">
        <v>6</v>
      </c>
      <c r="E188" s="254">
        <v>5</v>
      </c>
      <c r="F188" s="254">
        <v>6</v>
      </c>
      <c r="G188" s="254">
        <v>3</v>
      </c>
      <c r="H188" s="254">
        <v>6</v>
      </c>
      <c r="I188" s="254">
        <v>3</v>
      </c>
      <c r="J188" s="254">
        <v>1</v>
      </c>
      <c r="K188" s="254">
        <v>5</v>
      </c>
      <c r="L188" s="254">
        <v>1</v>
      </c>
      <c r="M188" s="254">
        <v>1</v>
      </c>
      <c r="N188" s="255">
        <v>41</v>
      </c>
      <c r="O188" s="255"/>
      <c r="P188" s="330"/>
      <c r="Q188" s="113"/>
      <c r="AH188" s="143"/>
      <c r="AJ188"/>
    </row>
    <row r="189" spans="1:36" ht="21" customHeight="1" x14ac:dyDescent="0.2">
      <c r="A189" s="251" t="s">
        <v>586</v>
      </c>
      <c r="B189" s="252">
        <v>4</v>
      </c>
      <c r="C189" s="252">
        <v>2</v>
      </c>
      <c r="D189" s="252">
        <v>6</v>
      </c>
      <c r="E189" s="252">
        <v>3</v>
      </c>
      <c r="F189" s="252">
        <v>5</v>
      </c>
      <c r="G189" s="252">
        <v>2</v>
      </c>
      <c r="H189" s="252">
        <v>5</v>
      </c>
      <c r="I189" s="252">
        <v>7</v>
      </c>
      <c r="J189" s="252">
        <v>4</v>
      </c>
      <c r="K189" s="252">
        <v>5</v>
      </c>
      <c r="L189" s="252">
        <v>4</v>
      </c>
      <c r="M189" s="252">
        <v>1</v>
      </c>
      <c r="N189" s="261">
        <v>48</v>
      </c>
      <c r="O189" s="261"/>
      <c r="P189" s="330"/>
      <c r="Q189" s="113"/>
      <c r="AH189" s="143"/>
      <c r="AJ189"/>
    </row>
    <row r="190" spans="1:36" ht="21" customHeight="1" x14ac:dyDescent="0.2">
      <c r="A190" s="162" t="s">
        <v>587</v>
      </c>
      <c r="B190" s="254">
        <v>3</v>
      </c>
      <c r="C190" s="254">
        <v>1</v>
      </c>
      <c r="D190" s="254">
        <v>2</v>
      </c>
      <c r="E190" s="254">
        <v>3</v>
      </c>
      <c r="F190" s="254">
        <v>3</v>
      </c>
      <c r="G190" s="254">
        <v>2</v>
      </c>
      <c r="H190" s="254">
        <v>3</v>
      </c>
      <c r="I190" s="254">
        <v>4</v>
      </c>
      <c r="J190" s="254">
        <v>5</v>
      </c>
      <c r="K190" s="254">
        <v>3</v>
      </c>
      <c r="L190" s="254">
        <v>1</v>
      </c>
      <c r="M190" s="254">
        <v>1</v>
      </c>
      <c r="N190" s="255">
        <v>31</v>
      </c>
      <c r="O190" s="255"/>
      <c r="P190" s="330"/>
      <c r="Q190" s="113"/>
      <c r="AH190" s="143"/>
      <c r="AJ190"/>
    </row>
    <row r="191" spans="1:36" ht="21" customHeight="1" x14ac:dyDescent="0.2">
      <c r="A191" s="251" t="s">
        <v>588</v>
      </c>
      <c r="B191" s="252">
        <v>0</v>
      </c>
      <c r="C191" s="252">
        <v>0</v>
      </c>
      <c r="D191" s="252">
        <v>3</v>
      </c>
      <c r="E191" s="252">
        <v>3</v>
      </c>
      <c r="F191" s="252">
        <v>2</v>
      </c>
      <c r="G191" s="252">
        <v>5</v>
      </c>
      <c r="H191" s="252">
        <v>2</v>
      </c>
      <c r="I191" s="252">
        <v>2</v>
      </c>
      <c r="J191" s="252">
        <v>6</v>
      </c>
      <c r="K191" s="252">
        <v>3</v>
      </c>
      <c r="L191" s="252">
        <v>3</v>
      </c>
      <c r="M191" s="252">
        <v>0</v>
      </c>
      <c r="N191" s="261">
        <v>29</v>
      </c>
      <c r="O191" s="261"/>
      <c r="P191" s="330"/>
      <c r="Q191" s="113"/>
      <c r="AH191" s="143"/>
      <c r="AJ191"/>
    </row>
    <row r="192" spans="1:36" ht="21" customHeight="1" x14ac:dyDescent="0.2">
      <c r="A192" s="162" t="s">
        <v>583</v>
      </c>
      <c r="B192" s="254">
        <v>11</v>
      </c>
      <c r="C192" s="254">
        <v>3</v>
      </c>
      <c r="D192" s="254">
        <v>17</v>
      </c>
      <c r="E192" s="254">
        <v>14</v>
      </c>
      <c r="F192" s="254">
        <v>16</v>
      </c>
      <c r="G192" s="254">
        <v>12</v>
      </c>
      <c r="H192" s="254">
        <v>16</v>
      </c>
      <c r="I192" s="254">
        <v>16</v>
      </c>
      <c r="J192" s="254">
        <v>16</v>
      </c>
      <c r="K192" s="254">
        <v>16</v>
      </c>
      <c r="L192" s="254">
        <v>9</v>
      </c>
      <c r="M192" s="254">
        <v>3</v>
      </c>
      <c r="N192" s="255">
        <v>149</v>
      </c>
      <c r="O192" s="255"/>
      <c r="P192" s="330"/>
      <c r="Q192" s="113"/>
      <c r="AH192" s="143"/>
      <c r="AJ192"/>
    </row>
    <row r="193" spans="1:36" ht="21" customHeight="1" x14ac:dyDescent="0.2">
      <c r="A193" s="251" t="s">
        <v>650</v>
      </c>
      <c r="B193" s="252">
        <v>5</v>
      </c>
      <c r="C193" s="252">
        <v>6</v>
      </c>
      <c r="D193" s="252">
        <v>-5</v>
      </c>
      <c r="E193" s="252">
        <v>11</v>
      </c>
      <c r="F193" s="252">
        <v>-2</v>
      </c>
      <c r="G193" s="252">
        <v>4</v>
      </c>
      <c r="H193" s="252">
        <v>-6</v>
      </c>
      <c r="I193" s="252">
        <v>-10</v>
      </c>
      <c r="J193" s="252">
        <v>1</v>
      </c>
      <c r="K193" s="252">
        <v>-4</v>
      </c>
      <c r="L193" s="252">
        <v>5</v>
      </c>
      <c r="M193" s="252">
        <v>-1</v>
      </c>
      <c r="N193" s="261">
        <v>4</v>
      </c>
      <c r="O193" s="261"/>
      <c r="P193" s="330"/>
      <c r="Q193" s="113"/>
      <c r="AH193" s="143"/>
      <c r="AJ193"/>
    </row>
    <row r="194" spans="1:36" ht="21" customHeight="1" x14ac:dyDescent="0.2">
      <c r="A194" s="162" t="s">
        <v>651</v>
      </c>
      <c r="B194" s="238">
        <v>0.45454545454545453</v>
      </c>
      <c r="C194" s="238" t="s">
        <v>582</v>
      </c>
      <c r="D194" s="238">
        <v>-0.29411764705882354</v>
      </c>
      <c r="E194" s="238">
        <v>0.7857142857142857</v>
      </c>
      <c r="F194" s="238">
        <v>-0.125</v>
      </c>
      <c r="G194" s="238">
        <v>0.33333333333333331</v>
      </c>
      <c r="H194" s="238">
        <v>-0.375</v>
      </c>
      <c r="I194" s="238">
        <v>-0.625</v>
      </c>
      <c r="J194" s="238">
        <v>6.25E-2</v>
      </c>
      <c r="K194" s="238">
        <v>-0.25</v>
      </c>
      <c r="L194" s="238" t="s">
        <v>582</v>
      </c>
      <c r="M194" s="238" t="s">
        <v>582</v>
      </c>
      <c r="N194" s="237">
        <v>2.6845637583892617E-2</v>
      </c>
      <c r="O194" s="255"/>
      <c r="P194" s="330"/>
      <c r="Q194" s="113"/>
      <c r="AH194" s="143"/>
      <c r="AJ194"/>
    </row>
    <row r="195" spans="1:36" x14ac:dyDescent="0.2">
      <c r="A195" s="598" t="s">
        <v>76</v>
      </c>
      <c r="B195" s="599"/>
      <c r="C195" s="292"/>
      <c r="D195" s="292"/>
      <c r="E195" s="292"/>
      <c r="F195" s="292"/>
      <c r="G195" s="292"/>
      <c r="H195" s="292"/>
      <c r="I195" s="292"/>
      <c r="J195" s="292"/>
      <c r="K195" s="292"/>
      <c r="L195" s="292"/>
      <c r="M195" s="292"/>
      <c r="N195" s="597"/>
      <c r="O195" s="293"/>
      <c r="P195" s="330"/>
      <c r="Q195" s="113"/>
      <c r="AH195" s="143"/>
      <c r="AJ195"/>
    </row>
    <row r="196" spans="1:36" ht="16.350000000000001" customHeight="1" x14ac:dyDescent="0.25">
      <c r="A196" s="315" t="s">
        <v>780</v>
      </c>
      <c r="B196" s="167"/>
      <c r="N196" s="61"/>
      <c r="O196"/>
      <c r="P196" s="98"/>
      <c r="Q196" s="333"/>
    </row>
    <row r="197" spans="1:36" s="62" customFormat="1" ht="105" customHeight="1" x14ac:dyDescent="0.2">
      <c r="A197" s="63"/>
      <c r="B197" s="88" t="s">
        <v>25</v>
      </c>
      <c r="C197" s="88" t="s">
        <v>26</v>
      </c>
      <c r="D197" s="88" t="s">
        <v>27</v>
      </c>
      <c r="E197" s="88" t="s">
        <v>161</v>
      </c>
      <c r="F197" s="88" t="s">
        <v>28</v>
      </c>
      <c r="G197" s="88" t="s">
        <v>29</v>
      </c>
      <c r="H197" s="88" t="s">
        <v>30</v>
      </c>
      <c r="I197" s="88" t="s">
        <v>31</v>
      </c>
      <c r="J197" s="88" t="s">
        <v>32</v>
      </c>
      <c r="K197" s="88" t="s">
        <v>33</v>
      </c>
      <c r="L197" s="88" t="s">
        <v>34</v>
      </c>
      <c r="M197" s="88" t="s">
        <v>35</v>
      </c>
      <c r="N197" s="88" t="s">
        <v>94</v>
      </c>
      <c r="O197" s="77"/>
      <c r="P197" s="331"/>
      <c r="Q197" s="300"/>
      <c r="R197" s="300"/>
      <c r="S197" s="300"/>
      <c r="T197" s="300"/>
      <c r="U197" s="300"/>
      <c r="V197" s="300"/>
      <c r="W197" s="300"/>
      <c r="X197" s="300"/>
      <c r="Y197" s="300"/>
      <c r="Z197" s="300"/>
      <c r="AA197" s="300"/>
      <c r="AB197" s="300"/>
      <c r="AC197" s="300"/>
      <c r="AD197" s="300"/>
      <c r="AE197" s="300"/>
      <c r="AF197" s="300"/>
      <c r="AG197" s="300"/>
      <c r="AH197" s="295"/>
      <c r="AI197" s="295"/>
    </row>
    <row r="198" spans="1:36" s="62" customFormat="1" ht="21" customHeight="1" x14ac:dyDescent="0.2">
      <c r="A198" s="432" t="s">
        <v>466</v>
      </c>
      <c r="B198" s="433"/>
      <c r="C198" s="433"/>
      <c r="D198" s="433"/>
      <c r="E198" s="433"/>
      <c r="F198" s="433"/>
      <c r="G198" s="433"/>
      <c r="H198" s="433"/>
      <c r="I198" s="433"/>
      <c r="J198" s="433"/>
      <c r="K198" s="433"/>
      <c r="L198" s="433"/>
      <c r="M198" s="433"/>
      <c r="N198" s="434"/>
      <c r="O198" s="435"/>
      <c r="P198" s="332"/>
      <c r="Q198" s="300"/>
      <c r="R198" s="300"/>
      <c r="S198" s="300"/>
      <c r="T198" s="300"/>
      <c r="U198" s="300"/>
      <c r="V198" s="300"/>
      <c r="W198" s="300"/>
      <c r="X198" s="300"/>
      <c r="Y198" s="300"/>
      <c r="Z198" s="300"/>
      <c r="AA198" s="300"/>
      <c r="AB198" s="300"/>
      <c r="AC198" s="300"/>
      <c r="AD198" s="300"/>
      <c r="AE198" s="300"/>
      <c r="AF198" s="300"/>
      <c r="AG198" s="300"/>
      <c r="AH198" s="295"/>
      <c r="AI198" s="295"/>
    </row>
    <row r="199" spans="1:36" ht="21" customHeight="1" x14ac:dyDescent="0.2">
      <c r="A199" s="251" t="s">
        <v>611</v>
      </c>
      <c r="B199" s="252">
        <v>7</v>
      </c>
      <c r="C199" s="252">
        <v>13</v>
      </c>
      <c r="D199" s="252">
        <v>14</v>
      </c>
      <c r="E199" s="252">
        <v>16</v>
      </c>
      <c r="F199" s="252">
        <v>13</v>
      </c>
      <c r="G199" s="252">
        <v>9</v>
      </c>
      <c r="H199" s="252">
        <v>10</v>
      </c>
      <c r="I199" s="252">
        <v>15</v>
      </c>
      <c r="J199" s="252">
        <v>8</v>
      </c>
      <c r="K199" s="252">
        <v>10</v>
      </c>
      <c r="L199" s="252">
        <v>5</v>
      </c>
      <c r="M199" s="252">
        <v>0</v>
      </c>
      <c r="N199" s="261">
        <v>120</v>
      </c>
      <c r="O199" s="261"/>
      <c r="P199" s="330"/>
      <c r="R199" s="330"/>
      <c r="S199" s="330"/>
      <c r="T199" s="330"/>
      <c r="U199" s="330"/>
      <c r="V199" s="330"/>
      <c r="W199" s="330"/>
      <c r="X199" s="330"/>
      <c r="Y199" s="330"/>
      <c r="Z199" s="330"/>
      <c r="AA199" s="330"/>
      <c r="AB199" s="330"/>
      <c r="AH199" s="143"/>
      <c r="AJ199"/>
    </row>
    <row r="200" spans="1:36" ht="21" customHeight="1" x14ac:dyDescent="0.2">
      <c r="A200" s="162" t="s">
        <v>612</v>
      </c>
      <c r="B200" s="253">
        <v>5</v>
      </c>
      <c r="C200" s="253">
        <v>10</v>
      </c>
      <c r="D200" s="253">
        <v>8</v>
      </c>
      <c r="E200" s="253">
        <v>17</v>
      </c>
      <c r="F200" s="253">
        <v>17</v>
      </c>
      <c r="G200" s="253">
        <v>5</v>
      </c>
      <c r="H200" s="253">
        <v>4</v>
      </c>
      <c r="I200" s="253">
        <v>11</v>
      </c>
      <c r="J200" s="253">
        <v>9</v>
      </c>
      <c r="K200" s="253">
        <v>8</v>
      </c>
      <c r="L200" s="253">
        <v>6</v>
      </c>
      <c r="M200" s="253">
        <v>0</v>
      </c>
      <c r="N200" s="262">
        <v>100</v>
      </c>
      <c r="O200" s="262"/>
      <c r="P200" s="330"/>
      <c r="R200" s="330"/>
      <c r="S200" s="330"/>
      <c r="T200" s="330"/>
      <c r="U200" s="330"/>
      <c r="V200" s="330"/>
      <c r="W200" s="330"/>
      <c r="X200" s="330"/>
      <c r="Y200" s="330"/>
      <c r="Z200" s="330"/>
      <c r="AA200" s="330"/>
      <c r="AB200" s="330"/>
      <c r="AH200" s="143"/>
      <c r="AJ200"/>
    </row>
    <row r="201" spans="1:36" ht="21" customHeight="1" x14ac:dyDescent="0.2">
      <c r="A201" s="251" t="s">
        <v>613</v>
      </c>
      <c r="B201" s="252">
        <v>8</v>
      </c>
      <c r="C201" s="252">
        <v>5</v>
      </c>
      <c r="D201" s="252">
        <v>6</v>
      </c>
      <c r="E201" s="252">
        <v>12</v>
      </c>
      <c r="F201" s="252">
        <v>4</v>
      </c>
      <c r="G201" s="252">
        <v>6</v>
      </c>
      <c r="H201" s="252">
        <v>6</v>
      </c>
      <c r="I201" s="252">
        <v>14</v>
      </c>
      <c r="J201" s="252">
        <v>9</v>
      </c>
      <c r="K201" s="252">
        <v>7</v>
      </c>
      <c r="L201" s="252">
        <v>9</v>
      </c>
      <c r="M201" s="252">
        <v>0</v>
      </c>
      <c r="N201" s="261">
        <v>86</v>
      </c>
      <c r="O201" s="261"/>
      <c r="P201" s="330"/>
      <c r="R201" s="330"/>
      <c r="S201" s="330"/>
      <c r="T201" s="330"/>
      <c r="U201" s="330"/>
      <c r="V201" s="330"/>
      <c r="W201" s="330"/>
      <c r="X201" s="330"/>
      <c r="Y201" s="330"/>
      <c r="Z201" s="330"/>
      <c r="AA201" s="330"/>
      <c r="AB201" s="330"/>
      <c r="AH201" s="143"/>
      <c r="AJ201"/>
    </row>
    <row r="202" spans="1:36" ht="21" customHeight="1" x14ac:dyDescent="0.2">
      <c r="A202" s="162" t="s">
        <v>614</v>
      </c>
      <c r="B202" s="253">
        <v>7</v>
      </c>
      <c r="C202" s="253">
        <v>12</v>
      </c>
      <c r="D202" s="253">
        <v>8</v>
      </c>
      <c r="E202" s="253">
        <v>15</v>
      </c>
      <c r="F202" s="253">
        <v>11</v>
      </c>
      <c r="G202" s="253">
        <v>8</v>
      </c>
      <c r="H202" s="253">
        <v>6</v>
      </c>
      <c r="I202" s="253">
        <v>14</v>
      </c>
      <c r="J202" s="253">
        <v>17</v>
      </c>
      <c r="K202" s="253">
        <v>13</v>
      </c>
      <c r="L202" s="253">
        <v>5</v>
      </c>
      <c r="M202" s="253">
        <v>0</v>
      </c>
      <c r="N202" s="262">
        <v>116</v>
      </c>
      <c r="O202" s="262"/>
      <c r="P202" s="330"/>
      <c r="R202" s="330"/>
      <c r="S202" s="330"/>
      <c r="T202" s="330"/>
      <c r="U202" s="330"/>
      <c r="V202" s="330"/>
      <c r="W202" s="330"/>
      <c r="X202" s="330"/>
      <c r="Y202" s="330"/>
      <c r="Z202" s="330"/>
      <c r="AA202" s="330"/>
      <c r="AB202" s="330"/>
      <c r="AH202" s="143"/>
      <c r="AJ202"/>
    </row>
    <row r="203" spans="1:36" ht="21" customHeight="1" x14ac:dyDescent="0.2">
      <c r="A203" s="251" t="s">
        <v>610</v>
      </c>
      <c r="B203" s="252">
        <v>27</v>
      </c>
      <c r="C203" s="252">
        <v>40</v>
      </c>
      <c r="D203" s="252">
        <v>36</v>
      </c>
      <c r="E203" s="252">
        <v>60</v>
      </c>
      <c r="F203" s="252">
        <v>45</v>
      </c>
      <c r="G203" s="252">
        <v>28</v>
      </c>
      <c r="H203" s="252">
        <v>26</v>
      </c>
      <c r="I203" s="252">
        <v>54</v>
      </c>
      <c r="J203" s="252">
        <v>43</v>
      </c>
      <c r="K203" s="252">
        <v>38</v>
      </c>
      <c r="L203" s="252">
        <v>25</v>
      </c>
      <c r="M203" s="252">
        <v>0</v>
      </c>
      <c r="N203" s="261">
        <v>422</v>
      </c>
      <c r="O203" s="261"/>
      <c r="P203" s="330"/>
      <c r="R203" s="330"/>
      <c r="S203" s="330"/>
      <c r="T203" s="330"/>
      <c r="U203" s="330"/>
      <c r="V203" s="330"/>
      <c r="W203" s="330"/>
      <c r="X203" s="330"/>
      <c r="Y203" s="330"/>
      <c r="Z203" s="330"/>
      <c r="AA203" s="330"/>
      <c r="AB203" s="330"/>
      <c r="AH203" s="143"/>
      <c r="AJ203"/>
    </row>
    <row r="204" spans="1:36" ht="21" customHeight="1" x14ac:dyDescent="0.2">
      <c r="A204" s="162" t="s">
        <v>585</v>
      </c>
      <c r="B204" s="254">
        <v>6</v>
      </c>
      <c r="C204" s="254">
        <v>12</v>
      </c>
      <c r="D204" s="254">
        <v>12</v>
      </c>
      <c r="E204" s="254">
        <v>23</v>
      </c>
      <c r="F204" s="254">
        <v>12</v>
      </c>
      <c r="G204" s="254">
        <v>7</v>
      </c>
      <c r="H204" s="254">
        <v>6</v>
      </c>
      <c r="I204" s="254">
        <v>11</v>
      </c>
      <c r="J204" s="254">
        <v>15</v>
      </c>
      <c r="K204" s="254">
        <v>11</v>
      </c>
      <c r="L204" s="254">
        <v>11</v>
      </c>
      <c r="M204" s="254">
        <v>0</v>
      </c>
      <c r="N204" s="255">
        <v>126</v>
      </c>
      <c r="O204" s="255"/>
      <c r="P204" s="282"/>
      <c r="Q204" s="143"/>
      <c r="R204" s="143"/>
      <c r="S204" s="143"/>
      <c r="T204" s="143"/>
      <c r="U204" s="143"/>
      <c r="V204" s="143"/>
      <c r="W204" s="143"/>
      <c r="X204" s="143"/>
      <c r="Y204" s="143"/>
      <c r="Z204" s="143"/>
      <c r="AA204" s="143"/>
      <c r="AB204" s="143"/>
      <c r="AC204" s="143"/>
      <c r="AD204" s="143"/>
      <c r="AE204" s="143"/>
      <c r="AF204" s="143"/>
      <c r="AG204" s="143"/>
      <c r="AH204" s="143"/>
      <c r="AJ204"/>
    </row>
    <row r="205" spans="1:36" ht="21" customHeight="1" x14ac:dyDescent="0.2">
      <c r="A205" s="251" t="s">
        <v>586</v>
      </c>
      <c r="B205" s="252">
        <v>3</v>
      </c>
      <c r="C205" s="252">
        <v>11</v>
      </c>
      <c r="D205" s="252">
        <v>7</v>
      </c>
      <c r="E205" s="252">
        <v>14</v>
      </c>
      <c r="F205" s="252">
        <v>8</v>
      </c>
      <c r="G205" s="252">
        <v>4</v>
      </c>
      <c r="H205" s="252">
        <v>15</v>
      </c>
      <c r="I205" s="252">
        <v>9</v>
      </c>
      <c r="J205" s="252">
        <v>4</v>
      </c>
      <c r="K205" s="252">
        <v>12</v>
      </c>
      <c r="L205" s="252">
        <v>2</v>
      </c>
      <c r="M205" s="252">
        <v>0</v>
      </c>
      <c r="N205" s="261">
        <v>89</v>
      </c>
      <c r="O205" s="261"/>
      <c r="P205" s="330"/>
      <c r="Q205" s="113"/>
      <c r="AH205" s="143"/>
      <c r="AJ205"/>
    </row>
    <row r="206" spans="1:36" ht="21" customHeight="1" x14ac:dyDescent="0.2">
      <c r="A206" s="162" t="s">
        <v>587</v>
      </c>
      <c r="B206" s="254">
        <v>5</v>
      </c>
      <c r="C206" s="254">
        <v>10</v>
      </c>
      <c r="D206" s="254">
        <v>9</v>
      </c>
      <c r="E206" s="254">
        <v>23</v>
      </c>
      <c r="F206" s="254">
        <v>14</v>
      </c>
      <c r="G206" s="254">
        <v>5</v>
      </c>
      <c r="H206" s="254">
        <v>6</v>
      </c>
      <c r="I206" s="254">
        <v>8</v>
      </c>
      <c r="J206" s="254">
        <v>12</v>
      </c>
      <c r="K206" s="254">
        <v>10</v>
      </c>
      <c r="L206" s="254">
        <v>4</v>
      </c>
      <c r="M206" s="254">
        <v>0</v>
      </c>
      <c r="N206" s="255">
        <v>106</v>
      </c>
      <c r="O206" s="255"/>
      <c r="P206" s="282"/>
      <c r="Q206" s="143"/>
      <c r="R206" s="143"/>
      <c r="S206" s="143"/>
      <c r="T206" s="143"/>
      <c r="U206" s="143"/>
      <c r="V206" s="143"/>
      <c r="W206" s="143"/>
      <c r="X206" s="143"/>
      <c r="Y206" s="143"/>
      <c r="Z206" s="143"/>
      <c r="AA206" s="143"/>
      <c r="AB206" s="143"/>
      <c r="AC206" s="143"/>
      <c r="AD206" s="143"/>
      <c r="AE206" s="143"/>
      <c r="AF206" s="143"/>
      <c r="AG206" s="143"/>
      <c r="AH206" s="143"/>
      <c r="AJ206"/>
    </row>
    <row r="207" spans="1:36" ht="21" customHeight="1" x14ac:dyDescent="0.2">
      <c r="A207" s="251" t="s">
        <v>588</v>
      </c>
      <c r="B207" s="252">
        <v>6</v>
      </c>
      <c r="C207" s="252">
        <v>11</v>
      </c>
      <c r="D207" s="252">
        <v>11</v>
      </c>
      <c r="E207" s="252">
        <v>17</v>
      </c>
      <c r="F207" s="252">
        <v>7</v>
      </c>
      <c r="G207" s="252">
        <v>2</v>
      </c>
      <c r="H207" s="252">
        <v>4</v>
      </c>
      <c r="I207" s="252">
        <v>12</v>
      </c>
      <c r="J207" s="252">
        <v>10</v>
      </c>
      <c r="K207" s="252">
        <v>12</v>
      </c>
      <c r="L207" s="252">
        <v>5</v>
      </c>
      <c r="M207" s="252">
        <v>0</v>
      </c>
      <c r="N207" s="261">
        <v>97</v>
      </c>
      <c r="O207" s="261"/>
      <c r="P207" s="330"/>
      <c r="Q207" s="113"/>
      <c r="AH207" s="143"/>
      <c r="AJ207"/>
    </row>
    <row r="208" spans="1:36" ht="21" customHeight="1" x14ac:dyDescent="0.2">
      <c r="A208" s="162" t="s">
        <v>583</v>
      </c>
      <c r="B208" s="254">
        <v>20</v>
      </c>
      <c r="C208" s="254">
        <v>44</v>
      </c>
      <c r="D208" s="254">
        <v>39</v>
      </c>
      <c r="E208" s="254">
        <v>77</v>
      </c>
      <c r="F208" s="254">
        <v>41</v>
      </c>
      <c r="G208" s="254">
        <v>18</v>
      </c>
      <c r="H208" s="254">
        <v>31</v>
      </c>
      <c r="I208" s="254">
        <v>40</v>
      </c>
      <c r="J208" s="254">
        <v>41</v>
      </c>
      <c r="K208" s="254">
        <v>45</v>
      </c>
      <c r="L208" s="254">
        <v>22</v>
      </c>
      <c r="M208" s="254">
        <v>0</v>
      </c>
      <c r="N208" s="255">
        <v>418</v>
      </c>
      <c r="O208" s="255"/>
      <c r="P208" s="282"/>
      <c r="Q208" s="143"/>
      <c r="R208" s="143"/>
      <c r="S208" s="143"/>
      <c r="T208" s="143"/>
      <c r="U208" s="143"/>
      <c r="V208" s="143"/>
      <c r="W208" s="143"/>
      <c r="X208" s="143"/>
      <c r="Y208" s="143"/>
      <c r="Z208" s="143"/>
      <c r="AA208" s="143"/>
      <c r="AB208" s="143"/>
      <c r="AC208" s="143"/>
      <c r="AD208" s="143"/>
      <c r="AE208" s="143"/>
      <c r="AF208" s="143"/>
      <c r="AG208" s="143"/>
      <c r="AH208" s="143"/>
      <c r="AJ208"/>
    </row>
    <row r="209" spans="1:36" ht="21" customHeight="1" x14ac:dyDescent="0.2">
      <c r="A209" s="251" t="s">
        <v>650</v>
      </c>
      <c r="B209" s="252">
        <v>7</v>
      </c>
      <c r="C209" s="252">
        <v>-4</v>
      </c>
      <c r="D209" s="252">
        <v>-3</v>
      </c>
      <c r="E209" s="252">
        <v>-17</v>
      </c>
      <c r="F209" s="252">
        <v>4</v>
      </c>
      <c r="G209" s="252">
        <v>10</v>
      </c>
      <c r="H209" s="252">
        <v>-5</v>
      </c>
      <c r="I209" s="252">
        <v>14</v>
      </c>
      <c r="J209" s="252">
        <v>2</v>
      </c>
      <c r="K209" s="252">
        <v>-7</v>
      </c>
      <c r="L209" s="252">
        <v>3</v>
      </c>
      <c r="M209" s="252">
        <v>0</v>
      </c>
      <c r="N209" s="261">
        <v>4</v>
      </c>
      <c r="O209" s="261"/>
      <c r="P209" s="330"/>
      <c r="Q209" s="113"/>
      <c r="AH209" s="143"/>
      <c r="AJ209"/>
    </row>
    <row r="210" spans="1:36" ht="21" customHeight="1" x14ac:dyDescent="0.2">
      <c r="A210" s="162" t="s">
        <v>651</v>
      </c>
      <c r="B210" s="238">
        <v>0.35</v>
      </c>
      <c r="C210" s="238">
        <v>-9.0909090909090912E-2</v>
      </c>
      <c r="D210" s="238">
        <v>-7.6923076923076927E-2</v>
      </c>
      <c r="E210" s="238">
        <v>-0.22077922077922077</v>
      </c>
      <c r="F210" s="238">
        <v>9.7560975609756101E-2</v>
      </c>
      <c r="G210" s="238">
        <v>0.55555555555555558</v>
      </c>
      <c r="H210" s="238">
        <v>-0.16129032258064516</v>
      </c>
      <c r="I210" s="238">
        <v>0.35</v>
      </c>
      <c r="J210" s="238">
        <v>4.878048780487805E-2</v>
      </c>
      <c r="K210" s="238">
        <v>-0.15555555555555556</v>
      </c>
      <c r="L210" s="238">
        <v>0.13636363636363635</v>
      </c>
      <c r="M210" s="238" t="s">
        <v>582</v>
      </c>
      <c r="N210" s="237">
        <v>9.5693779904306216E-3</v>
      </c>
      <c r="O210" s="255"/>
      <c r="P210" s="282"/>
      <c r="Q210" s="143"/>
      <c r="R210" s="143"/>
      <c r="S210" s="143"/>
      <c r="T210" s="143"/>
      <c r="U210" s="143"/>
      <c r="V210" s="143"/>
      <c r="W210" s="143"/>
      <c r="X210" s="143"/>
      <c r="Y210" s="143"/>
      <c r="Z210" s="143"/>
      <c r="AA210" s="143"/>
      <c r="AB210" s="143"/>
      <c r="AC210" s="143"/>
      <c r="AD210" s="143"/>
      <c r="AE210" s="143"/>
      <c r="AF210" s="143"/>
      <c r="AG210" s="143"/>
      <c r="AH210" s="143"/>
      <c r="AJ210"/>
    </row>
    <row r="211" spans="1:36" ht="21" customHeight="1" x14ac:dyDescent="0.2">
      <c r="A211" s="601" t="s">
        <v>467</v>
      </c>
      <c r="B211" s="430"/>
      <c r="C211" s="430"/>
      <c r="D211" s="430"/>
      <c r="E211" s="430"/>
      <c r="F211" s="430"/>
      <c r="G211" s="430"/>
      <c r="H211" s="430"/>
      <c r="I211" s="430"/>
      <c r="J211" s="430"/>
      <c r="K211" s="430"/>
      <c r="L211" s="430"/>
      <c r="M211" s="430"/>
      <c r="N211" s="431"/>
      <c r="O211" s="600"/>
      <c r="P211" s="330"/>
      <c r="Q211" s="113"/>
      <c r="AH211" s="143"/>
      <c r="AJ211"/>
    </row>
    <row r="212" spans="1:36" ht="21" customHeight="1" x14ac:dyDescent="0.2">
      <c r="A212" s="251" t="s">
        <v>611</v>
      </c>
      <c r="B212" s="252">
        <v>4</v>
      </c>
      <c r="C212" s="252">
        <v>10</v>
      </c>
      <c r="D212" s="252">
        <v>15</v>
      </c>
      <c r="E212" s="252">
        <v>17</v>
      </c>
      <c r="F212" s="252">
        <v>4</v>
      </c>
      <c r="G212" s="252">
        <v>5</v>
      </c>
      <c r="H212" s="252">
        <v>8</v>
      </c>
      <c r="I212" s="252">
        <v>10</v>
      </c>
      <c r="J212" s="252">
        <v>2</v>
      </c>
      <c r="K212" s="252">
        <v>11</v>
      </c>
      <c r="L212" s="252">
        <v>8</v>
      </c>
      <c r="M212" s="252">
        <v>0</v>
      </c>
      <c r="N212" s="261">
        <v>94</v>
      </c>
      <c r="O212" s="261"/>
      <c r="P212" s="330"/>
      <c r="R212" s="330"/>
      <c r="S212" s="330"/>
      <c r="T212" s="330"/>
      <c r="U212" s="330"/>
      <c r="V212" s="330"/>
      <c r="W212" s="330"/>
      <c r="X212" s="330"/>
      <c r="Y212" s="330"/>
      <c r="Z212" s="330"/>
      <c r="AA212" s="330"/>
      <c r="AB212" s="330"/>
      <c r="AH212" s="143"/>
      <c r="AJ212"/>
    </row>
    <row r="213" spans="1:36" ht="21" customHeight="1" x14ac:dyDescent="0.2">
      <c r="A213" s="162" t="s">
        <v>612</v>
      </c>
      <c r="B213" s="253">
        <v>5</v>
      </c>
      <c r="C213" s="253">
        <v>12</v>
      </c>
      <c r="D213" s="253">
        <v>9</v>
      </c>
      <c r="E213" s="253">
        <v>13</v>
      </c>
      <c r="F213" s="253">
        <v>10</v>
      </c>
      <c r="G213" s="253">
        <v>3</v>
      </c>
      <c r="H213" s="253">
        <v>6</v>
      </c>
      <c r="I213" s="253">
        <v>7</v>
      </c>
      <c r="J213" s="253">
        <v>12</v>
      </c>
      <c r="K213" s="253">
        <v>6</v>
      </c>
      <c r="L213" s="253">
        <v>2</v>
      </c>
      <c r="M213" s="253">
        <v>0</v>
      </c>
      <c r="N213" s="262">
        <v>85</v>
      </c>
      <c r="O213" s="262"/>
      <c r="P213" s="330"/>
      <c r="R213" s="330"/>
      <c r="S213" s="330"/>
      <c r="T213" s="330"/>
      <c r="U213" s="330"/>
      <c r="V213" s="330"/>
      <c r="W213" s="330"/>
      <c r="X213" s="330"/>
      <c r="Y213" s="330"/>
      <c r="Z213" s="330"/>
      <c r="AA213" s="330"/>
      <c r="AB213" s="330"/>
      <c r="AH213" s="143"/>
      <c r="AJ213"/>
    </row>
    <row r="214" spans="1:36" ht="21" customHeight="1" x14ac:dyDescent="0.2">
      <c r="A214" s="251" t="s">
        <v>613</v>
      </c>
      <c r="B214" s="252">
        <v>4</v>
      </c>
      <c r="C214" s="252">
        <v>9</v>
      </c>
      <c r="D214" s="252">
        <v>6</v>
      </c>
      <c r="E214" s="252">
        <v>13</v>
      </c>
      <c r="F214" s="252">
        <v>19</v>
      </c>
      <c r="G214" s="252">
        <v>5</v>
      </c>
      <c r="H214" s="252">
        <v>3</v>
      </c>
      <c r="I214" s="252">
        <v>20</v>
      </c>
      <c r="J214" s="252">
        <v>10</v>
      </c>
      <c r="K214" s="252">
        <v>13</v>
      </c>
      <c r="L214" s="252">
        <v>3</v>
      </c>
      <c r="M214" s="252">
        <v>0</v>
      </c>
      <c r="N214" s="261">
        <v>105</v>
      </c>
      <c r="O214" s="261"/>
      <c r="P214" s="330"/>
      <c r="R214" s="330"/>
      <c r="S214" s="330"/>
      <c r="T214" s="330"/>
      <c r="U214" s="330"/>
      <c r="V214" s="330"/>
      <c r="W214" s="330"/>
      <c r="X214" s="330"/>
      <c r="Y214" s="330"/>
      <c r="Z214" s="330"/>
      <c r="AA214" s="330"/>
      <c r="AB214" s="330"/>
      <c r="AH214" s="143"/>
      <c r="AJ214"/>
    </row>
    <row r="215" spans="1:36" ht="21" customHeight="1" x14ac:dyDescent="0.2">
      <c r="A215" s="162" t="s">
        <v>614</v>
      </c>
      <c r="B215" s="253">
        <v>8</v>
      </c>
      <c r="C215" s="253">
        <v>9</v>
      </c>
      <c r="D215" s="253">
        <v>5</v>
      </c>
      <c r="E215" s="253">
        <v>15</v>
      </c>
      <c r="F215" s="253">
        <v>8</v>
      </c>
      <c r="G215" s="253">
        <v>7</v>
      </c>
      <c r="H215" s="253">
        <v>7</v>
      </c>
      <c r="I215" s="253">
        <v>5</v>
      </c>
      <c r="J215" s="253">
        <v>15</v>
      </c>
      <c r="K215" s="253">
        <v>8</v>
      </c>
      <c r="L215" s="253">
        <v>5</v>
      </c>
      <c r="M215" s="253">
        <v>0</v>
      </c>
      <c r="N215" s="262">
        <v>92</v>
      </c>
      <c r="O215" s="262"/>
      <c r="P215" s="330"/>
      <c r="R215" s="330"/>
      <c r="S215" s="330"/>
      <c r="T215" s="330"/>
      <c r="U215" s="330"/>
      <c r="V215" s="330"/>
      <c r="W215" s="330"/>
      <c r="X215" s="330"/>
      <c r="Y215" s="330"/>
      <c r="Z215" s="330"/>
      <c r="AA215" s="330"/>
      <c r="AB215" s="330"/>
      <c r="AH215" s="143"/>
      <c r="AJ215"/>
    </row>
    <row r="216" spans="1:36" ht="21" customHeight="1" x14ac:dyDescent="0.2">
      <c r="A216" s="251" t="s">
        <v>610</v>
      </c>
      <c r="B216" s="252">
        <v>21</v>
      </c>
      <c r="C216" s="252">
        <v>40</v>
      </c>
      <c r="D216" s="252">
        <v>35</v>
      </c>
      <c r="E216" s="252">
        <v>58</v>
      </c>
      <c r="F216" s="252">
        <v>41</v>
      </c>
      <c r="G216" s="252">
        <v>20</v>
      </c>
      <c r="H216" s="252">
        <v>24</v>
      </c>
      <c r="I216" s="252">
        <v>42</v>
      </c>
      <c r="J216" s="252">
        <v>39</v>
      </c>
      <c r="K216" s="252">
        <v>38</v>
      </c>
      <c r="L216" s="252">
        <v>18</v>
      </c>
      <c r="M216" s="252">
        <v>0</v>
      </c>
      <c r="N216" s="261">
        <v>376</v>
      </c>
      <c r="O216" s="261"/>
      <c r="P216" s="330"/>
      <c r="R216" s="330"/>
      <c r="S216" s="330"/>
      <c r="T216" s="330"/>
      <c r="U216" s="330"/>
      <c r="V216" s="330"/>
      <c r="W216" s="330"/>
      <c r="X216" s="330"/>
      <c r="Y216" s="330"/>
      <c r="Z216" s="330"/>
      <c r="AA216" s="330"/>
      <c r="AB216" s="330"/>
      <c r="AH216" s="143"/>
      <c r="AJ216"/>
    </row>
    <row r="217" spans="1:36" ht="21" customHeight="1" x14ac:dyDescent="0.2">
      <c r="A217" s="162" t="s">
        <v>585</v>
      </c>
      <c r="B217" s="254">
        <v>8</v>
      </c>
      <c r="C217" s="254">
        <v>13</v>
      </c>
      <c r="D217" s="254">
        <v>11</v>
      </c>
      <c r="E217" s="254">
        <v>11</v>
      </c>
      <c r="F217" s="254">
        <v>5</v>
      </c>
      <c r="G217" s="254">
        <v>8</v>
      </c>
      <c r="H217" s="254">
        <v>7</v>
      </c>
      <c r="I217" s="254">
        <v>8</v>
      </c>
      <c r="J217" s="254">
        <v>19</v>
      </c>
      <c r="K217" s="254">
        <v>15</v>
      </c>
      <c r="L217" s="254">
        <v>5</v>
      </c>
      <c r="M217" s="254">
        <v>0</v>
      </c>
      <c r="N217" s="255">
        <v>110</v>
      </c>
      <c r="O217" s="255"/>
      <c r="P217" s="330"/>
      <c r="Q217" s="113"/>
      <c r="AH217" s="143"/>
      <c r="AJ217"/>
    </row>
    <row r="218" spans="1:36" ht="21" customHeight="1" x14ac:dyDescent="0.2">
      <c r="A218" s="251" t="s">
        <v>586</v>
      </c>
      <c r="B218" s="252">
        <v>4</v>
      </c>
      <c r="C218" s="252">
        <v>9</v>
      </c>
      <c r="D218" s="252">
        <v>7</v>
      </c>
      <c r="E218" s="252">
        <v>21</v>
      </c>
      <c r="F218" s="252">
        <v>12</v>
      </c>
      <c r="G218" s="252">
        <v>6</v>
      </c>
      <c r="H218" s="252">
        <v>9</v>
      </c>
      <c r="I218" s="252">
        <v>8</v>
      </c>
      <c r="J218" s="252">
        <v>2</v>
      </c>
      <c r="K218" s="252">
        <v>7</v>
      </c>
      <c r="L218" s="252">
        <v>3</v>
      </c>
      <c r="M218" s="252">
        <v>0</v>
      </c>
      <c r="N218" s="261">
        <v>88</v>
      </c>
      <c r="O218" s="261"/>
      <c r="P218" s="330"/>
      <c r="Q218" s="113"/>
      <c r="AH218" s="143"/>
      <c r="AJ218"/>
    </row>
    <row r="219" spans="1:36" ht="21" customHeight="1" x14ac:dyDescent="0.2">
      <c r="A219" s="162" t="s">
        <v>587</v>
      </c>
      <c r="B219" s="254">
        <v>5</v>
      </c>
      <c r="C219" s="254">
        <v>6</v>
      </c>
      <c r="D219" s="254">
        <v>8</v>
      </c>
      <c r="E219" s="254">
        <v>16</v>
      </c>
      <c r="F219" s="254">
        <v>10</v>
      </c>
      <c r="G219" s="254">
        <v>3</v>
      </c>
      <c r="H219" s="254">
        <v>10</v>
      </c>
      <c r="I219" s="254">
        <v>13</v>
      </c>
      <c r="J219" s="254">
        <v>9</v>
      </c>
      <c r="K219" s="254">
        <v>14</v>
      </c>
      <c r="L219" s="254">
        <v>1</v>
      </c>
      <c r="M219" s="254">
        <v>0</v>
      </c>
      <c r="N219" s="255">
        <v>95</v>
      </c>
      <c r="O219" s="255"/>
      <c r="P219" s="330"/>
      <c r="Q219" s="113"/>
      <c r="AH219" s="143"/>
      <c r="AJ219"/>
    </row>
    <row r="220" spans="1:36" ht="21" customHeight="1" x14ac:dyDescent="0.2">
      <c r="A220" s="251" t="s">
        <v>588</v>
      </c>
      <c r="B220" s="252">
        <v>7</v>
      </c>
      <c r="C220" s="252">
        <v>15</v>
      </c>
      <c r="D220" s="252">
        <v>9</v>
      </c>
      <c r="E220" s="252">
        <v>24</v>
      </c>
      <c r="F220" s="252">
        <v>14</v>
      </c>
      <c r="G220" s="252">
        <v>5</v>
      </c>
      <c r="H220" s="252">
        <v>6</v>
      </c>
      <c r="I220" s="252">
        <v>14</v>
      </c>
      <c r="J220" s="252">
        <v>13</v>
      </c>
      <c r="K220" s="252">
        <v>8</v>
      </c>
      <c r="L220" s="252">
        <v>11</v>
      </c>
      <c r="M220" s="252">
        <v>0</v>
      </c>
      <c r="N220" s="261">
        <v>126</v>
      </c>
      <c r="O220" s="261"/>
      <c r="P220" s="330"/>
      <c r="Q220" s="113"/>
      <c r="AH220" s="143"/>
      <c r="AJ220"/>
    </row>
    <row r="221" spans="1:36" ht="21" customHeight="1" x14ac:dyDescent="0.2">
      <c r="A221" s="162" t="s">
        <v>583</v>
      </c>
      <c r="B221" s="254">
        <v>24</v>
      </c>
      <c r="C221" s="254">
        <v>43</v>
      </c>
      <c r="D221" s="254">
        <v>35</v>
      </c>
      <c r="E221" s="254">
        <v>72</v>
      </c>
      <c r="F221" s="254">
        <v>41</v>
      </c>
      <c r="G221" s="254">
        <v>22</v>
      </c>
      <c r="H221" s="254">
        <v>32</v>
      </c>
      <c r="I221" s="254">
        <v>43</v>
      </c>
      <c r="J221" s="254">
        <v>43</v>
      </c>
      <c r="K221" s="254">
        <v>44</v>
      </c>
      <c r="L221" s="254">
        <v>20</v>
      </c>
      <c r="M221" s="254">
        <v>0</v>
      </c>
      <c r="N221" s="255">
        <v>419</v>
      </c>
      <c r="O221" s="255"/>
      <c r="P221" s="330"/>
      <c r="Q221" s="113"/>
      <c r="AH221" s="143"/>
      <c r="AJ221"/>
    </row>
    <row r="222" spans="1:36" ht="21" customHeight="1" x14ac:dyDescent="0.2">
      <c r="A222" s="251" t="s">
        <v>650</v>
      </c>
      <c r="B222" s="252">
        <v>-3</v>
      </c>
      <c r="C222" s="252">
        <v>-3</v>
      </c>
      <c r="D222" s="252">
        <v>0</v>
      </c>
      <c r="E222" s="252">
        <v>-14</v>
      </c>
      <c r="F222" s="252">
        <v>0</v>
      </c>
      <c r="G222" s="252">
        <v>-2</v>
      </c>
      <c r="H222" s="252">
        <v>-8</v>
      </c>
      <c r="I222" s="252">
        <v>-1</v>
      </c>
      <c r="J222" s="252">
        <v>-4</v>
      </c>
      <c r="K222" s="252">
        <v>-6</v>
      </c>
      <c r="L222" s="252">
        <v>-2</v>
      </c>
      <c r="M222" s="252">
        <v>0</v>
      </c>
      <c r="N222" s="261">
        <v>-43</v>
      </c>
      <c r="O222" s="261"/>
      <c r="P222" s="330"/>
      <c r="Q222" s="113"/>
      <c r="AH222" s="143"/>
      <c r="AJ222"/>
    </row>
    <row r="223" spans="1:36" ht="21" customHeight="1" x14ac:dyDescent="0.2">
      <c r="A223" s="162" t="s">
        <v>651</v>
      </c>
      <c r="B223" s="238">
        <v>-0.125</v>
      </c>
      <c r="C223" s="238">
        <v>-6.9767441860465115E-2</v>
      </c>
      <c r="D223" s="238">
        <v>0</v>
      </c>
      <c r="E223" s="238">
        <v>-0.19444444444444445</v>
      </c>
      <c r="F223" s="238">
        <v>0</v>
      </c>
      <c r="G223" s="238">
        <v>-9.0909090909090912E-2</v>
      </c>
      <c r="H223" s="238">
        <v>-0.25</v>
      </c>
      <c r="I223" s="238">
        <v>-2.3255813953488372E-2</v>
      </c>
      <c r="J223" s="238">
        <v>-9.3023255813953487E-2</v>
      </c>
      <c r="K223" s="238">
        <v>-0.13636363636363635</v>
      </c>
      <c r="L223" s="238">
        <v>-0.1</v>
      </c>
      <c r="M223" s="238" t="s">
        <v>582</v>
      </c>
      <c r="N223" s="237">
        <v>-0.1026252983293556</v>
      </c>
      <c r="O223" s="255"/>
      <c r="P223" s="330"/>
      <c r="Q223" s="113"/>
      <c r="AH223" s="143"/>
      <c r="AJ223"/>
    </row>
    <row r="224" spans="1:36" ht="21" customHeight="1" x14ac:dyDescent="0.2">
      <c r="A224" s="601" t="s">
        <v>468</v>
      </c>
      <c r="B224" s="430"/>
      <c r="C224" s="430"/>
      <c r="D224" s="430"/>
      <c r="E224" s="430"/>
      <c r="F224" s="430"/>
      <c r="G224" s="430"/>
      <c r="H224" s="430"/>
      <c r="I224" s="430"/>
      <c r="J224" s="430"/>
      <c r="K224" s="430"/>
      <c r="L224" s="430"/>
      <c r="M224" s="430"/>
      <c r="N224" s="431"/>
      <c r="O224" s="600"/>
      <c r="P224" s="330"/>
      <c r="Q224" s="113"/>
      <c r="AH224" s="143"/>
      <c r="AJ224"/>
    </row>
    <row r="225" spans="1:36" ht="21" customHeight="1" x14ac:dyDescent="0.2">
      <c r="A225" s="251" t="s">
        <v>611</v>
      </c>
      <c r="B225" s="252">
        <v>4</v>
      </c>
      <c r="C225" s="252">
        <v>6</v>
      </c>
      <c r="D225" s="252">
        <v>12</v>
      </c>
      <c r="E225" s="252">
        <v>16</v>
      </c>
      <c r="F225" s="252">
        <v>1</v>
      </c>
      <c r="G225" s="252">
        <v>4</v>
      </c>
      <c r="H225" s="252">
        <v>7</v>
      </c>
      <c r="I225" s="252">
        <v>8</v>
      </c>
      <c r="J225" s="252">
        <v>2</v>
      </c>
      <c r="K225" s="252">
        <v>6</v>
      </c>
      <c r="L225" s="252">
        <v>4</v>
      </c>
      <c r="M225" s="252">
        <v>0</v>
      </c>
      <c r="N225" s="261">
        <v>70</v>
      </c>
      <c r="O225" s="261"/>
      <c r="P225" s="330"/>
      <c r="R225" s="330"/>
      <c r="S225" s="330"/>
      <c r="T225" s="330"/>
      <c r="U225" s="330"/>
      <c r="V225" s="330"/>
      <c r="W225" s="330"/>
      <c r="X225" s="330"/>
      <c r="Y225" s="330"/>
      <c r="Z225" s="330"/>
      <c r="AA225" s="330"/>
      <c r="AB225" s="330"/>
      <c r="AH225" s="143"/>
      <c r="AJ225"/>
    </row>
    <row r="226" spans="1:36" ht="21" customHeight="1" x14ac:dyDescent="0.2">
      <c r="A226" s="162" t="s">
        <v>612</v>
      </c>
      <c r="B226" s="253">
        <v>4</v>
      </c>
      <c r="C226" s="253">
        <v>5</v>
      </c>
      <c r="D226" s="253">
        <v>9</v>
      </c>
      <c r="E226" s="253">
        <v>13</v>
      </c>
      <c r="F226" s="253">
        <v>6</v>
      </c>
      <c r="G226" s="253">
        <v>3</v>
      </c>
      <c r="H226" s="253">
        <v>6</v>
      </c>
      <c r="I226" s="253">
        <v>6</v>
      </c>
      <c r="J226" s="253">
        <v>7</v>
      </c>
      <c r="K226" s="253">
        <v>4</v>
      </c>
      <c r="L226" s="253">
        <v>0</v>
      </c>
      <c r="M226" s="253">
        <v>0</v>
      </c>
      <c r="N226" s="262">
        <v>63</v>
      </c>
      <c r="O226" s="262"/>
      <c r="P226" s="330"/>
      <c r="R226" s="330"/>
      <c r="S226" s="330"/>
      <c r="T226" s="330"/>
      <c r="U226" s="330"/>
      <c r="V226" s="330"/>
      <c r="W226" s="330"/>
      <c r="X226" s="330"/>
      <c r="Y226" s="330"/>
      <c r="Z226" s="330"/>
      <c r="AA226" s="330"/>
      <c r="AB226" s="330"/>
      <c r="AH226" s="143"/>
      <c r="AJ226"/>
    </row>
    <row r="227" spans="1:36" ht="21" customHeight="1" x14ac:dyDescent="0.2">
      <c r="A227" s="251" t="s">
        <v>613</v>
      </c>
      <c r="B227" s="252">
        <v>3</v>
      </c>
      <c r="C227" s="252">
        <v>8</v>
      </c>
      <c r="D227" s="252">
        <v>4</v>
      </c>
      <c r="E227" s="252">
        <v>13</v>
      </c>
      <c r="F227" s="252">
        <v>15</v>
      </c>
      <c r="G227" s="252">
        <v>3</v>
      </c>
      <c r="H227" s="252">
        <v>3</v>
      </c>
      <c r="I227" s="252">
        <v>14</v>
      </c>
      <c r="J227" s="252">
        <v>10</v>
      </c>
      <c r="K227" s="252">
        <v>8</v>
      </c>
      <c r="L227" s="252">
        <v>0</v>
      </c>
      <c r="M227" s="252">
        <v>0</v>
      </c>
      <c r="N227" s="261">
        <v>81</v>
      </c>
      <c r="O227" s="261"/>
      <c r="P227" s="330"/>
      <c r="R227" s="330"/>
      <c r="S227" s="330"/>
      <c r="T227" s="330"/>
      <c r="U227" s="330"/>
      <c r="V227" s="330"/>
      <c r="W227" s="330"/>
      <c r="X227" s="330"/>
      <c r="Y227" s="330"/>
      <c r="Z227" s="330"/>
      <c r="AA227" s="330"/>
      <c r="AB227" s="330"/>
      <c r="AH227" s="143"/>
      <c r="AJ227"/>
    </row>
    <row r="228" spans="1:36" ht="21" customHeight="1" x14ac:dyDescent="0.2">
      <c r="A228" s="162" t="s">
        <v>614</v>
      </c>
      <c r="B228" s="253">
        <v>3</v>
      </c>
      <c r="C228" s="253">
        <v>4</v>
      </c>
      <c r="D228" s="253">
        <v>5</v>
      </c>
      <c r="E228" s="253">
        <v>14</v>
      </c>
      <c r="F228" s="253">
        <v>7</v>
      </c>
      <c r="G228" s="253">
        <v>5</v>
      </c>
      <c r="H228" s="253">
        <v>7</v>
      </c>
      <c r="I228" s="253">
        <v>4</v>
      </c>
      <c r="J228" s="253">
        <v>13</v>
      </c>
      <c r="K228" s="253">
        <v>7</v>
      </c>
      <c r="L228" s="253">
        <v>4</v>
      </c>
      <c r="M228" s="253">
        <v>0</v>
      </c>
      <c r="N228" s="262">
        <v>73</v>
      </c>
      <c r="O228" s="262"/>
      <c r="P228" s="330"/>
      <c r="R228" s="330"/>
      <c r="S228" s="330"/>
      <c r="T228" s="330"/>
      <c r="U228" s="330"/>
      <c r="V228" s="330"/>
      <c r="W228" s="330"/>
      <c r="X228" s="330"/>
      <c r="Y228" s="330"/>
      <c r="Z228" s="330"/>
      <c r="AA228" s="330"/>
      <c r="AB228" s="330"/>
      <c r="AH228" s="143"/>
      <c r="AJ228"/>
    </row>
    <row r="229" spans="1:36" ht="21" customHeight="1" x14ac:dyDescent="0.2">
      <c r="A229" s="251" t="s">
        <v>610</v>
      </c>
      <c r="B229" s="252">
        <v>14</v>
      </c>
      <c r="C229" s="252">
        <v>23</v>
      </c>
      <c r="D229" s="252">
        <v>30</v>
      </c>
      <c r="E229" s="252">
        <v>56</v>
      </c>
      <c r="F229" s="252">
        <v>29</v>
      </c>
      <c r="G229" s="252">
        <v>15</v>
      </c>
      <c r="H229" s="252">
        <v>23</v>
      </c>
      <c r="I229" s="252">
        <v>32</v>
      </c>
      <c r="J229" s="252">
        <v>32</v>
      </c>
      <c r="K229" s="252">
        <v>25</v>
      </c>
      <c r="L229" s="252">
        <v>8</v>
      </c>
      <c r="M229" s="252">
        <v>0</v>
      </c>
      <c r="N229" s="261">
        <v>287</v>
      </c>
      <c r="O229" s="261"/>
      <c r="P229" s="330"/>
      <c r="R229" s="330"/>
      <c r="S229" s="330"/>
      <c r="T229" s="330"/>
      <c r="U229" s="330"/>
      <c r="V229" s="330"/>
      <c r="W229" s="330"/>
      <c r="X229" s="330"/>
      <c r="Y229" s="330"/>
      <c r="Z229" s="330"/>
      <c r="AA229" s="330"/>
      <c r="AB229" s="330"/>
      <c r="AH229" s="143"/>
      <c r="AJ229"/>
    </row>
    <row r="230" spans="1:36" ht="21" customHeight="1" x14ac:dyDescent="0.2">
      <c r="A230" s="162" t="s">
        <v>585</v>
      </c>
      <c r="B230" s="254">
        <v>6</v>
      </c>
      <c r="C230" s="254">
        <v>9</v>
      </c>
      <c r="D230" s="254">
        <v>8</v>
      </c>
      <c r="E230" s="254">
        <v>9</v>
      </c>
      <c r="F230" s="254">
        <v>2</v>
      </c>
      <c r="G230" s="254">
        <v>6</v>
      </c>
      <c r="H230" s="254">
        <v>5</v>
      </c>
      <c r="I230" s="254">
        <v>6</v>
      </c>
      <c r="J230" s="254">
        <v>18</v>
      </c>
      <c r="K230" s="254">
        <v>11</v>
      </c>
      <c r="L230" s="254">
        <v>2</v>
      </c>
      <c r="M230" s="254">
        <v>0</v>
      </c>
      <c r="N230" s="255">
        <v>82</v>
      </c>
      <c r="O230" s="255"/>
      <c r="P230" s="330"/>
      <c r="Q230" s="113"/>
      <c r="AH230" s="143"/>
      <c r="AJ230"/>
    </row>
    <row r="231" spans="1:36" ht="21" customHeight="1" x14ac:dyDescent="0.2">
      <c r="A231" s="251" t="s">
        <v>586</v>
      </c>
      <c r="B231" s="252">
        <v>2</v>
      </c>
      <c r="C231" s="252">
        <v>7</v>
      </c>
      <c r="D231" s="252">
        <v>6</v>
      </c>
      <c r="E231" s="252">
        <v>19</v>
      </c>
      <c r="F231" s="252">
        <v>9</v>
      </c>
      <c r="G231" s="252">
        <v>5</v>
      </c>
      <c r="H231" s="252">
        <v>9</v>
      </c>
      <c r="I231" s="252">
        <v>8</v>
      </c>
      <c r="J231" s="252">
        <v>2</v>
      </c>
      <c r="K231" s="252">
        <v>6</v>
      </c>
      <c r="L231" s="252">
        <v>2</v>
      </c>
      <c r="M231" s="252">
        <v>0</v>
      </c>
      <c r="N231" s="261">
        <v>75</v>
      </c>
      <c r="O231" s="261"/>
      <c r="P231" s="330"/>
      <c r="Q231" s="113"/>
      <c r="AH231" s="143"/>
      <c r="AJ231"/>
    </row>
    <row r="232" spans="1:36" ht="21" customHeight="1" x14ac:dyDescent="0.2">
      <c r="A232" s="162" t="s">
        <v>587</v>
      </c>
      <c r="B232" s="254">
        <v>4</v>
      </c>
      <c r="C232" s="254">
        <v>2</v>
      </c>
      <c r="D232" s="254">
        <v>6</v>
      </c>
      <c r="E232" s="254">
        <v>10</v>
      </c>
      <c r="F232" s="254">
        <v>9</v>
      </c>
      <c r="G232" s="254">
        <v>3</v>
      </c>
      <c r="H232" s="254">
        <v>8</v>
      </c>
      <c r="I232" s="254">
        <v>12</v>
      </c>
      <c r="J232" s="254">
        <v>7</v>
      </c>
      <c r="K232" s="254">
        <v>11</v>
      </c>
      <c r="L232" s="254">
        <v>1</v>
      </c>
      <c r="M232" s="254">
        <v>0</v>
      </c>
      <c r="N232" s="255">
        <v>73</v>
      </c>
      <c r="O232" s="255"/>
      <c r="P232" s="330"/>
      <c r="Q232" s="113"/>
      <c r="AH232" s="143"/>
      <c r="AJ232"/>
    </row>
    <row r="233" spans="1:36" ht="21" customHeight="1" x14ac:dyDescent="0.2">
      <c r="A233" s="251" t="s">
        <v>588</v>
      </c>
      <c r="B233" s="252">
        <v>4</v>
      </c>
      <c r="C233" s="252">
        <v>11</v>
      </c>
      <c r="D233" s="252">
        <v>7</v>
      </c>
      <c r="E233" s="252">
        <v>21</v>
      </c>
      <c r="F233" s="252">
        <v>11</v>
      </c>
      <c r="G233" s="252">
        <v>4</v>
      </c>
      <c r="H233" s="252">
        <v>6</v>
      </c>
      <c r="I233" s="252">
        <v>11</v>
      </c>
      <c r="J233" s="252">
        <v>11</v>
      </c>
      <c r="K233" s="252">
        <v>6</v>
      </c>
      <c r="L233" s="252">
        <v>8</v>
      </c>
      <c r="M233" s="252">
        <v>0</v>
      </c>
      <c r="N233" s="261">
        <v>100</v>
      </c>
      <c r="O233" s="261"/>
      <c r="P233" s="330"/>
      <c r="Q233" s="113"/>
      <c r="AH233" s="143"/>
      <c r="AJ233"/>
    </row>
    <row r="234" spans="1:36" ht="21" customHeight="1" x14ac:dyDescent="0.2">
      <c r="A234" s="162" t="s">
        <v>583</v>
      </c>
      <c r="B234" s="254">
        <v>16</v>
      </c>
      <c r="C234" s="254">
        <v>29</v>
      </c>
      <c r="D234" s="254">
        <v>27</v>
      </c>
      <c r="E234" s="254">
        <v>59</v>
      </c>
      <c r="F234" s="254">
        <v>31</v>
      </c>
      <c r="G234" s="254">
        <v>18</v>
      </c>
      <c r="H234" s="254">
        <v>28</v>
      </c>
      <c r="I234" s="254">
        <v>37</v>
      </c>
      <c r="J234" s="254">
        <v>38</v>
      </c>
      <c r="K234" s="254">
        <v>34</v>
      </c>
      <c r="L234" s="254">
        <v>13</v>
      </c>
      <c r="M234" s="254">
        <v>0</v>
      </c>
      <c r="N234" s="255">
        <v>330</v>
      </c>
      <c r="O234" s="255"/>
      <c r="P234" s="330"/>
      <c r="Q234" s="113"/>
      <c r="AH234" s="143"/>
      <c r="AJ234"/>
    </row>
    <row r="235" spans="1:36" ht="21" customHeight="1" x14ac:dyDescent="0.2">
      <c r="A235" s="251" t="s">
        <v>650</v>
      </c>
      <c r="B235" s="252">
        <v>-2</v>
      </c>
      <c r="C235" s="252">
        <v>-6</v>
      </c>
      <c r="D235" s="252">
        <v>3</v>
      </c>
      <c r="E235" s="252">
        <v>-3</v>
      </c>
      <c r="F235" s="252">
        <v>-2</v>
      </c>
      <c r="G235" s="252">
        <v>-3</v>
      </c>
      <c r="H235" s="252">
        <v>-5</v>
      </c>
      <c r="I235" s="252">
        <v>-5</v>
      </c>
      <c r="J235" s="252">
        <v>-6</v>
      </c>
      <c r="K235" s="252">
        <v>-9</v>
      </c>
      <c r="L235" s="252">
        <v>-5</v>
      </c>
      <c r="M235" s="252">
        <v>0</v>
      </c>
      <c r="N235" s="261">
        <v>-43</v>
      </c>
      <c r="O235" s="261"/>
      <c r="P235" s="330"/>
      <c r="Q235" s="113"/>
      <c r="AH235" s="143"/>
      <c r="AJ235"/>
    </row>
    <row r="236" spans="1:36" ht="21" customHeight="1" x14ac:dyDescent="0.2">
      <c r="A236" s="162" t="s">
        <v>651</v>
      </c>
      <c r="B236" s="238">
        <v>-0.125</v>
      </c>
      <c r="C236" s="238">
        <v>-0.20689655172413793</v>
      </c>
      <c r="D236" s="238">
        <v>0.1111111111111111</v>
      </c>
      <c r="E236" s="238">
        <v>-5.0847457627118647E-2</v>
      </c>
      <c r="F236" s="238">
        <v>-6.4516129032258063E-2</v>
      </c>
      <c r="G236" s="238">
        <v>-0.16666666666666666</v>
      </c>
      <c r="H236" s="238">
        <v>-0.17857142857142858</v>
      </c>
      <c r="I236" s="238">
        <v>-0.13513513513513514</v>
      </c>
      <c r="J236" s="238">
        <v>-0.15789473684210525</v>
      </c>
      <c r="K236" s="238">
        <v>-0.26470588235294118</v>
      </c>
      <c r="L236" s="238">
        <v>-0.38461538461538464</v>
      </c>
      <c r="M236" s="238" t="s">
        <v>582</v>
      </c>
      <c r="N236" s="237">
        <v>-0.13030303030303031</v>
      </c>
      <c r="O236" s="255"/>
      <c r="P236" s="330"/>
      <c r="Q236" s="113"/>
      <c r="AH236" s="143"/>
      <c r="AJ236"/>
    </row>
    <row r="237" spans="1:36" ht="99" customHeight="1" x14ac:dyDescent="0.2">
      <c r="A237" s="63"/>
      <c r="B237" s="88" t="s">
        <v>25</v>
      </c>
      <c r="C237" s="88" t="s">
        <v>26</v>
      </c>
      <c r="D237" s="88" t="s">
        <v>27</v>
      </c>
      <c r="E237" s="88" t="s">
        <v>161</v>
      </c>
      <c r="F237" s="88" t="s">
        <v>28</v>
      </c>
      <c r="G237" s="88" t="s">
        <v>29</v>
      </c>
      <c r="H237" s="88" t="s">
        <v>30</v>
      </c>
      <c r="I237" s="88" t="s">
        <v>31</v>
      </c>
      <c r="J237" s="88" t="s">
        <v>32</v>
      </c>
      <c r="K237" s="88" t="s">
        <v>33</v>
      </c>
      <c r="L237" s="88" t="s">
        <v>34</v>
      </c>
      <c r="M237" s="88" t="s">
        <v>35</v>
      </c>
      <c r="N237" s="88" t="s">
        <v>94</v>
      </c>
      <c r="O237" s="77"/>
      <c r="P237" s="331"/>
      <c r="Q237" s="113"/>
      <c r="AH237" s="143"/>
      <c r="AJ237"/>
    </row>
    <row r="238" spans="1:36" ht="21" customHeight="1" x14ac:dyDescent="0.2">
      <c r="A238" s="432" t="s">
        <v>469</v>
      </c>
      <c r="B238" s="433"/>
      <c r="C238" s="433"/>
      <c r="D238" s="433"/>
      <c r="E238" s="433"/>
      <c r="F238" s="433"/>
      <c r="G238" s="433"/>
      <c r="H238" s="433"/>
      <c r="I238" s="433"/>
      <c r="J238" s="433"/>
      <c r="K238" s="433"/>
      <c r="L238" s="433"/>
      <c r="M238" s="433"/>
      <c r="N238" s="434"/>
      <c r="O238" s="600"/>
      <c r="P238" s="330"/>
      <c r="Q238" s="113"/>
      <c r="AH238" s="143"/>
      <c r="AJ238"/>
    </row>
    <row r="239" spans="1:36" ht="21" customHeight="1" x14ac:dyDescent="0.2">
      <c r="A239" s="251" t="s">
        <v>611</v>
      </c>
      <c r="B239" s="234">
        <v>1</v>
      </c>
      <c r="C239" s="234">
        <v>0.6</v>
      </c>
      <c r="D239" s="234">
        <v>0.8</v>
      </c>
      <c r="E239" s="234">
        <v>0.94117647058823528</v>
      </c>
      <c r="F239" s="234">
        <v>0.25</v>
      </c>
      <c r="G239" s="234">
        <v>0.8</v>
      </c>
      <c r="H239" s="234">
        <v>0.875</v>
      </c>
      <c r="I239" s="234">
        <v>0.8</v>
      </c>
      <c r="J239" s="234">
        <v>1</v>
      </c>
      <c r="K239" s="234">
        <v>0.54545454545454541</v>
      </c>
      <c r="L239" s="234">
        <v>0.5</v>
      </c>
      <c r="M239" s="234" t="s">
        <v>360</v>
      </c>
      <c r="N239" s="235">
        <v>0.74468085106382975</v>
      </c>
      <c r="O239" s="234"/>
      <c r="P239" s="330"/>
      <c r="Q239" s="113"/>
      <c r="AH239" s="143"/>
      <c r="AJ239"/>
    </row>
    <row r="240" spans="1:36" ht="21" customHeight="1" x14ac:dyDescent="0.2">
      <c r="A240" s="162" t="s">
        <v>612</v>
      </c>
      <c r="B240" s="99">
        <v>0.8</v>
      </c>
      <c r="C240" s="99">
        <v>0.41666666666666669</v>
      </c>
      <c r="D240" s="99">
        <v>1</v>
      </c>
      <c r="E240" s="99">
        <v>1</v>
      </c>
      <c r="F240" s="99">
        <v>0.6</v>
      </c>
      <c r="G240" s="99">
        <v>1</v>
      </c>
      <c r="H240" s="99">
        <v>1</v>
      </c>
      <c r="I240" s="99">
        <v>0.8571428571428571</v>
      </c>
      <c r="J240" s="99">
        <v>0.58333333333333337</v>
      </c>
      <c r="K240" s="99">
        <v>0.66666666666666663</v>
      </c>
      <c r="L240" s="99">
        <v>0</v>
      </c>
      <c r="M240" s="99" t="s">
        <v>360</v>
      </c>
      <c r="N240" s="303">
        <v>0.74117647058823533</v>
      </c>
      <c r="O240" s="238"/>
      <c r="P240" s="282"/>
      <c r="Q240" s="143"/>
      <c r="R240" s="143"/>
      <c r="S240" s="143"/>
      <c r="T240" s="143"/>
      <c r="U240" s="143"/>
      <c r="V240" s="143"/>
      <c r="W240" s="143"/>
      <c r="X240" s="143"/>
      <c r="Y240" s="143"/>
      <c r="Z240" s="143"/>
      <c r="AA240" s="143"/>
      <c r="AB240" s="143"/>
      <c r="AC240" s="143"/>
      <c r="AD240" s="143"/>
      <c r="AE240" s="143"/>
      <c r="AF240" s="143"/>
      <c r="AG240" s="143"/>
      <c r="AH240" s="143"/>
      <c r="AJ240"/>
    </row>
    <row r="241" spans="1:36" ht="21" customHeight="1" x14ac:dyDescent="0.2">
      <c r="A241" s="251" t="s">
        <v>613</v>
      </c>
      <c r="B241" s="234">
        <v>0.75</v>
      </c>
      <c r="C241" s="234">
        <v>0.88888888888888884</v>
      </c>
      <c r="D241" s="234">
        <v>0.66666666666666663</v>
      </c>
      <c r="E241" s="234">
        <v>1</v>
      </c>
      <c r="F241" s="234">
        <v>0.78947368421052633</v>
      </c>
      <c r="G241" s="234">
        <v>0.6</v>
      </c>
      <c r="H241" s="234">
        <v>1</v>
      </c>
      <c r="I241" s="234">
        <v>0.7</v>
      </c>
      <c r="J241" s="234">
        <v>1</v>
      </c>
      <c r="K241" s="234">
        <v>0.61538461538461542</v>
      </c>
      <c r="L241" s="234">
        <v>0</v>
      </c>
      <c r="M241" s="234" t="s">
        <v>360</v>
      </c>
      <c r="N241" s="235">
        <v>0.77142857142857146</v>
      </c>
      <c r="O241" s="234"/>
      <c r="P241" s="330"/>
      <c r="Q241" s="113"/>
      <c r="AH241" s="143"/>
      <c r="AJ241"/>
    </row>
    <row r="242" spans="1:36" ht="21" customHeight="1" x14ac:dyDescent="0.2">
      <c r="A242" s="162" t="s">
        <v>614</v>
      </c>
      <c r="B242" s="99">
        <v>0.375</v>
      </c>
      <c r="C242" s="99">
        <v>0.44444444444444442</v>
      </c>
      <c r="D242" s="99">
        <v>1</v>
      </c>
      <c r="E242" s="99">
        <v>0.93333333333333335</v>
      </c>
      <c r="F242" s="99">
        <v>0.875</v>
      </c>
      <c r="G242" s="99">
        <v>0.7142857142857143</v>
      </c>
      <c r="H242" s="99">
        <v>1</v>
      </c>
      <c r="I242" s="99">
        <v>0.8</v>
      </c>
      <c r="J242" s="99">
        <v>0.8666666666666667</v>
      </c>
      <c r="K242" s="99">
        <v>0.875</v>
      </c>
      <c r="L242" s="99">
        <v>0.8</v>
      </c>
      <c r="M242" s="99" t="s">
        <v>360</v>
      </c>
      <c r="N242" s="303">
        <v>0.79347826086956519</v>
      </c>
      <c r="O242" s="238"/>
      <c r="P242" s="282"/>
      <c r="Q242" s="143"/>
      <c r="R242" s="143"/>
      <c r="S242" s="143"/>
      <c r="T242" s="143"/>
      <c r="U242" s="143"/>
      <c r="V242" s="143"/>
      <c r="W242" s="143"/>
      <c r="X242" s="143"/>
      <c r="Y242" s="143"/>
      <c r="Z242" s="143"/>
      <c r="AA242" s="143"/>
      <c r="AB242" s="143"/>
      <c r="AC242" s="143"/>
      <c r="AD242" s="143"/>
      <c r="AE242" s="143"/>
      <c r="AF242" s="143"/>
      <c r="AG242" s="143"/>
      <c r="AH242" s="143"/>
      <c r="AJ242"/>
    </row>
    <row r="243" spans="1:36" ht="21" customHeight="1" x14ac:dyDescent="0.2">
      <c r="A243" s="251" t="s">
        <v>610</v>
      </c>
      <c r="B243" s="234">
        <v>0.66666666666666663</v>
      </c>
      <c r="C243" s="234">
        <v>0.57499999999999996</v>
      </c>
      <c r="D243" s="234">
        <v>0.8571428571428571</v>
      </c>
      <c r="E243" s="234">
        <v>0.96551724137931039</v>
      </c>
      <c r="F243" s="234">
        <v>0.70731707317073167</v>
      </c>
      <c r="G243" s="234">
        <v>0.75</v>
      </c>
      <c r="H243" s="234">
        <v>0.95833333333333337</v>
      </c>
      <c r="I243" s="234">
        <v>0.76190476190476186</v>
      </c>
      <c r="J243" s="234">
        <v>0.82051282051282048</v>
      </c>
      <c r="K243" s="234">
        <v>0.65789473684210531</v>
      </c>
      <c r="L243" s="234">
        <v>0.44444444444444442</v>
      </c>
      <c r="M243" s="234" t="s">
        <v>360</v>
      </c>
      <c r="N243" s="235">
        <v>0.76329787234042556</v>
      </c>
      <c r="O243" s="234"/>
      <c r="P243" s="330"/>
      <c r="Q243" s="113"/>
      <c r="AH243" s="143"/>
      <c r="AJ243"/>
    </row>
    <row r="244" spans="1:36" ht="21" customHeight="1" x14ac:dyDescent="0.2">
      <c r="A244" s="162" t="s">
        <v>585</v>
      </c>
      <c r="B244" s="238">
        <v>0.75</v>
      </c>
      <c r="C244" s="238">
        <v>0.69230769230769229</v>
      </c>
      <c r="D244" s="238">
        <v>0.72727272727272729</v>
      </c>
      <c r="E244" s="238">
        <v>0.81818181818181823</v>
      </c>
      <c r="F244" s="238">
        <v>0.4</v>
      </c>
      <c r="G244" s="238">
        <v>0.75</v>
      </c>
      <c r="H244" s="238">
        <v>0.7142857142857143</v>
      </c>
      <c r="I244" s="238">
        <v>0.75</v>
      </c>
      <c r="J244" s="238">
        <v>0.94736842105263153</v>
      </c>
      <c r="K244" s="238">
        <v>0.73333333333333328</v>
      </c>
      <c r="L244" s="238">
        <v>0.4</v>
      </c>
      <c r="M244" s="238" t="s">
        <v>360</v>
      </c>
      <c r="N244" s="237">
        <v>0.74545454545454548</v>
      </c>
      <c r="O244" s="238"/>
      <c r="P244" s="282"/>
      <c r="Q244" s="143"/>
      <c r="R244" s="143"/>
      <c r="S244" s="143"/>
      <c r="T244" s="143"/>
      <c r="U244" s="143"/>
      <c r="V244" s="143"/>
      <c r="W244" s="143"/>
      <c r="X244" s="143"/>
      <c r="Y244" s="143"/>
      <c r="Z244" s="143"/>
      <c r="AA244" s="143"/>
      <c r="AB244" s="143"/>
      <c r="AC244" s="143"/>
      <c r="AD244" s="143"/>
      <c r="AE244" s="143"/>
      <c r="AF244" s="143"/>
      <c r="AG244" s="143"/>
      <c r="AH244" s="143"/>
      <c r="AJ244"/>
    </row>
    <row r="245" spans="1:36" ht="21" customHeight="1" x14ac:dyDescent="0.2">
      <c r="A245" s="251" t="s">
        <v>586</v>
      </c>
      <c r="B245" s="234">
        <v>0.5</v>
      </c>
      <c r="C245" s="234">
        <v>0.77777777777777779</v>
      </c>
      <c r="D245" s="234">
        <v>0.8571428571428571</v>
      </c>
      <c r="E245" s="234">
        <v>0.90476190476190477</v>
      </c>
      <c r="F245" s="234">
        <v>0.75</v>
      </c>
      <c r="G245" s="234">
        <v>0.83333333333333337</v>
      </c>
      <c r="H245" s="234">
        <v>1</v>
      </c>
      <c r="I245" s="234">
        <v>1</v>
      </c>
      <c r="J245" s="234">
        <v>1</v>
      </c>
      <c r="K245" s="234">
        <v>0.8571428571428571</v>
      </c>
      <c r="L245" s="234">
        <v>0.66666666666666663</v>
      </c>
      <c r="M245" s="234" t="s">
        <v>360</v>
      </c>
      <c r="N245" s="235">
        <v>0.85227272727272729</v>
      </c>
      <c r="O245" s="234"/>
      <c r="P245" s="330"/>
      <c r="Q245" s="113"/>
      <c r="AH245" s="143"/>
      <c r="AJ245"/>
    </row>
    <row r="246" spans="1:36" ht="21" customHeight="1" x14ac:dyDescent="0.2">
      <c r="A246" s="162" t="s">
        <v>587</v>
      </c>
      <c r="B246" s="238">
        <v>0.8</v>
      </c>
      <c r="C246" s="238">
        <v>0.33333333333333331</v>
      </c>
      <c r="D246" s="238">
        <v>0.75</v>
      </c>
      <c r="E246" s="238">
        <v>0.625</v>
      </c>
      <c r="F246" s="238">
        <v>0.9</v>
      </c>
      <c r="G246" s="238">
        <v>1</v>
      </c>
      <c r="H246" s="238">
        <v>0.8</v>
      </c>
      <c r="I246" s="238">
        <v>0.92307692307692313</v>
      </c>
      <c r="J246" s="238">
        <v>0.77777777777777779</v>
      </c>
      <c r="K246" s="238">
        <v>0.7857142857142857</v>
      </c>
      <c r="L246" s="238">
        <v>1</v>
      </c>
      <c r="M246" s="238" t="s">
        <v>360</v>
      </c>
      <c r="N246" s="237">
        <v>0.76842105263157889</v>
      </c>
      <c r="O246" s="238"/>
      <c r="P246" s="282"/>
      <c r="Q246" s="143"/>
      <c r="R246" s="143"/>
      <c r="S246" s="143"/>
      <c r="T246" s="143"/>
      <c r="U246" s="143"/>
      <c r="V246" s="143"/>
      <c r="W246" s="143"/>
      <c r="X246" s="143"/>
      <c r="Y246" s="143"/>
      <c r="Z246" s="143"/>
      <c r="AA246" s="143"/>
      <c r="AB246" s="143"/>
      <c r="AC246" s="143"/>
      <c r="AD246" s="143"/>
      <c r="AE246" s="143"/>
      <c r="AF246" s="143"/>
      <c r="AG246" s="143"/>
      <c r="AH246" s="143"/>
      <c r="AJ246"/>
    </row>
    <row r="247" spans="1:36" ht="21" customHeight="1" x14ac:dyDescent="0.2">
      <c r="A247" s="251" t="s">
        <v>588</v>
      </c>
      <c r="B247" s="234">
        <v>0.5714285714285714</v>
      </c>
      <c r="C247" s="234">
        <v>0.73333333333333328</v>
      </c>
      <c r="D247" s="234">
        <v>0.77777777777777779</v>
      </c>
      <c r="E247" s="234">
        <v>0.875</v>
      </c>
      <c r="F247" s="234">
        <v>0.7857142857142857</v>
      </c>
      <c r="G247" s="234">
        <v>0.8</v>
      </c>
      <c r="H247" s="234">
        <v>1</v>
      </c>
      <c r="I247" s="234">
        <v>0.7857142857142857</v>
      </c>
      <c r="J247" s="234">
        <v>0.84615384615384615</v>
      </c>
      <c r="K247" s="234">
        <v>0.75</v>
      </c>
      <c r="L247" s="234">
        <v>0.72727272727272729</v>
      </c>
      <c r="M247" s="234" t="s">
        <v>360</v>
      </c>
      <c r="N247" s="235">
        <v>0.79365079365079361</v>
      </c>
      <c r="O247" s="234"/>
      <c r="P247" s="330"/>
      <c r="Q247" s="113"/>
      <c r="AH247" s="143"/>
      <c r="AJ247"/>
    </row>
    <row r="248" spans="1:36" ht="21" customHeight="1" x14ac:dyDescent="0.2">
      <c r="A248" s="162" t="s">
        <v>583</v>
      </c>
      <c r="B248" s="238">
        <v>0.66666666666666663</v>
      </c>
      <c r="C248" s="238">
        <v>0.67441860465116277</v>
      </c>
      <c r="D248" s="238">
        <v>0.77142857142857146</v>
      </c>
      <c r="E248" s="238">
        <v>0.81944444444444442</v>
      </c>
      <c r="F248" s="238">
        <v>0.75609756097560976</v>
      </c>
      <c r="G248" s="238">
        <v>0.81818181818181823</v>
      </c>
      <c r="H248" s="238">
        <v>0.875</v>
      </c>
      <c r="I248" s="238">
        <v>0.86046511627906974</v>
      </c>
      <c r="J248" s="238">
        <v>0.88372093023255816</v>
      </c>
      <c r="K248" s="238">
        <v>0.77272727272727271</v>
      </c>
      <c r="L248" s="238">
        <v>0.65</v>
      </c>
      <c r="M248" s="238" t="s">
        <v>360</v>
      </c>
      <c r="N248" s="237">
        <v>0.78758949880668261</v>
      </c>
      <c r="O248" s="238"/>
      <c r="P248" s="282"/>
      <c r="Q248" s="143"/>
      <c r="R248" s="143"/>
      <c r="S248" s="143"/>
      <c r="T248" s="143"/>
      <c r="U248" s="143"/>
      <c r="V248" s="143"/>
      <c r="W248" s="143"/>
      <c r="X248" s="143"/>
      <c r="Y248" s="143"/>
      <c r="Z248" s="143"/>
      <c r="AA248" s="143"/>
      <c r="AB248" s="143"/>
      <c r="AC248" s="143"/>
      <c r="AD248" s="143"/>
      <c r="AE248" s="143"/>
      <c r="AF248" s="143"/>
      <c r="AG248" s="143"/>
      <c r="AH248" s="143"/>
      <c r="AJ248"/>
    </row>
    <row r="249" spans="1:36" ht="21" customHeight="1" x14ac:dyDescent="0.2">
      <c r="A249" s="251" t="s">
        <v>616</v>
      </c>
      <c r="B249" s="259">
        <v>0</v>
      </c>
      <c r="C249" s="259">
        <v>-9.9418604651162816</v>
      </c>
      <c r="D249" s="259">
        <v>8.5714285714285623</v>
      </c>
      <c r="E249" s="259">
        <v>14.607279693486596</v>
      </c>
      <c r="F249" s="259">
        <v>-4.8780487804878092</v>
      </c>
      <c r="G249" s="259">
        <v>-6.8181818181818237</v>
      </c>
      <c r="H249" s="259">
        <v>8.3333333333333375</v>
      </c>
      <c r="I249" s="259">
        <v>-9.856035437430787</v>
      </c>
      <c r="J249" s="259">
        <v>-6.3208109719737671</v>
      </c>
      <c r="K249" s="259">
        <v>-11.483253588516739</v>
      </c>
      <c r="L249" s="259">
        <v>-20.555555555555561</v>
      </c>
      <c r="M249" s="259" t="s">
        <v>360</v>
      </c>
      <c r="N249" s="264">
        <v>-2.4291626466257044</v>
      </c>
      <c r="O249" s="234"/>
      <c r="P249" s="282"/>
      <c r="Q249" s="143"/>
      <c r="R249" s="143"/>
      <c r="S249" s="143"/>
      <c r="T249" s="143"/>
      <c r="U249" s="143"/>
      <c r="V249" s="143"/>
      <c r="W249" s="143"/>
      <c r="X249" s="143"/>
      <c r="Y249" s="143"/>
      <c r="Z249" s="143"/>
      <c r="AA249" s="143"/>
      <c r="AB249" s="143"/>
      <c r="AC249" s="143"/>
      <c r="AD249" s="143"/>
      <c r="AE249" s="143"/>
      <c r="AF249" s="143"/>
      <c r="AG249" s="143"/>
      <c r="AH249" s="143"/>
      <c r="AJ249"/>
    </row>
    <row r="250" spans="1:36" ht="21" customHeight="1" x14ac:dyDescent="0.2">
      <c r="A250" s="601" t="s">
        <v>24</v>
      </c>
      <c r="B250" s="430"/>
      <c r="C250" s="430"/>
      <c r="D250" s="430"/>
      <c r="E250" s="430"/>
      <c r="F250" s="430"/>
      <c r="G250" s="430"/>
      <c r="H250" s="430"/>
      <c r="I250" s="430"/>
      <c r="J250" s="430"/>
      <c r="K250" s="430"/>
      <c r="L250" s="430"/>
      <c r="M250" s="430"/>
      <c r="N250" s="431"/>
      <c r="O250" s="600"/>
      <c r="P250" s="330"/>
      <c r="Q250" s="113"/>
      <c r="AH250" s="143"/>
      <c r="AJ250"/>
    </row>
    <row r="251" spans="1:36" ht="21" customHeight="1" x14ac:dyDescent="0.2">
      <c r="A251" s="251" t="s">
        <v>611</v>
      </c>
      <c r="B251" s="252">
        <v>1</v>
      </c>
      <c r="C251" s="252">
        <v>2</v>
      </c>
      <c r="D251" s="252">
        <v>1</v>
      </c>
      <c r="E251" s="252">
        <v>4</v>
      </c>
      <c r="F251" s="252">
        <v>0</v>
      </c>
      <c r="G251" s="252">
        <v>0</v>
      </c>
      <c r="H251" s="252">
        <v>0</v>
      </c>
      <c r="I251" s="252">
        <v>0</v>
      </c>
      <c r="J251" s="252">
        <v>0</v>
      </c>
      <c r="K251" s="252">
        <v>3</v>
      </c>
      <c r="L251" s="252">
        <v>0</v>
      </c>
      <c r="M251" s="252">
        <v>0</v>
      </c>
      <c r="N251" s="261">
        <v>11</v>
      </c>
      <c r="O251" s="261"/>
      <c r="P251" s="330"/>
      <c r="R251" s="330"/>
      <c r="S251" s="330"/>
      <c r="T251" s="330"/>
      <c r="U251" s="330"/>
      <c r="V251" s="330"/>
      <c r="W251" s="330"/>
      <c r="X251" s="330"/>
      <c r="Y251" s="330"/>
      <c r="Z251" s="330"/>
      <c r="AA251" s="330"/>
      <c r="AB251" s="330"/>
      <c r="AH251" s="143"/>
      <c r="AJ251"/>
    </row>
    <row r="252" spans="1:36" ht="21" customHeight="1" x14ac:dyDescent="0.2">
      <c r="A252" s="162" t="s">
        <v>612</v>
      </c>
      <c r="B252" s="253">
        <v>0</v>
      </c>
      <c r="C252" s="253">
        <v>0</v>
      </c>
      <c r="D252" s="253">
        <v>0</v>
      </c>
      <c r="E252" s="253">
        <v>0</v>
      </c>
      <c r="F252" s="253">
        <v>2</v>
      </c>
      <c r="G252" s="253">
        <v>0</v>
      </c>
      <c r="H252" s="253">
        <v>1</v>
      </c>
      <c r="I252" s="253">
        <v>1</v>
      </c>
      <c r="J252" s="253">
        <v>0</v>
      </c>
      <c r="K252" s="253">
        <v>1</v>
      </c>
      <c r="L252" s="253">
        <v>0</v>
      </c>
      <c r="M252" s="253">
        <v>0</v>
      </c>
      <c r="N252" s="262">
        <v>5</v>
      </c>
      <c r="O252" s="262"/>
      <c r="P252" s="330"/>
      <c r="R252" s="330"/>
      <c r="S252" s="330"/>
      <c r="T252" s="330"/>
      <c r="U252" s="330"/>
      <c r="V252" s="330"/>
      <c r="W252" s="330"/>
      <c r="X252" s="330"/>
      <c r="Y252" s="330"/>
      <c r="Z252" s="330"/>
      <c r="AA252" s="330"/>
      <c r="AB252" s="330"/>
      <c r="AH252" s="143"/>
      <c r="AJ252"/>
    </row>
    <row r="253" spans="1:36" ht="21" customHeight="1" x14ac:dyDescent="0.2">
      <c r="A253" s="251" t="s">
        <v>613</v>
      </c>
      <c r="B253" s="252">
        <v>2</v>
      </c>
      <c r="C253" s="252">
        <v>0</v>
      </c>
      <c r="D253" s="252">
        <v>0</v>
      </c>
      <c r="E253" s="252">
        <v>3</v>
      </c>
      <c r="F253" s="252">
        <v>0</v>
      </c>
      <c r="G253" s="252">
        <v>2</v>
      </c>
      <c r="H253" s="252">
        <v>2</v>
      </c>
      <c r="I253" s="252">
        <v>1</v>
      </c>
      <c r="J253" s="252">
        <v>2</v>
      </c>
      <c r="K253" s="252">
        <v>0</v>
      </c>
      <c r="L253" s="252">
        <v>1</v>
      </c>
      <c r="M253" s="252">
        <v>0</v>
      </c>
      <c r="N253" s="261">
        <v>13</v>
      </c>
      <c r="O253" s="261"/>
      <c r="P253" s="330"/>
      <c r="R253" s="330"/>
      <c r="S253" s="330"/>
      <c r="T253" s="330"/>
      <c r="U253" s="330"/>
      <c r="V253" s="330"/>
      <c r="W253" s="330"/>
      <c r="X253" s="330"/>
      <c r="Y253" s="330"/>
      <c r="Z253" s="330"/>
      <c r="AA253" s="330"/>
      <c r="AB253" s="330"/>
      <c r="AH253" s="143"/>
      <c r="AJ253"/>
    </row>
    <row r="254" spans="1:36" ht="21" customHeight="1" x14ac:dyDescent="0.2">
      <c r="A254" s="162" t="s">
        <v>614</v>
      </c>
      <c r="B254" s="253">
        <v>1</v>
      </c>
      <c r="C254" s="253">
        <v>1</v>
      </c>
      <c r="D254" s="253">
        <v>1</v>
      </c>
      <c r="E254" s="253">
        <v>0</v>
      </c>
      <c r="F254" s="253">
        <v>0</v>
      </c>
      <c r="G254" s="253">
        <v>1</v>
      </c>
      <c r="H254" s="253">
        <v>0</v>
      </c>
      <c r="I254" s="253">
        <v>2</v>
      </c>
      <c r="J254" s="253">
        <v>0</v>
      </c>
      <c r="K254" s="253">
        <v>1</v>
      </c>
      <c r="L254" s="253">
        <v>0</v>
      </c>
      <c r="M254" s="253">
        <v>0</v>
      </c>
      <c r="N254" s="262">
        <v>7</v>
      </c>
      <c r="O254" s="262"/>
      <c r="P254" s="330"/>
      <c r="R254" s="330"/>
      <c r="S254" s="330"/>
      <c r="T254" s="330"/>
      <c r="U254" s="330"/>
      <c r="V254" s="330"/>
      <c r="W254" s="330"/>
      <c r="X254" s="330"/>
      <c r="Y254" s="330"/>
      <c r="Z254" s="330"/>
      <c r="AA254" s="330"/>
      <c r="AB254" s="330"/>
      <c r="AH254" s="143"/>
      <c r="AJ254"/>
    </row>
    <row r="255" spans="1:36" ht="21" customHeight="1" x14ac:dyDescent="0.2">
      <c r="A255" s="251" t="s">
        <v>610</v>
      </c>
      <c r="B255" s="252">
        <v>4</v>
      </c>
      <c r="C255" s="252">
        <v>3</v>
      </c>
      <c r="D255" s="252">
        <v>2</v>
      </c>
      <c r="E255" s="252">
        <v>7</v>
      </c>
      <c r="F255" s="252">
        <v>2</v>
      </c>
      <c r="G255" s="252">
        <v>3</v>
      </c>
      <c r="H255" s="252">
        <v>3</v>
      </c>
      <c r="I255" s="252">
        <v>4</v>
      </c>
      <c r="J255" s="252">
        <v>2</v>
      </c>
      <c r="K255" s="252">
        <v>5</v>
      </c>
      <c r="L255" s="252">
        <v>1</v>
      </c>
      <c r="M255" s="252">
        <v>0</v>
      </c>
      <c r="N255" s="261">
        <v>36</v>
      </c>
      <c r="O255" s="261"/>
      <c r="P255" s="330"/>
      <c r="R255" s="330"/>
      <c r="S255" s="330"/>
      <c r="T255" s="330"/>
      <c r="U255" s="330"/>
      <c r="V255" s="330"/>
      <c r="W255" s="330"/>
      <c r="X255" s="330"/>
      <c r="Y255" s="330"/>
      <c r="Z255" s="330"/>
      <c r="AA255" s="330"/>
      <c r="AB255" s="330"/>
      <c r="AH255" s="143"/>
      <c r="AJ255"/>
    </row>
    <row r="256" spans="1:36" ht="21" customHeight="1" x14ac:dyDescent="0.2">
      <c r="A256" s="162" t="s">
        <v>585</v>
      </c>
      <c r="B256" s="254">
        <v>0</v>
      </c>
      <c r="C256" s="254">
        <v>1</v>
      </c>
      <c r="D256" s="254">
        <v>0</v>
      </c>
      <c r="E256" s="254">
        <v>1</v>
      </c>
      <c r="F256" s="254">
        <v>0</v>
      </c>
      <c r="G256" s="254">
        <v>0</v>
      </c>
      <c r="H256" s="254">
        <v>1</v>
      </c>
      <c r="I256" s="254">
        <v>0</v>
      </c>
      <c r="J256" s="254">
        <v>0</v>
      </c>
      <c r="K256" s="254">
        <v>0</v>
      </c>
      <c r="L256" s="254">
        <v>1</v>
      </c>
      <c r="M256" s="254">
        <v>0</v>
      </c>
      <c r="N256" s="255">
        <v>4</v>
      </c>
      <c r="O256" s="255"/>
      <c r="P256" s="330"/>
      <c r="Q256" s="113"/>
      <c r="AH256" s="143"/>
      <c r="AJ256"/>
    </row>
    <row r="257" spans="1:36" ht="21" customHeight="1" x14ac:dyDescent="0.2">
      <c r="A257" s="251" t="s">
        <v>586</v>
      </c>
      <c r="B257" s="252">
        <v>0</v>
      </c>
      <c r="C257" s="252">
        <v>0</v>
      </c>
      <c r="D257" s="252">
        <v>0</v>
      </c>
      <c r="E257" s="252">
        <v>1</v>
      </c>
      <c r="F257" s="252">
        <v>0</v>
      </c>
      <c r="G257" s="252">
        <v>0</v>
      </c>
      <c r="H257" s="252">
        <v>0</v>
      </c>
      <c r="I257" s="252">
        <v>2</v>
      </c>
      <c r="J257" s="252">
        <v>1</v>
      </c>
      <c r="K257" s="252">
        <v>0</v>
      </c>
      <c r="L257" s="252">
        <v>0</v>
      </c>
      <c r="M257" s="252">
        <v>0</v>
      </c>
      <c r="N257" s="261">
        <v>4</v>
      </c>
      <c r="O257" s="261"/>
      <c r="P257" s="330"/>
      <c r="Q257" s="113"/>
      <c r="AH257" s="143"/>
      <c r="AJ257"/>
    </row>
    <row r="258" spans="1:36" ht="21" customHeight="1" x14ac:dyDescent="0.2">
      <c r="A258" s="162" t="s">
        <v>587</v>
      </c>
      <c r="B258" s="254">
        <v>0</v>
      </c>
      <c r="C258" s="254">
        <v>0</v>
      </c>
      <c r="D258" s="254">
        <v>0</v>
      </c>
      <c r="E258" s="254">
        <v>0</v>
      </c>
      <c r="F258" s="254">
        <v>1</v>
      </c>
      <c r="G258" s="254">
        <v>0</v>
      </c>
      <c r="H258" s="254">
        <v>1</v>
      </c>
      <c r="I258" s="254">
        <v>3</v>
      </c>
      <c r="J258" s="254">
        <v>0</v>
      </c>
      <c r="K258" s="254">
        <v>0</v>
      </c>
      <c r="L258" s="254">
        <v>0</v>
      </c>
      <c r="M258" s="254">
        <v>0</v>
      </c>
      <c r="N258" s="255">
        <v>5</v>
      </c>
      <c r="O258" s="255"/>
      <c r="P258" s="330"/>
      <c r="Q258" s="113"/>
      <c r="AH258" s="143"/>
      <c r="AJ258"/>
    </row>
    <row r="259" spans="1:36" ht="21" customHeight="1" x14ac:dyDescent="0.2">
      <c r="A259" s="251" t="s">
        <v>588</v>
      </c>
      <c r="B259" s="252">
        <v>1</v>
      </c>
      <c r="C259" s="252">
        <v>0</v>
      </c>
      <c r="D259" s="252">
        <v>0</v>
      </c>
      <c r="E259" s="252">
        <v>5</v>
      </c>
      <c r="F259" s="252">
        <v>2</v>
      </c>
      <c r="G259" s="252">
        <v>1</v>
      </c>
      <c r="H259" s="252">
        <v>0</v>
      </c>
      <c r="I259" s="252">
        <v>1</v>
      </c>
      <c r="J259" s="252">
        <v>0</v>
      </c>
      <c r="K259" s="252">
        <v>0</v>
      </c>
      <c r="L259" s="252">
        <v>1</v>
      </c>
      <c r="M259" s="252">
        <v>0</v>
      </c>
      <c r="N259" s="261">
        <v>11</v>
      </c>
      <c r="O259" s="261"/>
      <c r="P259" s="330"/>
      <c r="Q259" s="113"/>
      <c r="AH259" s="143"/>
      <c r="AJ259"/>
    </row>
    <row r="260" spans="1:36" ht="21" customHeight="1" x14ac:dyDescent="0.2">
      <c r="A260" s="162" t="s">
        <v>583</v>
      </c>
      <c r="B260" s="254">
        <v>1</v>
      </c>
      <c r="C260" s="254">
        <v>1</v>
      </c>
      <c r="D260" s="254">
        <v>0</v>
      </c>
      <c r="E260" s="254">
        <v>7</v>
      </c>
      <c r="F260" s="254">
        <v>3</v>
      </c>
      <c r="G260" s="254">
        <v>1</v>
      </c>
      <c r="H260" s="254">
        <v>2</v>
      </c>
      <c r="I260" s="254">
        <v>6</v>
      </c>
      <c r="J260" s="254">
        <v>1</v>
      </c>
      <c r="K260" s="254">
        <v>0</v>
      </c>
      <c r="L260" s="254">
        <v>2</v>
      </c>
      <c r="M260" s="254">
        <v>0</v>
      </c>
      <c r="N260" s="255">
        <v>24</v>
      </c>
      <c r="O260" s="255"/>
      <c r="P260" s="330"/>
      <c r="Q260" s="113"/>
      <c r="AH260" s="143"/>
      <c r="AJ260"/>
    </row>
    <row r="261" spans="1:36" ht="21" customHeight="1" x14ac:dyDescent="0.2">
      <c r="A261" s="251" t="s">
        <v>650</v>
      </c>
      <c r="B261" s="252">
        <v>3</v>
      </c>
      <c r="C261" s="252">
        <v>2</v>
      </c>
      <c r="D261" s="252">
        <v>2</v>
      </c>
      <c r="E261" s="252">
        <v>0</v>
      </c>
      <c r="F261" s="252">
        <v>-1</v>
      </c>
      <c r="G261" s="252">
        <v>2</v>
      </c>
      <c r="H261" s="252">
        <v>1</v>
      </c>
      <c r="I261" s="252">
        <v>-2</v>
      </c>
      <c r="J261" s="252">
        <v>1</v>
      </c>
      <c r="K261" s="252">
        <v>5</v>
      </c>
      <c r="L261" s="252">
        <v>-1</v>
      </c>
      <c r="M261" s="252">
        <v>0</v>
      </c>
      <c r="N261" s="261">
        <v>12</v>
      </c>
      <c r="O261" s="261"/>
      <c r="P261" s="330"/>
      <c r="Q261" s="113"/>
      <c r="AH261" s="143"/>
      <c r="AJ261"/>
    </row>
    <row r="262" spans="1:36" ht="21" customHeight="1" x14ac:dyDescent="0.2">
      <c r="A262" s="162" t="s">
        <v>651</v>
      </c>
      <c r="B262" s="238" t="s">
        <v>582</v>
      </c>
      <c r="C262" s="238" t="s">
        <v>582</v>
      </c>
      <c r="D262" s="238" t="s">
        <v>582</v>
      </c>
      <c r="E262" s="238" t="s">
        <v>582</v>
      </c>
      <c r="F262" s="238" t="s">
        <v>582</v>
      </c>
      <c r="G262" s="238" t="s">
        <v>582</v>
      </c>
      <c r="H262" s="238" t="s">
        <v>582</v>
      </c>
      <c r="I262" s="238" t="s">
        <v>582</v>
      </c>
      <c r="J262" s="238" t="s">
        <v>582</v>
      </c>
      <c r="K262" s="238" t="s">
        <v>582</v>
      </c>
      <c r="L262" s="238" t="s">
        <v>582</v>
      </c>
      <c r="M262" s="238" t="s">
        <v>582</v>
      </c>
      <c r="N262" s="237">
        <v>0.5</v>
      </c>
      <c r="O262" s="255"/>
      <c r="P262" s="330"/>
      <c r="Q262" s="113"/>
      <c r="AH262" s="143"/>
      <c r="AJ262"/>
    </row>
    <row r="263" spans="1:36" ht="21" customHeight="1" x14ac:dyDescent="0.2">
      <c r="A263" s="601" t="s">
        <v>470</v>
      </c>
      <c r="B263" s="430"/>
      <c r="C263" s="430"/>
      <c r="D263" s="430"/>
      <c r="E263" s="430"/>
      <c r="F263" s="430"/>
      <c r="G263" s="430"/>
      <c r="H263" s="430"/>
      <c r="I263" s="430"/>
      <c r="J263" s="430"/>
      <c r="K263" s="430"/>
      <c r="L263" s="430"/>
      <c r="M263" s="430"/>
      <c r="N263" s="431"/>
      <c r="O263" s="600"/>
      <c r="P263" s="330"/>
      <c r="Q263" s="113"/>
      <c r="R263" s="110"/>
      <c r="S263" s="110"/>
      <c r="T263" s="110"/>
      <c r="U263" s="110"/>
      <c r="V263" s="110"/>
      <c r="W263" s="110"/>
      <c r="X263" s="110"/>
      <c r="Y263" s="110"/>
      <c r="Z263" s="110"/>
      <c r="AA263" s="110"/>
      <c r="AB263" s="110"/>
      <c r="AC263" s="110"/>
      <c r="AD263" s="110"/>
      <c r="AH263" s="143"/>
      <c r="AJ263"/>
    </row>
    <row r="264" spans="1:36" ht="21" customHeight="1" x14ac:dyDescent="0.2">
      <c r="A264" s="251" t="s">
        <v>611</v>
      </c>
      <c r="B264" s="259">
        <v>8</v>
      </c>
      <c r="C264" s="259">
        <v>8.3000000000000007</v>
      </c>
      <c r="D264" s="259">
        <v>4.8</v>
      </c>
      <c r="E264" s="259">
        <v>11.2</v>
      </c>
      <c r="F264" s="259">
        <v>12.5</v>
      </c>
      <c r="G264" s="259">
        <v>5.6</v>
      </c>
      <c r="H264" s="259">
        <v>3.9</v>
      </c>
      <c r="I264" s="259">
        <v>11.3</v>
      </c>
      <c r="J264" s="259">
        <v>1.2</v>
      </c>
      <c r="K264" s="259">
        <v>7.1999999999999993</v>
      </c>
      <c r="L264" s="259">
        <v>5</v>
      </c>
      <c r="M264" s="259" t="s">
        <v>360</v>
      </c>
      <c r="N264" s="264">
        <v>6.2</v>
      </c>
      <c r="O264" s="264"/>
      <c r="P264" s="330"/>
      <c r="R264" s="330"/>
      <c r="S264" s="330"/>
      <c r="T264" s="330"/>
      <c r="U264" s="330"/>
      <c r="V264" s="330"/>
      <c r="W264" s="330"/>
      <c r="X264" s="330"/>
      <c r="Y264" s="330"/>
      <c r="Z264" s="330"/>
      <c r="AA264" s="330"/>
      <c r="AB264" s="330"/>
      <c r="AC264" s="157"/>
      <c r="AD264" s="157"/>
      <c r="AH264" s="143"/>
      <c r="AJ264"/>
    </row>
    <row r="265" spans="1:36" ht="21" customHeight="1" x14ac:dyDescent="0.2">
      <c r="A265" s="162" t="s">
        <v>612</v>
      </c>
      <c r="B265" s="108">
        <v>12.2</v>
      </c>
      <c r="C265" s="108">
        <v>5</v>
      </c>
      <c r="D265" s="108">
        <v>5.8</v>
      </c>
      <c r="E265" s="108">
        <v>15.6</v>
      </c>
      <c r="F265" s="108">
        <v>11.600000000000001</v>
      </c>
      <c r="G265" s="108">
        <v>11.2</v>
      </c>
      <c r="H265" s="108">
        <v>4.8</v>
      </c>
      <c r="I265" s="108">
        <v>14.9</v>
      </c>
      <c r="J265" s="108">
        <v>6.4</v>
      </c>
      <c r="K265" s="108">
        <v>14.8</v>
      </c>
      <c r="L265" s="108">
        <v>14.3</v>
      </c>
      <c r="M265" s="108" t="s">
        <v>360</v>
      </c>
      <c r="N265" s="305">
        <v>10.7</v>
      </c>
      <c r="O265" s="305"/>
      <c r="P265" s="330"/>
      <c r="R265" s="330"/>
      <c r="S265" s="330"/>
      <c r="T265" s="330"/>
      <c r="U265" s="330"/>
      <c r="V265" s="330"/>
      <c r="W265" s="330"/>
      <c r="X265" s="330"/>
      <c r="Y265" s="330"/>
      <c r="Z265" s="330"/>
      <c r="AA265" s="330"/>
      <c r="AB265" s="330"/>
      <c r="AC265" s="157"/>
      <c r="AD265" s="157"/>
      <c r="AH265" s="143"/>
      <c r="AJ265"/>
    </row>
    <row r="266" spans="1:36" ht="21" customHeight="1" x14ac:dyDescent="0.2">
      <c r="A266" s="251" t="s">
        <v>613</v>
      </c>
      <c r="B266" s="259">
        <v>10.7</v>
      </c>
      <c r="C266" s="259">
        <v>12.2</v>
      </c>
      <c r="D266" s="259">
        <v>10.6</v>
      </c>
      <c r="E266" s="259">
        <v>11.2</v>
      </c>
      <c r="F266" s="259">
        <v>11.2</v>
      </c>
      <c r="G266" s="259">
        <v>17.600000000000001</v>
      </c>
      <c r="H266" s="259">
        <v>4.8</v>
      </c>
      <c r="I266" s="259">
        <v>11.8</v>
      </c>
      <c r="J266" s="259">
        <v>3.8</v>
      </c>
      <c r="K266" s="259">
        <v>8.4</v>
      </c>
      <c r="L266" s="259">
        <v>35.6</v>
      </c>
      <c r="M266" s="259" t="s">
        <v>360</v>
      </c>
      <c r="N266" s="264">
        <v>11</v>
      </c>
      <c r="O266" s="264"/>
      <c r="P266" s="330"/>
      <c r="R266" s="330"/>
      <c r="S266" s="330"/>
      <c r="T266" s="330"/>
      <c r="U266" s="330"/>
      <c r="V266" s="330"/>
      <c r="W266" s="330"/>
      <c r="X266" s="330"/>
      <c r="Y266" s="330"/>
      <c r="Z266" s="330"/>
      <c r="AA266" s="330"/>
      <c r="AB266" s="330"/>
      <c r="AC266" s="157"/>
      <c r="AD266" s="157"/>
      <c r="AH266" s="143"/>
      <c r="AJ266"/>
    </row>
    <row r="267" spans="1:36" ht="21" customHeight="1" x14ac:dyDescent="0.2">
      <c r="A267" s="162" t="s">
        <v>614</v>
      </c>
      <c r="B267" s="108">
        <v>5.4</v>
      </c>
      <c r="C267" s="108">
        <v>3.8</v>
      </c>
      <c r="D267" s="108">
        <v>11.8</v>
      </c>
      <c r="E267" s="108">
        <v>10</v>
      </c>
      <c r="F267" s="108">
        <v>10.9</v>
      </c>
      <c r="G267" s="108">
        <v>8.8000000000000007</v>
      </c>
      <c r="H267" s="108">
        <v>2.4</v>
      </c>
      <c r="I267" s="108">
        <v>17</v>
      </c>
      <c r="J267" s="108">
        <v>1</v>
      </c>
      <c r="K267" s="108">
        <v>7.6</v>
      </c>
      <c r="L267" s="108">
        <v>19.2</v>
      </c>
      <c r="M267" s="108" t="s">
        <v>360</v>
      </c>
      <c r="N267" s="305">
        <v>6.8</v>
      </c>
      <c r="O267" s="305"/>
      <c r="P267" s="330"/>
      <c r="R267" s="330"/>
      <c r="S267" s="330"/>
      <c r="T267" s="330"/>
      <c r="U267" s="330"/>
      <c r="V267" s="330"/>
      <c r="W267" s="330"/>
      <c r="X267" s="330"/>
      <c r="Y267" s="330"/>
      <c r="Z267" s="330"/>
      <c r="AA267" s="330"/>
      <c r="AB267" s="330"/>
      <c r="AC267" s="157"/>
      <c r="AD267" s="157"/>
      <c r="AH267" s="143"/>
      <c r="AJ267"/>
    </row>
    <row r="268" spans="1:36" ht="21" customHeight="1" x14ac:dyDescent="0.2">
      <c r="A268" s="251" t="s">
        <v>610</v>
      </c>
      <c r="B268" s="259">
        <v>9.8000000000000007</v>
      </c>
      <c r="C268" s="259">
        <v>5.8</v>
      </c>
      <c r="D268" s="259">
        <v>5.8</v>
      </c>
      <c r="E268" s="259">
        <v>11.2</v>
      </c>
      <c r="F268" s="259">
        <v>11.2</v>
      </c>
      <c r="G268" s="259">
        <v>11.2</v>
      </c>
      <c r="H268" s="259">
        <v>3.8</v>
      </c>
      <c r="I268" s="259">
        <v>13</v>
      </c>
      <c r="J268" s="259">
        <v>2.4</v>
      </c>
      <c r="K268" s="259">
        <v>8.8000000000000007</v>
      </c>
      <c r="L268" s="259">
        <v>13.8</v>
      </c>
      <c r="M268" s="259" t="s">
        <v>360</v>
      </c>
      <c r="N268" s="264">
        <v>8.9</v>
      </c>
      <c r="O268" s="264"/>
      <c r="P268" s="330"/>
      <c r="R268" s="330"/>
      <c r="S268" s="330"/>
      <c r="T268" s="330"/>
      <c r="U268" s="330"/>
      <c r="V268" s="330"/>
      <c r="W268" s="330"/>
      <c r="X268" s="330"/>
      <c r="Y268" s="330"/>
      <c r="Z268" s="330"/>
      <c r="AA268" s="330"/>
      <c r="AB268" s="330"/>
      <c r="AC268" s="157"/>
      <c r="AD268" s="157"/>
      <c r="AH268" s="143"/>
      <c r="AJ268"/>
    </row>
    <row r="269" spans="1:36" ht="21" customHeight="1" x14ac:dyDescent="0.2">
      <c r="A269" s="162" t="s">
        <v>585</v>
      </c>
      <c r="B269" s="263">
        <v>10</v>
      </c>
      <c r="C269" s="263">
        <v>5.0999999999999996</v>
      </c>
      <c r="D269" s="263">
        <v>1.8</v>
      </c>
      <c r="E269" s="263">
        <v>7.3</v>
      </c>
      <c r="F269" s="263">
        <v>24.6</v>
      </c>
      <c r="G269" s="263">
        <v>7.3</v>
      </c>
      <c r="H269" s="263">
        <v>4.7</v>
      </c>
      <c r="I269" s="263">
        <v>14.3</v>
      </c>
      <c r="J269" s="263">
        <v>1</v>
      </c>
      <c r="K269" s="263">
        <v>12.4</v>
      </c>
      <c r="L269" s="263">
        <v>22.7</v>
      </c>
      <c r="M269" s="263" t="s">
        <v>360</v>
      </c>
      <c r="N269" s="359">
        <v>6.9</v>
      </c>
      <c r="O269" s="359"/>
      <c r="P269" s="330"/>
      <c r="Q269" s="291"/>
      <c r="R269" s="157"/>
      <c r="S269" s="157"/>
      <c r="T269" s="157"/>
      <c r="U269" s="157"/>
      <c r="V269" s="157"/>
      <c r="W269" s="157"/>
      <c r="X269" s="157"/>
      <c r="Y269" s="157"/>
      <c r="Z269" s="157"/>
      <c r="AA269" s="157"/>
      <c r="AB269" s="157"/>
      <c r="AC269" s="157"/>
      <c r="AD269" s="157"/>
      <c r="AH269" s="143"/>
      <c r="AJ269"/>
    </row>
    <row r="270" spans="1:36" ht="21" customHeight="1" x14ac:dyDescent="0.2">
      <c r="A270" s="251" t="s">
        <v>586</v>
      </c>
      <c r="B270" s="259">
        <v>18.799999999999997</v>
      </c>
      <c r="C270" s="259">
        <v>6</v>
      </c>
      <c r="D270" s="259">
        <v>3.2</v>
      </c>
      <c r="E270" s="259">
        <v>11.5</v>
      </c>
      <c r="F270" s="259">
        <v>8.1</v>
      </c>
      <c r="G270" s="259">
        <v>10.5</v>
      </c>
      <c r="H270" s="259">
        <v>4.2</v>
      </c>
      <c r="I270" s="259">
        <v>29.2</v>
      </c>
      <c r="J270" s="259">
        <v>0.8</v>
      </c>
      <c r="K270" s="259">
        <v>5</v>
      </c>
      <c r="L270" s="259">
        <v>21.4</v>
      </c>
      <c r="M270" s="259" t="s">
        <v>360</v>
      </c>
      <c r="N270" s="264">
        <v>7.6</v>
      </c>
      <c r="O270" s="264"/>
      <c r="P270" s="330"/>
      <c r="Q270" s="291"/>
      <c r="R270" s="157"/>
      <c r="S270" s="157"/>
      <c r="T270" s="157"/>
      <c r="U270" s="157"/>
      <c r="V270" s="157"/>
      <c r="W270" s="157"/>
      <c r="X270" s="157"/>
      <c r="Y270" s="157"/>
      <c r="Z270" s="157"/>
      <c r="AA270" s="157"/>
      <c r="AB270" s="157"/>
      <c r="AC270" s="157"/>
      <c r="AD270" s="157"/>
      <c r="AH270" s="143"/>
      <c r="AJ270"/>
    </row>
    <row r="271" spans="1:36" ht="21" customHeight="1" x14ac:dyDescent="0.2">
      <c r="A271" s="162" t="s">
        <v>587</v>
      </c>
      <c r="B271" s="263">
        <v>17.2</v>
      </c>
      <c r="C271" s="263">
        <v>5.8</v>
      </c>
      <c r="D271" s="263">
        <v>7.8999999999999995</v>
      </c>
      <c r="E271" s="263">
        <v>18.100000000000001</v>
      </c>
      <c r="F271" s="263">
        <v>15</v>
      </c>
      <c r="G271" s="263">
        <v>16.399999999999999</v>
      </c>
      <c r="H271" s="263">
        <v>4.4000000000000004</v>
      </c>
      <c r="I271" s="263">
        <v>19.5</v>
      </c>
      <c r="J271" s="263">
        <v>0.6</v>
      </c>
      <c r="K271" s="263">
        <v>13</v>
      </c>
      <c r="L271" s="263">
        <v>63.8</v>
      </c>
      <c r="M271" s="498" t="s">
        <v>360</v>
      </c>
      <c r="N271" s="359">
        <v>9.8999999999999986</v>
      </c>
      <c r="O271" s="359"/>
      <c r="P271" s="330"/>
      <c r="Q271" s="291"/>
      <c r="R271" s="157"/>
      <c r="S271" s="157"/>
      <c r="T271" s="157"/>
      <c r="U271" s="157"/>
      <c r="V271" s="157"/>
      <c r="W271" s="157"/>
      <c r="X271" s="157"/>
      <c r="Y271" s="157"/>
      <c r="Z271" s="157"/>
      <c r="AA271" s="157"/>
      <c r="AB271" s="157"/>
      <c r="AC271" s="157"/>
      <c r="AD271" s="157"/>
      <c r="AH271" s="143"/>
      <c r="AJ271"/>
    </row>
    <row r="272" spans="1:36" ht="21" customHeight="1" x14ac:dyDescent="0.2">
      <c r="A272" s="251" t="s">
        <v>588</v>
      </c>
      <c r="B272" s="259">
        <v>11.5</v>
      </c>
      <c r="C272" s="259">
        <v>12.2</v>
      </c>
      <c r="D272" s="259">
        <v>6.6</v>
      </c>
      <c r="E272" s="259">
        <v>13.4</v>
      </c>
      <c r="F272" s="259">
        <v>10.899999999999999</v>
      </c>
      <c r="G272" s="259">
        <v>13.3</v>
      </c>
      <c r="H272" s="259">
        <v>4.4000000000000004</v>
      </c>
      <c r="I272" s="259">
        <v>16.8</v>
      </c>
      <c r="J272" s="259">
        <v>5.6</v>
      </c>
      <c r="K272" s="259">
        <v>9.1999999999999993</v>
      </c>
      <c r="L272" s="259">
        <v>27.700000000000003</v>
      </c>
      <c r="M272" s="259" t="s">
        <v>360</v>
      </c>
      <c r="N272" s="264">
        <v>10.8</v>
      </c>
      <c r="O272" s="264"/>
      <c r="P272" s="330"/>
      <c r="Q272" s="291"/>
      <c r="R272" s="157"/>
      <c r="S272" s="157"/>
      <c r="T272" s="157"/>
      <c r="U272" s="157"/>
      <c r="V272" s="157"/>
      <c r="W272" s="157"/>
      <c r="X272" s="157"/>
      <c r="Y272" s="157"/>
      <c r="Z272" s="157"/>
      <c r="AA272" s="157"/>
      <c r="AB272" s="157"/>
      <c r="AC272" s="157"/>
      <c r="AD272" s="157"/>
      <c r="AH272" s="143"/>
      <c r="AJ272"/>
    </row>
    <row r="273" spans="1:36" ht="21" customHeight="1" x14ac:dyDescent="0.2">
      <c r="A273" s="162" t="s">
        <v>583</v>
      </c>
      <c r="B273" s="263">
        <v>12.2</v>
      </c>
      <c r="C273" s="263">
        <v>6.3</v>
      </c>
      <c r="D273" s="263">
        <v>6.2</v>
      </c>
      <c r="E273" s="263">
        <v>12.8</v>
      </c>
      <c r="F273" s="263">
        <v>11.7</v>
      </c>
      <c r="G273" s="263">
        <v>9.1999999999999993</v>
      </c>
      <c r="H273" s="263">
        <v>4.4000000000000004</v>
      </c>
      <c r="I273" s="263">
        <v>16.8</v>
      </c>
      <c r="J273" s="263">
        <v>1.1000000000000001</v>
      </c>
      <c r="K273" s="263">
        <v>10.7</v>
      </c>
      <c r="L273" s="263">
        <v>27.6</v>
      </c>
      <c r="M273" s="263" t="s">
        <v>360</v>
      </c>
      <c r="N273" s="359">
        <v>9.1999999999999993</v>
      </c>
      <c r="O273" s="359"/>
      <c r="P273" s="330"/>
      <c r="Q273" s="291"/>
      <c r="R273" s="157"/>
      <c r="S273" s="157"/>
      <c r="T273" s="157"/>
      <c r="U273" s="157"/>
      <c r="V273" s="157"/>
      <c r="W273" s="157"/>
      <c r="X273" s="157"/>
      <c r="Y273" s="157"/>
      <c r="Z273" s="157"/>
      <c r="AA273" s="157"/>
      <c r="AB273" s="157"/>
      <c r="AC273" s="157"/>
      <c r="AD273" s="157"/>
      <c r="AH273" s="143"/>
      <c r="AJ273"/>
    </row>
    <row r="274" spans="1:36" ht="21" customHeight="1" x14ac:dyDescent="0.2">
      <c r="A274" s="251" t="s">
        <v>650</v>
      </c>
      <c r="B274" s="324">
        <v>-2.3999999999999986</v>
      </c>
      <c r="C274" s="324">
        <v>-0.5</v>
      </c>
      <c r="D274" s="324">
        <v>-0.40000000000000036</v>
      </c>
      <c r="E274" s="324">
        <v>-1.6000000000000014</v>
      </c>
      <c r="F274" s="324">
        <v>-0.5</v>
      </c>
      <c r="G274" s="324">
        <v>2</v>
      </c>
      <c r="H274" s="324">
        <v>-0.60000000000000053</v>
      </c>
      <c r="I274" s="324">
        <v>-3.8000000000000007</v>
      </c>
      <c r="J274" s="324">
        <v>1.2999999999999998</v>
      </c>
      <c r="K274" s="324">
        <v>-1.8999999999999986</v>
      </c>
      <c r="L274" s="324">
        <v>-13.8</v>
      </c>
      <c r="M274" s="324" t="s">
        <v>360</v>
      </c>
      <c r="N274" s="325">
        <v>-0.29999999999999893</v>
      </c>
      <c r="O274" s="264"/>
      <c r="P274" s="330"/>
      <c r="Q274" s="291"/>
      <c r="R274" s="157"/>
      <c r="S274" s="157"/>
      <c r="T274" s="157"/>
      <c r="U274" s="157"/>
      <c r="V274" s="157"/>
      <c r="W274" s="157"/>
      <c r="X274" s="157"/>
      <c r="Y274" s="157"/>
      <c r="Z274" s="157"/>
      <c r="AA274" s="157"/>
      <c r="AB274" s="157"/>
      <c r="AC274" s="157"/>
      <c r="AD274" s="157"/>
      <c r="AH274" s="143"/>
      <c r="AJ274"/>
    </row>
    <row r="275" spans="1:36" ht="21" customHeight="1" x14ac:dyDescent="0.2">
      <c r="A275" s="162" t="s">
        <v>651</v>
      </c>
      <c r="B275" s="238">
        <v>-0.19672131147540972</v>
      </c>
      <c r="C275" s="238" t="s">
        <v>582</v>
      </c>
      <c r="D275" s="238" t="s">
        <v>582</v>
      </c>
      <c r="E275" s="238">
        <v>-0.12500000000000011</v>
      </c>
      <c r="F275" s="238">
        <v>-4.2735042735042736E-2</v>
      </c>
      <c r="G275" s="238" t="s">
        <v>582</v>
      </c>
      <c r="H275" s="238" t="s">
        <v>582</v>
      </c>
      <c r="I275" s="238">
        <v>-0.22619047619047622</v>
      </c>
      <c r="J275" s="238" t="s">
        <v>582</v>
      </c>
      <c r="K275" s="238">
        <v>-0.17757009345794381</v>
      </c>
      <c r="L275" s="238">
        <v>-0.5</v>
      </c>
      <c r="M275" s="238" t="s">
        <v>360</v>
      </c>
      <c r="N275" s="237" t="s">
        <v>582</v>
      </c>
      <c r="O275" s="359"/>
      <c r="P275" s="330"/>
      <c r="Q275" s="291"/>
      <c r="R275" s="157"/>
      <c r="S275" s="157"/>
      <c r="T275" s="157"/>
      <c r="U275" s="157"/>
      <c r="V275" s="157"/>
      <c r="W275" s="157"/>
      <c r="X275" s="157"/>
      <c r="Y275" s="157"/>
      <c r="Z275" s="157"/>
      <c r="AA275" s="157"/>
      <c r="AB275" s="157"/>
      <c r="AC275" s="157"/>
      <c r="AD275" s="157"/>
      <c r="AH275" s="143"/>
      <c r="AJ275"/>
    </row>
    <row r="276" spans="1:36" x14ac:dyDescent="0.2">
      <c r="A276" s="598" t="s">
        <v>76</v>
      </c>
      <c r="B276" s="599"/>
      <c r="C276" s="292"/>
      <c r="D276" s="292"/>
      <c r="E276" s="292"/>
      <c r="F276" s="292"/>
      <c r="G276" s="292"/>
      <c r="H276" s="292"/>
      <c r="I276" s="292"/>
      <c r="J276" s="292"/>
      <c r="K276" s="292"/>
      <c r="L276" s="292"/>
      <c r="M276" s="292"/>
      <c r="N276" s="597"/>
      <c r="O276" s="293"/>
      <c r="P276" s="330"/>
      <c r="Q276" s="113"/>
      <c r="AH276" s="143"/>
      <c r="AJ276"/>
    </row>
    <row r="277" spans="1:36" ht="16.350000000000001" customHeight="1" x14ac:dyDescent="0.25">
      <c r="A277" s="315" t="s">
        <v>781</v>
      </c>
      <c r="B277" s="167"/>
      <c r="N277" s="61"/>
      <c r="O277"/>
      <c r="P277" s="98"/>
      <c r="Q277" s="333"/>
    </row>
    <row r="278" spans="1:36" s="62" customFormat="1" ht="105" customHeight="1" x14ac:dyDescent="0.2">
      <c r="A278" s="63"/>
      <c r="B278" s="88" t="s">
        <v>25</v>
      </c>
      <c r="C278" s="88" t="s">
        <v>26</v>
      </c>
      <c r="D278" s="88" t="s">
        <v>27</v>
      </c>
      <c r="E278" s="88" t="s">
        <v>161</v>
      </c>
      <c r="F278" s="88" t="s">
        <v>28</v>
      </c>
      <c r="G278" s="88" t="s">
        <v>29</v>
      </c>
      <c r="H278" s="88" t="s">
        <v>30</v>
      </c>
      <c r="I278" s="88" t="s">
        <v>31</v>
      </c>
      <c r="J278" s="88" t="s">
        <v>32</v>
      </c>
      <c r="K278" s="88" t="s">
        <v>33</v>
      </c>
      <c r="L278" s="88" t="s">
        <v>34</v>
      </c>
      <c r="M278" s="88" t="s">
        <v>35</v>
      </c>
      <c r="N278" s="88" t="s">
        <v>94</v>
      </c>
      <c r="O278" s="77"/>
      <c r="P278" s="331"/>
      <c r="Q278" s="300"/>
      <c r="R278" s="300"/>
      <c r="S278" s="300"/>
      <c r="T278" s="300"/>
      <c r="U278" s="300"/>
      <c r="V278" s="300"/>
      <c r="W278" s="300"/>
      <c r="X278" s="300"/>
      <c r="Y278" s="300"/>
      <c r="Z278" s="300"/>
      <c r="AA278" s="300"/>
      <c r="AB278" s="300"/>
      <c r="AC278" s="300"/>
      <c r="AD278" s="300"/>
      <c r="AE278" s="300"/>
      <c r="AF278" s="300"/>
      <c r="AG278" s="300"/>
      <c r="AH278" s="295"/>
      <c r="AI278" s="295"/>
    </row>
    <row r="279" spans="1:36" s="62" customFormat="1" ht="21" customHeight="1" x14ac:dyDescent="0.2">
      <c r="A279" s="432" t="s">
        <v>466</v>
      </c>
      <c r="B279" s="433"/>
      <c r="C279" s="433"/>
      <c r="D279" s="433"/>
      <c r="E279" s="433"/>
      <c r="F279" s="433"/>
      <c r="G279" s="433"/>
      <c r="H279" s="433"/>
      <c r="I279" s="433"/>
      <c r="J279" s="433"/>
      <c r="K279" s="433"/>
      <c r="L279" s="433"/>
      <c r="M279" s="433"/>
      <c r="N279" s="434"/>
      <c r="O279" s="435"/>
      <c r="P279" s="332"/>
      <c r="Q279" s="300"/>
      <c r="R279" s="300"/>
      <c r="S279" s="300"/>
      <c r="T279" s="300"/>
      <c r="U279" s="300"/>
      <c r="V279" s="300"/>
      <c r="W279" s="300"/>
      <c r="X279" s="300"/>
      <c r="Y279" s="300"/>
      <c r="Z279" s="300"/>
      <c r="AA279" s="300"/>
      <c r="AB279" s="300"/>
      <c r="AC279" s="300"/>
      <c r="AD279" s="300"/>
      <c r="AE279" s="300"/>
      <c r="AF279" s="300"/>
      <c r="AG279" s="300"/>
      <c r="AH279" s="295"/>
      <c r="AI279" s="295"/>
    </row>
    <row r="280" spans="1:36" ht="21" customHeight="1" x14ac:dyDescent="0.2">
      <c r="A280" s="251" t="s">
        <v>611</v>
      </c>
      <c r="B280" s="252">
        <v>8</v>
      </c>
      <c r="C280" s="252">
        <v>9</v>
      </c>
      <c r="D280" s="252">
        <v>4</v>
      </c>
      <c r="E280" s="252">
        <v>21</v>
      </c>
      <c r="F280" s="252">
        <v>3</v>
      </c>
      <c r="G280" s="252">
        <v>3</v>
      </c>
      <c r="H280" s="252">
        <v>1</v>
      </c>
      <c r="I280" s="252">
        <v>13</v>
      </c>
      <c r="J280" s="252">
        <v>6</v>
      </c>
      <c r="K280" s="252">
        <v>0</v>
      </c>
      <c r="L280" s="252">
        <v>3</v>
      </c>
      <c r="M280" s="252">
        <v>1</v>
      </c>
      <c r="N280" s="261">
        <v>72</v>
      </c>
      <c r="O280" s="261"/>
      <c r="P280" s="330"/>
      <c r="R280" s="330"/>
      <c r="S280" s="330"/>
      <c r="T280" s="330"/>
      <c r="U280" s="330"/>
      <c r="V280" s="330"/>
      <c r="W280" s="330"/>
      <c r="X280" s="330"/>
      <c r="Y280" s="330"/>
      <c r="Z280" s="330"/>
      <c r="AA280" s="330"/>
      <c r="AB280" s="330"/>
      <c r="AH280" s="143"/>
      <c r="AJ280"/>
    </row>
    <row r="281" spans="1:36" ht="21" customHeight="1" x14ac:dyDescent="0.2">
      <c r="A281" s="162" t="s">
        <v>612</v>
      </c>
      <c r="B281" s="253">
        <v>15</v>
      </c>
      <c r="C281" s="253">
        <v>12</v>
      </c>
      <c r="D281" s="253">
        <v>1</v>
      </c>
      <c r="E281" s="253">
        <v>31</v>
      </c>
      <c r="F281" s="253">
        <v>6</v>
      </c>
      <c r="G281" s="253">
        <v>2</v>
      </c>
      <c r="H281" s="253">
        <v>1</v>
      </c>
      <c r="I281" s="253">
        <v>6</v>
      </c>
      <c r="J281" s="253">
        <v>5</v>
      </c>
      <c r="K281" s="253">
        <v>0</v>
      </c>
      <c r="L281" s="253">
        <v>4</v>
      </c>
      <c r="M281" s="253">
        <v>3</v>
      </c>
      <c r="N281" s="262">
        <v>86</v>
      </c>
      <c r="O281" s="262"/>
      <c r="P281" s="330"/>
      <c r="R281" s="330"/>
      <c r="S281" s="330"/>
      <c r="T281" s="330"/>
      <c r="U281" s="330"/>
      <c r="V281" s="330"/>
      <c r="W281" s="330"/>
      <c r="X281" s="330"/>
      <c r="Y281" s="330"/>
      <c r="Z281" s="330"/>
      <c r="AA281" s="330"/>
      <c r="AB281" s="330"/>
      <c r="AH281" s="143"/>
      <c r="AJ281"/>
    </row>
    <row r="282" spans="1:36" ht="21" customHeight="1" x14ac:dyDescent="0.2">
      <c r="A282" s="251" t="s">
        <v>613</v>
      </c>
      <c r="B282" s="252">
        <v>10</v>
      </c>
      <c r="C282" s="252">
        <v>15</v>
      </c>
      <c r="D282" s="252">
        <v>1</v>
      </c>
      <c r="E282" s="252">
        <v>35</v>
      </c>
      <c r="F282" s="252">
        <v>0</v>
      </c>
      <c r="G282" s="252">
        <v>3</v>
      </c>
      <c r="H282" s="252">
        <v>0</v>
      </c>
      <c r="I282" s="252">
        <v>5</v>
      </c>
      <c r="J282" s="252">
        <v>6</v>
      </c>
      <c r="K282" s="252">
        <v>1</v>
      </c>
      <c r="L282" s="252">
        <v>2</v>
      </c>
      <c r="M282" s="252">
        <v>1</v>
      </c>
      <c r="N282" s="261">
        <v>79</v>
      </c>
      <c r="O282" s="261"/>
      <c r="P282" s="330"/>
      <c r="R282" s="330"/>
      <c r="S282" s="330"/>
      <c r="T282" s="330"/>
      <c r="U282" s="330"/>
      <c r="V282" s="330"/>
      <c r="W282" s="330"/>
      <c r="X282" s="330"/>
      <c r="Y282" s="330"/>
      <c r="Z282" s="330"/>
      <c r="AA282" s="330"/>
      <c r="AB282" s="330"/>
      <c r="AH282" s="143"/>
      <c r="AJ282"/>
    </row>
    <row r="283" spans="1:36" ht="21" customHeight="1" x14ac:dyDescent="0.2">
      <c r="A283" s="162" t="s">
        <v>614</v>
      </c>
      <c r="B283" s="253">
        <v>10</v>
      </c>
      <c r="C283" s="253">
        <v>17</v>
      </c>
      <c r="D283" s="253">
        <v>3</v>
      </c>
      <c r="E283" s="253">
        <v>35</v>
      </c>
      <c r="F283" s="253">
        <v>4</v>
      </c>
      <c r="G283" s="253">
        <v>1</v>
      </c>
      <c r="H283" s="253">
        <v>1</v>
      </c>
      <c r="I283" s="253">
        <v>7</v>
      </c>
      <c r="J283" s="253">
        <v>6</v>
      </c>
      <c r="K283" s="253">
        <v>1</v>
      </c>
      <c r="L283" s="253">
        <v>3</v>
      </c>
      <c r="M283" s="253">
        <v>1</v>
      </c>
      <c r="N283" s="262">
        <v>89</v>
      </c>
      <c r="O283" s="262"/>
      <c r="P283" s="330"/>
      <c r="R283" s="330"/>
      <c r="S283" s="330"/>
      <c r="T283" s="330"/>
      <c r="U283" s="330"/>
      <c r="V283" s="330"/>
      <c r="W283" s="330"/>
      <c r="X283" s="330"/>
      <c r="Y283" s="330"/>
      <c r="Z283" s="330"/>
      <c r="AA283" s="330"/>
      <c r="AB283" s="330"/>
      <c r="AH283" s="143"/>
      <c r="AJ283"/>
    </row>
    <row r="284" spans="1:36" ht="21" customHeight="1" x14ac:dyDescent="0.2">
      <c r="A284" s="251" t="s">
        <v>610</v>
      </c>
      <c r="B284" s="252">
        <v>43</v>
      </c>
      <c r="C284" s="252">
        <v>53</v>
      </c>
      <c r="D284" s="252">
        <v>9</v>
      </c>
      <c r="E284" s="252">
        <v>122</v>
      </c>
      <c r="F284" s="252">
        <v>13</v>
      </c>
      <c r="G284" s="252">
        <v>9</v>
      </c>
      <c r="H284" s="252">
        <v>3</v>
      </c>
      <c r="I284" s="252">
        <v>31</v>
      </c>
      <c r="J284" s="252">
        <v>23</v>
      </c>
      <c r="K284" s="252">
        <v>2</v>
      </c>
      <c r="L284" s="252">
        <v>12</v>
      </c>
      <c r="M284" s="252">
        <v>6</v>
      </c>
      <c r="N284" s="261">
        <v>326</v>
      </c>
      <c r="O284" s="261"/>
      <c r="P284" s="330"/>
      <c r="R284" s="330"/>
      <c r="S284" s="330"/>
      <c r="T284" s="330"/>
      <c r="U284" s="330"/>
      <c r="V284" s="330"/>
      <c r="W284" s="330"/>
      <c r="X284" s="330"/>
      <c r="Y284" s="330"/>
      <c r="Z284" s="330"/>
      <c r="AA284" s="330"/>
      <c r="AB284" s="330"/>
      <c r="AH284" s="143"/>
      <c r="AJ284"/>
    </row>
    <row r="285" spans="1:36" ht="21" customHeight="1" x14ac:dyDescent="0.2">
      <c r="A285" s="162" t="s">
        <v>585</v>
      </c>
      <c r="B285" s="254">
        <v>6</v>
      </c>
      <c r="C285" s="254">
        <v>14</v>
      </c>
      <c r="D285" s="254">
        <v>1</v>
      </c>
      <c r="E285" s="254">
        <v>30</v>
      </c>
      <c r="F285" s="254">
        <v>1</v>
      </c>
      <c r="G285" s="254">
        <v>2</v>
      </c>
      <c r="H285" s="254">
        <v>0</v>
      </c>
      <c r="I285" s="254">
        <v>2</v>
      </c>
      <c r="J285" s="254">
        <v>9</v>
      </c>
      <c r="K285" s="254">
        <v>1</v>
      </c>
      <c r="L285" s="254">
        <v>2</v>
      </c>
      <c r="M285" s="254">
        <v>1</v>
      </c>
      <c r="N285" s="255">
        <v>69</v>
      </c>
      <c r="O285" s="255"/>
      <c r="P285" s="282"/>
      <c r="Q285" s="143"/>
      <c r="R285" s="143"/>
      <c r="S285" s="143"/>
      <c r="T285" s="143"/>
      <c r="U285" s="143"/>
      <c r="V285" s="143"/>
      <c r="W285" s="143"/>
      <c r="X285" s="143"/>
      <c r="Y285" s="143"/>
      <c r="Z285" s="143"/>
      <c r="AA285" s="143"/>
      <c r="AB285" s="143"/>
      <c r="AC285" s="143"/>
      <c r="AD285" s="143"/>
      <c r="AE285" s="143"/>
      <c r="AF285" s="143"/>
      <c r="AG285" s="143"/>
      <c r="AH285" s="143"/>
      <c r="AJ285"/>
    </row>
    <row r="286" spans="1:36" ht="21" customHeight="1" x14ac:dyDescent="0.2">
      <c r="A286" s="251" t="s">
        <v>586</v>
      </c>
      <c r="B286" s="252">
        <v>3</v>
      </c>
      <c r="C286" s="252">
        <v>6</v>
      </c>
      <c r="D286" s="252">
        <v>3</v>
      </c>
      <c r="E286" s="252">
        <v>31</v>
      </c>
      <c r="F286" s="252">
        <v>1</v>
      </c>
      <c r="G286" s="252">
        <v>2</v>
      </c>
      <c r="H286" s="252">
        <v>0</v>
      </c>
      <c r="I286" s="252">
        <v>7</v>
      </c>
      <c r="J286" s="252">
        <v>12</v>
      </c>
      <c r="K286" s="252">
        <v>0</v>
      </c>
      <c r="L286" s="252">
        <v>2</v>
      </c>
      <c r="M286" s="252">
        <v>1</v>
      </c>
      <c r="N286" s="261">
        <v>68</v>
      </c>
      <c r="O286" s="261"/>
      <c r="P286" s="330"/>
      <c r="Q286" s="113"/>
      <c r="AH286" s="143"/>
      <c r="AJ286"/>
    </row>
    <row r="287" spans="1:36" ht="21" customHeight="1" x14ac:dyDescent="0.2">
      <c r="A287" s="162" t="s">
        <v>587</v>
      </c>
      <c r="B287" s="254">
        <v>9</v>
      </c>
      <c r="C287" s="254">
        <v>16</v>
      </c>
      <c r="D287" s="254">
        <v>2</v>
      </c>
      <c r="E287" s="254">
        <v>32</v>
      </c>
      <c r="F287" s="254">
        <v>0</v>
      </c>
      <c r="G287" s="254">
        <v>2</v>
      </c>
      <c r="H287" s="254">
        <v>0</v>
      </c>
      <c r="I287" s="254">
        <v>7</v>
      </c>
      <c r="J287" s="254">
        <v>6</v>
      </c>
      <c r="K287" s="254">
        <v>4</v>
      </c>
      <c r="L287" s="254">
        <v>0</v>
      </c>
      <c r="M287" s="254">
        <v>1</v>
      </c>
      <c r="N287" s="255">
        <v>79</v>
      </c>
      <c r="O287" s="255"/>
      <c r="P287" s="282"/>
      <c r="Q287" s="143"/>
      <c r="R287" s="143"/>
      <c r="S287" s="143"/>
      <c r="T287" s="143"/>
      <c r="U287" s="143"/>
      <c r="V287" s="143"/>
      <c r="W287" s="143"/>
      <c r="X287" s="143"/>
      <c r="Y287" s="143"/>
      <c r="Z287" s="143"/>
      <c r="AA287" s="143"/>
      <c r="AB287" s="143"/>
      <c r="AC287" s="143"/>
      <c r="AD287" s="143"/>
      <c r="AE287" s="143"/>
      <c r="AF287" s="143"/>
      <c r="AG287" s="143"/>
      <c r="AH287" s="143"/>
      <c r="AJ287"/>
    </row>
    <row r="288" spans="1:36" ht="21" customHeight="1" x14ac:dyDescent="0.2">
      <c r="A288" s="251" t="s">
        <v>588</v>
      </c>
      <c r="B288" s="252">
        <v>8</v>
      </c>
      <c r="C288" s="252">
        <v>19</v>
      </c>
      <c r="D288" s="252">
        <v>5</v>
      </c>
      <c r="E288" s="252">
        <v>36</v>
      </c>
      <c r="F288" s="252">
        <v>2</v>
      </c>
      <c r="G288" s="252">
        <v>6</v>
      </c>
      <c r="H288" s="252">
        <v>4</v>
      </c>
      <c r="I288" s="252">
        <v>12</v>
      </c>
      <c r="J288" s="252">
        <v>14</v>
      </c>
      <c r="K288" s="252">
        <v>0</v>
      </c>
      <c r="L288" s="252">
        <v>3</v>
      </c>
      <c r="M288" s="252">
        <v>3</v>
      </c>
      <c r="N288" s="261">
        <v>112</v>
      </c>
      <c r="O288" s="261"/>
      <c r="P288" s="330"/>
      <c r="Q288" s="113"/>
      <c r="AH288" s="143"/>
      <c r="AJ288"/>
    </row>
    <row r="289" spans="1:36" ht="21" customHeight="1" x14ac:dyDescent="0.2">
      <c r="A289" s="162" t="s">
        <v>583</v>
      </c>
      <c r="B289" s="254">
        <v>26</v>
      </c>
      <c r="C289" s="254">
        <v>55</v>
      </c>
      <c r="D289" s="254">
        <v>11</v>
      </c>
      <c r="E289" s="254">
        <v>129</v>
      </c>
      <c r="F289" s="254">
        <v>4</v>
      </c>
      <c r="G289" s="254">
        <v>12</v>
      </c>
      <c r="H289" s="254">
        <v>4</v>
      </c>
      <c r="I289" s="254">
        <v>28</v>
      </c>
      <c r="J289" s="254">
        <v>41</v>
      </c>
      <c r="K289" s="254">
        <v>5</v>
      </c>
      <c r="L289" s="254">
        <v>7</v>
      </c>
      <c r="M289" s="254">
        <v>6</v>
      </c>
      <c r="N289" s="255">
        <v>328</v>
      </c>
      <c r="O289" s="255"/>
      <c r="P289" s="282"/>
      <c r="Q289" s="143"/>
      <c r="R289" s="143"/>
      <c r="S289" s="143"/>
      <c r="T289" s="143"/>
      <c r="U289" s="143"/>
      <c r="V289" s="143"/>
      <c r="W289" s="143"/>
      <c r="X289" s="143"/>
      <c r="Y289" s="143"/>
      <c r="Z289" s="143"/>
      <c r="AA289" s="143"/>
      <c r="AB289" s="143"/>
      <c r="AC289" s="143"/>
      <c r="AD289" s="143"/>
      <c r="AE289" s="143"/>
      <c r="AF289" s="143"/>
      <c r="AG289" s="143"/>
      <c r="AH289" s="143"/>
      <c r="AJ289"/>
    </row>
    <row r="290" spans="1:36" ht="21" customHeight="1" x14ac:dyDescent="0.2">
      <c r="A290" s="251" t="s">
        <v>650</v>
      </c>
      <c r="B290" s="252">
        <v>17</v>
      </c>
      <c r="C290" s="252">
        <v>-2</v>
      </c>
      <c r="D290" s="252">
        <v>-2</v>
      </c>
      <c r="E290" s="252">
        <v>-7</v>
      </c>
      <c r="F290" s="252">
        <v>9</v>
      </c>
      <c r="G290" s="252">
        <v>-3</v>
      </c>
      <c r="H290" s="252">
        <v>-1</v>
      </c>
      <c r="I290" s="252">
        <v>3</v>
      </c>
      <c r="J290" s="252">
        <v>-18</v>
      </c>
      <c r="K290" s="252">
        <v>-3</v>
      </c>
      <c r="L290" s="252">
        <v>5</v>
      </c>
      <c r="M290" s="252">
        <v>0</v>
      </c>
      <c r="N290" s="261">
        <v>-2</v>
      </c>
      <c r="O290" s="261"/>
      <c r="P290" s="330"/>
      <c r="Q290" s="113"/>
      <c r="AH290" s="143"/>
      <c r="AJ290"/>
    </row>
    <row r="291" spans="1:36" ht="21" customHeight="1" x14ac:dyDescent="0.2">
      <c r="A291" s="162" t="s">
        <v>651</v>
      </c>
      <c r="B291" s="238">
        <v>0.65384615384615385</v>
      </c>
      <c r="C291" s="238">
        <v>-3.6363636363636362E-2</v>
      </c>
      <c r="D291" s="238">
        <v>-0.18181818181818182</v>
      </c>
      <c r="E291" s="238">
        <v>-5.4263565891472867E-2</v>
      </c>
      <c r="F291" s="238" t="s">
        <v>582</v>
      </c>
      <c r="G291" s="238">
        <v>-0.25</v>
      </c>
      <c r="H291" s="238" t="s">
        <v>582</v>
      </c>
      <c r="I291" s="238">
        <v>0.10714285714285714</v>
      </c>
      <c r="J291" s="238">
        <v>-0.43902439024390244</v>
      </c>
      <c r="K291" s="238" t="s">
        <v>582</v>
      </c>
      <c r="L291" s="238" t="s">
        <v>582</v>
      </c>
      <c r="M291" s="238" t="s">
        <v>582</v>
      </c>
      <c r="N291" s="237">
        <v>-6.0975609756097563E-3</v>
      </c>
      <c r="O291" s="255"/>
      <c r="P291" s="282"/>
      <c r="Q291" s="143"/>
      <c r="R291" s="143"/>
      <c r="S291" s="143"/>
      <c r="T291" s="143"/>
      <c r="U291" s="143"/>
      <c r="V291" s="143"/>
      <c r="W291" s="143"/>
      <c r="X291" s="143"/>
      <c r="Y291" s="143"/>
      <c r="Z291" s="143"/>
      <c r="AA291" s="143"/>
      <c r="AB291" s="143"/>
      <c r="AC291" s="143"/>
      <c r="AD291" s="143"/>
      <c r="AE291" s="143"/>
      <c r="AF291" s="143"/>
      <c r="AG291" s="143"/>
      <c r="AH291" s="143"/>
      <c r="AJ291"/>
    </row>
    <row r="292" spans="1:36" ht="21" customHeight="1" x14ac:dyDescent="0.2">
      <c r="A292" s="601" t="s">
        <v>467</v>
      </c>
      <c r="B292" s="430"/>
      <c r="C292" s="430"/>
      <c r="D292" s="430"/>
      <c r="E292" s="430"/>
      <c r="F292" s="430"/>
      <c r="G292" s="430"/>
      <c r="H292" s="430"/>
      <c r="I292" s="430"/>
      <c r="J292" s="430"/>
      <c r="K292" s="430"/>
      <c r="L292" s="430"/>
      <c r="M292" s="430"/>
      <c r="N292" s="431"/>
      <c r="O292" s="600"/>
      <c r="P292" s="330"/>
      <c r="Q292" s="113"/>
      <c r="AH292" s="143"/>
      <c r="AJ292"/>
    </row>
    <row r="293" spans="1:36" ht="21" customHeight="1" x14ac:dyDescent="0.2">
      <c r="A293" s="251" t="s">
        <v>611</v>
      </c>
      <c r="B293" s="252">
        <v>9</v>
      </c>
      <c r="C293" s="252">
        <v>14</v>
      </c>
      <c r="D293" s="252">
        <v>2</v>
      </c>
      <c r="E293" s="252">
        <v>23</v>
      </c>
      <c r="F293" s="252">
        <v>2</v>
      </c>
      <c r="G293" s="252">
        <v>2</v>
      </c>
      <c r="H293" s="252">
        <v>0</v>
      </c>
      <c r="I293" s="252">
        <v>10</v>
      </c>
      <c r="J293" s="252">
        <v>11</v>
      </c>
      <c r="K293" s="252">
        <v>0</v>
      </c>
      <c r="L293" s="252">
        <v>0</v>
      </c>
      <c r="M293" s="252">
        <v>0</v>
      </c>
      <c r="N293" s="261">
        <v>73</v>
      </c>
      <c r="O293" s="261"/>
      <c r="P293" s="330"/>
      <c r="R293" s="330"/>
      <c r="S293" s="330"/>
      <c r="T293" s="330"/>
      <c r="U293" s="330"/>
      <c r="V293" s="330"/>
      <c r="W293" s="330"/>
      <c r="X293" s="330"/>
      <c r="Y293" s="330"/>
      <c r="Z293" s="330"/>
      <c r="AA293" s="330"/>
      <c r="AB293" s="330"/>
      <c r="AH293" s="143"/>
      <c r="AJ293"/>
    </row>
    <row r="294" spans="1:36" ht="21" customHeight="1" x14ac:dyDescent="0.2">
      <c r="A294" s="162" t="s">
        <v>612</v>
      </c>
      <c r="B294" s="253">
        <v>8</v>
      </c>
      <c r="C294" s="253">
        <v>8</v>
      </c>
      <c r="D294" s="253">
        <v>1</v>
      </c>
      <c r="E294" s="253">
        <v>21</v>
      </c>
      <c r="F294" s="253">
        <v>6</v>
      </c>
      <c r="G294" s="253">
        <v>3</v>
      </c>
      <c r="H294" s="253">
        <v>0</v>
      </c>
      <c r="I294" s="253">
        <v>11</v>
      </c>
      <c r="J294" s="253">
        <v>3</v>
      </c>
      <c r="K294" s="253">
        <v>0</v>
      </c>
      <c r="L294" s="253">
        <v>0</v>
      </c>
      <c r="M294" s="253">
        <v>1</v>
      </c>
      <c r="N294" s="262">
        <v>62</v>
      </c>
      <c r="O294" s="262"/>
      <c r="P294" s="330"/>
      <c r="R294" s="330"/>
      <c r="S294" s="330"/>
      <c r="T294" s="330"/>
      <c r="U294" s="330"/>
      <c r="V294" s="330"/>
      <c r="W294" s="330"/>
      <c r="X294" s="330"/>
      <c r="Y294" s="330"/>
      <c r="Z294" s="330"/>
      <c r="AA294" s="330"/>
      <c r="AB294" s="330"/>
      <c r="AH294" s="143"/>
      <c r="AJ294"/>
    </row>
    <row r="295" spans="1:36" ht="21" customHeight="1" x14ac:dyDescent="0.2">
      <c r="A295" s="251" t="s">
        <v>613</v>
      </c>
      <c r="B295" s="252">
        <v>19</v>
      </c>
      <c r="C295" s="252">
        <v>10</v>
      </c>
      <c r="D295" s="252">
        <v>2</v>
      </c>
      <c r="E295" s="252">
        <v>32</v>
      </c>
      <c r="F295" s="252">
        <v>2</v>
      </c>
      <c r="G295" s="252">
        <v>2</v>
      </c>
      <c r="H295" s="252">
        <v>0</v>
      </c>
      <c r="I295" s="252">
        <v>5</v>
      </c>
      <c r="J295" s="252">
        <v>7</v>
      </c>
      <c r="K295" s="252">
        <v>1</v>
      </c>
      <c r="L295" s="252">
        <v>0</v>
      </c>
      <c r="M295" s="252">
        <v>0</v>
      </c>
      <c r="N295" s="261">
        <v>80</v>
      </c>
      <c r="O295" s="261"/>
      <c r="P295" s="330"/>
      <c r="R295" s="330"/>
      <c r="S295" s="330"/>
      <c r="T295" s="330"/>
      <c r="U295" s="330"/>
      <c r="V295" s="330"/>
      <c r="W295" s="330"/>
      <c r="X295" s="330"/>
      <c r="Y295" s="330"/>
      <c r="Z295" s="330"/>
      <c r="AA295" s="330"/>
      <c r="AB295" s="330"/>
      <c r="AH295" s="143"/>
      <c r="AJ295"/>
    </row>
    <row r="296" spans="1:36" ht="21" customHeight="1" x14ac:dyDescent="0.2">
      <c r="A296" s="162" t="s">
        <v>614</v>
      </c>
      <c r="B296" s="253">
        <v>6</v>
      </c>
      <c r="C296" s="253">
        <v>7</v>
      </c>
      <c r="D296" s="253">
        <v>1</v>
      </c>
      <c r="E296" s="253">
        <v>19</v>
      </c>
      <c r="F296" s="253">
        <v>3</v>
      </c>
      <c r="G296" s="253">
        <v>4</v>
      </c>
      <c r="H296" s="253">
        <v>2</v>
      </c>
      <c r="I296" s="253">
        <v>5</v>
      </c>
      <c r="J296" s="253">
        <v>7</v>
      </c>
      <c r="K296" s="253">
        <v>0</v>
      </c>
      <c r="L296" s="253">
        <v>0</v>
      </c>
      <c r="M296" s="253">
        <v>0</v>
      </c>
      <c r="N296" s="262">
        <v>54</v>
      </c>
      <c r="O296" s="262"/>
      <c r="P296" s="330"/>
      <c r="R296" s="330"/>
      <c r="S296" s="330"/>
      <c r="T296" s="330"/>
      <c r="U296" s="330"/>
      <c r="V296" s="330"/>
      <c r="W296" s="330"/>
      <c r="X296" s="330"/>
      <c r="Y296" s="330"/>
      <c r="Z296" s="330"/>
      <c r="AA296" s="330"/>
      <c r="AB296" s="330"/>
      <c r="AH296" s="143"/>
      <c r="AJ296"/>
    </row>
    <row r="297" spans="1:36" ht="21" customHeight="1" x14ac:dyDescent="0.2">
      <c r="A297" s="251" t="s">
        <v>610</v>
      </c>
      <c r="B297" s="252">
        <v>42</v>
      </c>
      <c r="C297" s="252">
        <v>39</v>
      </c>
      <c r="D297" s="252">
        <v>6</v>
      </c>
      <c r="E297" s="252">
        <v>95</v>
      </c>
      <c r="F297" s="252">
        <v>13</v>
      </c>
      <c r="G297" s="252">
        <v>11</v>
      </c>
      <c r="H297" s="252">
        <v>2</v>
      </c>
      <c r="I297" s="252">
        <v>31</v>
      </c>
      <c r="J297" s="252">
        <v>28</v>
      </c>
      <c r="K297" s="252">
        <v>1</v>
      </c>
      <c r="L297" s="252">
        <v>0</v>
      </c>
      <c r="M297" s="252">
        <v>1</v>
      </c>
      <c r="N297" s="261">
        <v>269</v>
      </c>
      <c r="O297" s="261"/>
      <c r="P297" s="330"/>
      <c r="R297" s="330"/>
      <c r="S297" s="330"/>
      <c r="T297" s="330"/>
      <c r="U297" s="330"/>
      <c r="V297" s="330"/>
      <c r="W297" s="330"/>
      <c r="X297" s="330"/>
      <c r="Y297" s="330"/>
      <c r="Z297" s="330"/>
      <c r="AA297" s="330"/>
      <c r="AB297" s="330"/>
      <c r="AH297" s="143"/>
      <c r="AJ297"/>
    </row>
    <row r="298" spans="1:36" ht="21" customHeight="1" x14ac:dyDescent="0.2">
      <c r="A298" s="162" t="s">
        <v>585</v>
      </c>
      <c r="B298" s="254">
        <v>8</v>
      </c>
      <c r="C298" s="254">
        <v>10</v>
      </c>
      <c r="D298" s="254">
        <v>4</v>
      </c>
      <c r="E298" s="254">
        <v>28</v>
      </c>
      <c r="F298" s="254">
        <v>2</v>
      </c>
      <c r="G298" s="254">
        <v>2</v>
      </c>
      <c r="H298" s="254">
        <v>0</v>
      </c>
      <c r="I298" s="254">
        <v>3</v>
      </c>
      <c r="J298" s="254">
        <v>10</v>
      </c>
      <c r="K298" s="254">
        <v>1</v>
      </c>
      <c r="L298" s="254">
        <v>1</v>
      </c>
      <c r="M298" s="254">
        <v>0</v>
      </c>
      <c r="N298" s="255">
        <v>69</v>
      </c>
      <c r="O298" s="255"/>
      <c r="P298" s="330"/>
      <c r="Q298" s="113"/>
      <c r="AH298" s="143"/>
      <c r="AJ298"/>
    </row>
    <row r="299" spans="1:36" ht="21" customHeight="1" x14ac:dyDescent="0.2">
      <c r="A299" s="251" t="s">
        <v>586</v>
      </c>
      <c r="B299" s="252">
        <v>4</v>
      </c>
      <c r="C299" s="252">
        <v>14</v>
      </c>
      <c r="D299" s="252">
        <v>0</v>
      </c>
      <c r="E299" s="252">
        <v>29</v>
      </c>
      <c r="F299" s="252">
        <v>1</v>
      </c>
      <c r="G299" s="252">
        <v>2</v>
      </c>
      <c r="H299" s="252">
        <v>0</v>
      </c>
      <c r="I299" s="252">
        <v>6</v>
      </c>
      <c r="J299" s="252">
        <v>10</v>
      </c>
      <c r="K299" s="252">
        <v>0</v>
      </c>
      <c r="L299" s="252">
        <v>0</v>
      </c>
      <c r="M299" s="252">
        <v>1</v>
      </c>
      <c r="N299" s="261">
        <v>67</v>
      </c>
      <c r="O299" s="261"/>
      <c r="P299" s="330"/>
      <c r="Q299" s="113"/>
      <c r="AH299" s="143"/>
      <c r="AJ299"/>
    </row>
    <row r="300" spans="1:36" ht="21" customHeight="1" x14ac:dyDescent="0.2">
      <c r="A300" s="162" t="s">
        <v>587</v>
      </c>
      <c r="B300" s="254">
        <v>7</v>
      </c>
      <c r="C300" s="254">
        <v>12</v>
      </c>
      <c r="D300" s="254">
        <v>4</v>
      </c>
      <c r="E300" s="254">
        <v>36</v>
      </c>
      <c r="F300" s="254">
        <v>2</v>
      </c>
      <c r="G300" s="254">
        <v>0</v>
      </c>
      <c r="H300" s="254">
        <v>0</v>
      </c>
      <c r="I300" s="254">
        <v>7</v>
      </c>
      <c r="J300" s="254">
        <v>7</v>
      </c>
      <c r="K300" s="254">
        <v>4</v>
      </c>
      <c r="L300" s="254">
        <v>1</v>
      </c>
      <c r="M300" s="254">
        <v>0</v>
      </c>
      <c r="N300" s="255">
        <v>80</v>
      </c>
      <c r="O300" s="255"/>
      <c r="P300" s="330"/>
      <c r="Q300" s="113"/>
      <c r="AH300" s="143"/>
      <c r="AJ300"/>
    </row>
    <row r="301" spans="1:36" ht="21" customHeight="1" x14ac:dyDescent="0.2">
      <c r="A301" s="251" t="s">
        <v>588</v>
      </c>
      <c r="B301" s="252">
        <v>4</v>
      </c>
      <c r="C301" s="252">
        <v>6</v>
      </c>
      <c r="D301" s="252">
        <v>1</v>
      </c>
      <c r="E301" s="252">
        <v>33</v>
      </c>
      <c r="F301" s="252">
        <v>1</v>
      </c>
      <c r="G301" s="252">
        <v>7</v>
      </c>
      <c r="H301" s="252">
        <v>2</v>
      </c>
      <c r="I301" s="252">
        <v>8</v>
      </c>
      <c r="J301" s="252">
        <v>10</v>
      </c>
      <c r="K301" s="252">
        <v>0</v>
      </c>
      <c r="L301" s="252">
        <v>0</v>
      </c>
      <c r="M301" s="252">
        <v>0</v>
      </c>
      <c r="N301" s="261">
        <v>72</v>
      </c>
      <c r="O301" s="261"/>
      <c r="P301" s="330"/>
      <c r="Q301" s="113"/>
      <c r="AH301" s="143"/>
      <c r="AJ301"/>
    </row>
    <row r="302" spans="1:36" ht="21" customHeight="1" x14ac:dyDescent="0.2">
      <c r="A302" s="162" t="s">
        <v>583</v>
      </c>
      <c r="B302" s="254">
        <v>23</v>
      </c>
      <c r="C302" s="254">
        <v>42</v>
      </c>
      <c r="D302" s="254">
        <v>9</v>
      </c>
      <c r="E302" s="254">
        <v>126</v>
      </c>
      <c r="F302" s="254">
        <v>6</v>
      </c>
      <c r="G302" s="254">
        <v>11</v>
      </c>
      <c r="H302" s="254">
        <v>2</v>
      </c>
      <c r="I302" s="254">
        <v>24</v>
      </c>
      <c r="J302" s="254">
        <v>37</v>
      </c>
      <c r="K302" s="254">
        <v>5</v>
      </c>
      <c r="L302" s="254">
        <v>2</v>
      </c>
      <c r="M302" s="254">
        <v>1</v>
      </c>
      <c r="N302" s="255">
        <v>288</v>
      </c>
      <c r="O302" s="255"/>
      <c r="P302" s="330"/>
      <c r="Q302" s="113"/>
      <c r="AH302" s="143"/>
      <c r="AJ302"/>
    </row>
    <row r="303" spans="1:36" ht="20.25" customHeight="1" x14ac:dyDescent="0.2">
      <c r="A303" s="251" t="s">
        <v>650</v>
      </c>
      <c r="B303" s="252">
        <v>19</v>
      </c>
      <c r="C303" s="252">
        <v>-3</v>
      </c>
      <c r="D303" s="252">
        <v>-3</v>
      </c>
      <c r="E303" s="252">
        <v>-31</v>
      </c>
      <c r="F303" s="252">
        <v>7</v>
      </c>
      <c r="G303" s="252">
        <v>0</v>
      </c>
      <c r="H303" s="252">
        <v>0</v>
      </c>
      <c r="I303" s="252">
        <v>7</v>
      </c>
      <c r="J303" s="252">
        <v>-9</v>
      </c>
      <c r="K303" s="252">
        <v>-4</v>
      </c>
      <c r="L303" s="252">
        <v>-2</v>
      </c>
      <c r="M303" s="252">
        <v>0</v>
      </c>
      <c r="N303" s="261">
        <v>-19</v>
      </c>
      <c r="O303" s="261"/>
      <c r="P303"/>
      <c r="Q303" s="113"/>
      <c r="AH303" s="143"/>
      <c r="AJ303"/>
    </row>
    <row r="304" spans="1:36" ht="20.25" customHeight="1" x14ac:dyDescent="0.2">
      <c r="A304" s="162" t="s">
        <v>651</v>
      </c>
      <c r="B304" s="238">
        <v>0.82608695652173914</v>
      </c>
      <c r="C304" s="238">
        <v>-7.1428571428571425E-2</v>
      </c>
      <c r="D304" s="238" t="s">
        <v>582</v>
      </c>
      <c r="E304" s="238">
        <v>-0.24603174603174602</v>
      </c>
      <c r="F304" s="238" t="s">
        <v>582</v>
      </c>
      <c r="G304" s="238">
        <v>0</v>
      </c>
      <c r="H304" s="238" t="s">
        <v>582</v>
      </c>
      <c r="I304" s="238">
        <v>0.29166666666666669</v>
      </c>
      <c r="J304" s="238">
        <v>-0.24324324324324326</v>
      </c>
      <c r="K304" s="238" t="s">
        <v>582</v>
      </c>
      <c r="L304" s="238" t="s">
        <v>582</v>
      </c>
      <c r="M304" s="238" t="s">
        <v>582</v>
      </c>
      <c r="N304" s="237">
        <v>-6.5972222222222224E-2</v>
      </c>
      <c r="O304" s="255"/>
      <c r="P304"/>
      <c r="Q304" s="143"/>
      <c r="R304" s="143"/>
      <c r="S304" s="143"/>
      <c r="T304" s="143"/>
      <c r="U304" s="143"/>
      <c r="V304" s="143"/>
      <c r="W304" s="143"/>
      <c r="X304" s="143"/>
      <c r="Y304" s="143"/>
      <c r="Z304" s="143"/>
      <c r="AA304" s="143"/>
      <c r="AB304" s="143"/>
      <c r="AC304" s="143"/>
      <c r="AD304" s="143"/>
      <c r="AE304" s="143"/>
      <c r="AF304" s="143"/>
      <c r="AG304" s="143"/>
      <c r="AH304" s="143"/>
      <c r="AJ304"/>
    </row>
    <row r="305" spans="1:36" ht="21" customHeight="1" x14ac:dyDescent="0.2">
      <c r="A305" s="601" t="s">
        <v>468</v>
      </c>
      <c r="B305" s="430"/>
      <c r="C305" s="430"/>
      <c r="D305" s="430"/>
      <c r="E305" s="430"/>
      <c r="F305" s="430"/>
      <c r="G305" s="430"/>
      <c r="H305" s="430"/>
      <c r="I305" s="430"/>
      <c r="J305" s="430"/>
      <c r="K305" s="430"/>
      <c r="L305" s="430"/>
      <c r="M305" s="430"/>
      <c r="N305" s="431"/>
      <c r="O305" s="600"/>
      <c r="P305" s="330"/>
      <c r="Q305" s="113"/>
      <c r="AH305" s="143"/>
      <c r="AJ305"/>
    </row>
    <row r="306" spans="1:36" ht="21" customHeight="1" x14ac:dyDescent="0.2">
      <c r="A306" s="251" t="s">
        <v>611</v>
      </c>
      <c r="B306" s="252">
        <v>9</v>
      </c>
      <c r="C306" s="252">
        <v>14</v>
      </c>
      <c r="D306" s="252">
        <v>2</v>
      </c>
      <c r="E306" s="252">
        <v>23</v>
      </c>
      <c r="F306" s="252">
        <v>1</v>
      </c>
      <c r="G306" s="252">
        <v>1</v>
      </c>
      <c r="H306" s="252">
        <v>0</v>
      </c>
      <c r="I306" s="252">
        <v>10</v>
      </c>
      <c r="J306" s="252">
        <v>11</v>
      </c>
      <c r="K306" s="252">
        <v>0</v>
      </c>
      <c r="L306" s="252">
        <v>0</v>
      </c>
      <c r="M306" s="252">
        <v>0</v>
      </c>
      <c r="N306" s="261">
        <v>71</v>
      </c>
      <c r="O306" s="261"/>
      <c r="P306" s="330"/>
      <c r="R306" s="330"/>
      <c r="S306" s="330"/>
      <c r="T306" s="330"/>
      <c r="U306" s="330"/>
      <c r="V306" s="330"/>
      <c r="W306" s="330"/>
      <c r="X306" s="330"/>
      <c r="Y306" s="330"/>
      <c r="Z306" s="330"/>
      <c r="AA306" s="330"/>
      <c r="AB306" s="330"/>
      <c r="AH306" s="143"/>
      <c r="AJ306"/>
    </row>
    <row r="307" spans="1:36" ht="21" customHeight="1" x14ac:dyDescent="0.2">
      <c r="A307" s="162" t="s">
        <v>612</v>
      </c>
      <c r="B307" s="253">
        <v>8</v>
      </c>
      <c r="C307" s="253">
        <v>8</v>
      </c>
      <c r="D307" s="253">
        <v>1</v>
      </c>
      <c r="E307" s="253">
        <v>21</v>
      </c>
      <c r="F307" s="253">
        <v>6</v>
      </c>
      <c r="G307" s="253">
        <v>3</v>
      </c>
      <c r="H307" s="253">
        <v>0</v>
      </c>
      <c r="I307" s="253">
        <v>10</v>
      </c>
      <c r="J307" s="253">
        <v>3</v>
      </c>
      <c r="K307" s="253">
        <v>0</v>
      </c>
      <c r="L307" s="253">
        <v>0</v>
      </c>
      <c r="M307" s="253">
        <v>1</v>
      </c>
      <c r="N307" s="262">
        <v>61</v>
      </c>
      <c r="O307" s="262"/>
      <c r="P307" s="330"/>
      <c r="R307" s="330"/>
      <c r="S307" s="330"/>
      <c r="T307" s="330"/>
      <c r="U307" s="330"/>
      <c r="V307" s="330"/>
      <c r="W307" s="330"/>
      <c r="X307" s="330"/>
      <c r="Y307" s="330"/>
      <c r="Z307" s="330"/>
      <c r="AA307" s="330"/>
      <c r="AB307" s="330"/>
      <c r="AH307" s="143"/>
      <c r="AJ307"/>
    </row>
    <row r="308" spans="1:36" ht="21" customHeight="1" x14ac:dyDescent="0.2">
      <c r="A308" s="251" t="s">
        <v>613</v>
      </c>
      <c r="B308" s="252">
        <v>19</v>
      </c>
      <c r="C308" s="252">
        <v>10</v>
      </c>
      <c r="D308" s="252">
        <v>2</v>
      </c>
      <c r="E308" s="252">
        <v>31</v>
      </c>
      <c r="F308" s="252">
        <v>2</v>
      </c>
      <c r="G308" s="252">
        <v>2</v>
      </c>
      <c r="H308" s="252">
        <v>0</v>
      </c>
      <c r="I308" s="252">
        <v>5</v>
      </c>
      <c r="J308" s="252">
        <v>7</v>
      </c>
      <c r="K308" s="252">
        <v>1</v>
      </c>
      <c r="L308" s="252">
        <v>0</v>
      </c>
      <c r="M308" s="252">
        <v>0</v>
      </c>
      <c r="N308" s="261">
        <v>79</v>
      </c>
      <c r="O308" s="261"/>
      <c r="P308" s="330"/>
      <c r="R308" s="330"/>
      <c r="S308" s="330"/>
      <c r="T308" s="330"/>
      <c r="U308" s="330"/>
      <c r="V308" s="330"/>
      <c r="W308" s="330"/>
      <c r="X308" s="330"/>
      <c r="Y308" s="330"/>
      <c r="Z308" s="330"/>
      <c r="AA308" s="330"/>
      <c r="AB308" s="330"/>
      <c r="AH308" s="143"/>
      <c r="AJ308"/>
    </row>
    <row r="309" spans="1:36" ht="21" customHeight="1" x14ac:dyDescent="0.2">
      <c r="A309" s="162" t="s">
        <v>614</v>
      </c>
      <c r="B309" s="253">
        <v>6</v>
      </c>
      <c r="C309" s="253">
        <v>7</v>
      </c>
      <c r="D309" s="253">
        <v>1</v>
      </c>
      <c r="E309" s="253">
        <v>19</v>
      </c>
      <c r="F309" s="253">
        <v>3</v>
      </c>
      <c r="G309" s="253">
        <v>3</v>
      </c>
      <c r="H309" s="253">
        <v>1</v>
      </c>
      <c r="I309" s="253">
        <v>5</v>
      </c>
      <c r="J309" s="253">
        <v>7</v>
      </c>
      <c r="K309" s="253">
        <v>0</v>
      </c>
      <c r="L309" s="253">
        <v>0</v>
      </c>
      <c r="M309" s="253">
        <v>0</v>
      </c>
      <c r="N309" s="262">
        <v>52</v>
      </c>
      <c r="O309" s="262"/>
      <c r="P309" s="330"/>
      <c r="R309" s="330"/>
      <c r="S309" s="330"/>
      <c r="T309" s="330"/>
      <c r="U309" s="330"/>
      <c r="V309" s="330"/>
      <c r="W309" s="330"/>
      <c r="X309" s="330"/>
      <c r="Y309" s="330"/>
      <c r="Z309" s="330"/>
      <c r="AA309" s="330"/>
      <c r="AB309" s="330"/>
      <c r="AH309" s="143"/>
      <c r="AJ309"/>
    </row>
    <row r="310" spans="1:36" ht="21" customHeight="1" x14ac:dyDescent="0.2">
      <c r="A310" s="251" t="s">
        <v>610</v>
      </c>
      <c r="B310" s="252">
        <v>42</v>
      </c>
      <c r="C310" s="252">
        <v>39</v>
      </c>
      <c r="D310" s="252">
        <v>6</v>
      </c>
      <c r="E310" s="252">
        <v>94</v>
      </c>
      <c r="F310" s="252">
        <v>12</v>
      </c>
      <c r="G310" s="252">
        <v>9</v>
      </c>
      <c r="H310" s="252">
        <v>1</v>
      </c>
      <c r="I310" s="252">
        <v>30</v>
      </c>
      <c r="J310" s="252">
        <v>28</v>
      </c>
      <c r="K310" s="252">
        <v>1</v>
      </c>
      <c r="L310" s="252">
        <v>0</v>
      </c>
      <c r="M310" s="252">
        <v>1</v>
      </c>
      <c r="N310" s="261">
        <v>263</v>
      </c>
      <c r="O310" s="261"/>
      <c r="P310" s="330"/>
      <c r="R310" s="330"/>
      <c r="S310" s="330"/>
      <c r="T310" s="330"/>
      <c r="U310" s="330"/>
      <c r="V310" s="330"/>
      <c r="W310" s="330"/>
      <c r="X310" s="330"/>
      <c r="Y310" s="330"/>
      <c r="Z310" s="330"/>
      <c r="AA310" s="330"/>
      <c r="AB310" s="330"/>
      <c r="AH310" s="143"/>
      <c r="AJ310"/>
    </row>
    <row r="311" spans="1:36" ht="21" customHeight="1" x14ac:dyDescent="0.2">
      <c r="A311" s="162" t="s">
        <v>585</v>
      </c>
      <c r="B311" s="254">
        <v>8</v>
      </c>
      <c r="C311" s="254">
        <v>10</v>
      </c>
      <c r="D311" s="254">
        <v>4</v>
      </c>
      <c r="E311" s="254">
        <v>28</v>
      </c>
      <c r="F311" s="254">
        <v>2</v>
      </c>
      <c r="G311" s="254">
        <v>1</v>
      </c>
      <c r="H311" s="254">
        <v>0</v>
      </c>
      <c r="I311" s="254">
        <v>3</v>
      </c>
      <c r="J311" s="254">
        <v>10</v>
      </c>
      <c r="K311" s="254">
        <v>1</v>
      </c>
      <c r="L311" s="254">
        <v>1</v>
      </c>
      <c r="M311" s="254">
        <v>0</v>
      </c>
      <c r="N311" s="255">
        <v>68</v>
      </c>
      <c r="O311" s="255"/>
      <c r="P311" s="330"/>
      <c r="Q311" s="113"/>
      <c r="AH311" s="143"/>
      <c r="AJ311"/>
    </row>
    <row r="312" spans="1:36" ht="21" customHeight="1" x14ac:dyDescent="0.2">
      <c r="A312" s="251" t="s">
        <v>586</v>
      </c>
      <c r="B312" s="252">
        <v>4</v>
      </c>
      <c r="C312" s="252">
        <v>14</v>
      </c>
      <c r="D312" s="252">
        <v>0</v>
      </c>
      <c r="E312" s="252">
        <v>29</v>
      </c>
      <c r="F312" s="252">
        <v>1</v>
      </c>
      <c r="G312" s="252">
        <v>2</v>
      </c>
      <c r="H312" s="252">
        <v>0</v>
      </c>
      <c r="I312" s="252">
        <v>6</v>
      </c>
      <c r="J312" s="252">
        <v>10</v>
      </c>
      <c r="K312" s="252">
        <v>0</v>
      </c>
      <c r="L312" s="252">
        <v>0</v>
      </c>
      <c r="M312" s="252">
        <v>1</v>
      </c>
      <c r="N312" s="261">
        <v>67</v>
      </c>
      <c r="O312" s="261"/>
      <c r="P312" s="330"/>
      <c r="Q312" s="113"/>
      <c r="AH312" s="143"/>
      <c r="AJ312"/>
    </row>
    <row r="313" spans="1:36" ht="21" customHeight="1" x14ac:dyDescent="0.2">
      <c r="A313" s="162" t="s">
        <v>587</v>
      </c>
      <c r="B313" s="254">
        <v>7</v>
      </c>
      <c r="C313" s="254">
        <v>12</v>
      </c>
      <c r="D313" s="254">
        <v>4</v>
      </c>
      <c r="E313" s="254">
        <v>36</v>
      </c>
      <c r="F313" s="254">
        <v>2</v>
      </c>
      <c r="G313" s="254">
        <v>0</v>
      </c>
      <c r="H313" s="254">
        <v>0</v>
      </c>
      <c r="I313" s="254">
        <v>7</v>
      </c>
      <c r="J313" s="254">
        <v>7</v>
      </c>
      <c r="K313" s="254">
        <v>4</v>
      </c>
      <c r="L313" s="254">
        <v>1</v>
      </c>
      <c r="M313" s="254">
        <v>0</v>
      </c>
      <c r="N313" s="255">
        <v>80</v>
      </c>
      <c r="O313" s="255"/>
      <c r="P313" s="330"/>
      <c r="Q313" s="113"/>
      <c r="AH313" s="143"/>
      <c r="AJ313"/>
    </row>
    <row r="314" spans="1:36" ht="21" customHeight="1" x14ac:dyDescent="0.2">
      <c r="A314" s="251" t="s">
        <v>588</v>
      </c>
      <c r="B314" s="252">
        <v>4</v>
      </c>
      <c r="C314" s="252">
        <v>6</v>
      </c>
      <c r="D314" s="252">
        <v>1</v>
      </c>
      <c r="E314" s="252">
        <v>33</v>
      </c>
      <c r="F314" s="252">
        <v>1</v>
      </c>
      <c r="G314" s="252">
        <v>7</v>
      </c>
      <c r="H314" s="252">
        <v>2</v>
      </c>
      <c r="I314" s="252">
        <v>8</v>
      </c>
      <c r="J314" s="252">
        <v>10</v>
      </c>
      <c r="K314" s="252">
        <v>0</v>
      </c>
      <c r="L314" s="252">
        <v>0</v>
      </c>
      <c r="M314" s="252">
        <v>0</v>
      </c>
      <c r="N314" s="261">
        <v>72</v>
      </c>
      <c r="O314" s="261"/>
      <c r="P314" s="330"/>
      <c r="Q314" s="113"/>
      <c r="AH314" s="143"/>
      <c r="AJ314"/>
    </row>
    <row r="315" spans="1:36" ht="21" customHeight="1" x14ac:dyDescent="0.2">
      <c r="A315" s="162" t="s">
        <v>583</v>
      </c>
      <c r="B315" s="254">
        <v>23</v>
      </c>
      <c r="C315" s="254">
        <v>42</v>
      </c>
      <c r="D315" s="254">
        <v>9</v>
      </c>
      <c r="E315" s="254">
        <v>126</v>
      </c>
      <c r="F315" s="254">
        <v>6</v>
      </c>
      <c r="G315" s="254">
        <v>10</v>
      </c>
      <c r="H315" s="254">
        <v>2</v>
      </c>
      <c r="I315" s="254">
        <v>24</v>
      </c>
      <c r="J315" s="254">
        <v>37</v>
      </c>
      <c r="K315" s="254">
        <v>5</v>
      </c>
      <c r="L315" s="254">
        <v>2</v>
      </c>
      <c r="M315" s="254">
        <v>1</v>
      </c>
      <c r="N315" s="255">
        <v>287</v>
      </c>
      <c r="O315" s="255"/>
      <c r="P315" s="282"/>
      <c r="Q315" s="143"/>
      <c r="R315" s="143"/>
      <c r="S315" s="143"/>
      <c r="T315" s="143"/>
      <c r="U315" s="143"/>
      <c r="V315" s="143"/>
      <c r="W315" s="143"/>
      <c r="X315" s="143"/>
      <c r="Y315" s="143"/>
      <c r="Z315" s="143"/>
      <c r="AA315" s="143"/>
      <c r="AB315" s="143"/>
      <c r="AC315" s="143"/>
      <c r="AD315" s="143"/>
      <c r="AE315" s="143"/>
      <c r="AF315" s="143"/>
      <c r="AG315" s="143"/>
      <c r="AH315" s="143"/>
      <c r="AJ315"/>
    </row>
    <row r="316" spans="1:36" ht="21" customHeight="1" x14ac:dyDescent="0.2">
      <c r="A316" s="251" t="s">
        <v>650</v>
      </c>
      <c r="B316" s="252">
        <v>19</v>
      </c>
      <c r="C316" s="252">
        <v>-3</v>
      </c>
      <c r="D316" s="252">
        <v>-3</v>
      </c>
      <c r="E316" s="252">
        <v>-32</v>
      </c>
      <c r="F316" s="252">
        <v>6</v>
      </c>
      <c r="G316" s="252">
        <v>-1</v>
      </c>
      <c r="H316" s="252">
        <v>-1</v>
      </c>
      <c r="I316" s="252">
        <v>6</v>
      </c>
      <c r="J316" s="252">
        <v>-9</v>
      </c>
      <c r="K316" s="252">
        <v>-4</v>
      </c>
      <c r="L316" s="252">
        <v>-2</v>
      </c>
      <c r="M316" s="252">
        <v>0</v>
      </c>
      <c r="N316" s="261">
        <v>-24</v>
      </c>
      <c r="O316" s="261"/>
      <c r="P316" s="330"/>
      <c r="Q316" s="113"/>
      <c r="AH316" s="143"/>
      <c r="AJ316"/>
    </row>
    <row r="317" spans="1:36" ht="21" customHeight="1" x14ac:dyDescent="0.2">
      <c r="A317" s="162" t="s">
        <v>651</v>
      </c>
      <c r="B317" s="238">
        <v>0.82608695652173914</v>
      </c>
      <c r="C317" s="238">
        <v>-7.1428571428571425E-2</v>
      </c>
      <c r="D317" s="238" t="s">
        <v>582</v>
      </c>
      <c r="E317" s="238">
        <v>-0.25396825396825395</v>
      </c>
      <c r="F317" s="238" t="s">
        <v>582</v>
      </c>
      <c r="G317" s="238">
        <v>-0.1</v>
      </c>
      <c r="H317" s="238" t="s">
        <v>582</v>
      </c>
      <c r="I317" s="238">
        <v>0.25</v>
      </c>
      <c r="J317" s="238">
        <v>-0.24324324324324326</v>
      </c>
      <c r="K317" s="238" t="s">
        <v>582</v>
      </c>
      <c r="L317" s="238" t="s">
        <v>582</v>
      </c>
      <c r="M317" s="238" t="s">
        <v>582</v>
      </c>
      <c r="N317" s="237">
        <v>-8.3623693379790948E-2</v>
      </c>
      <c r="O317" s="255"/>
      <c r="P317" s="282"/>
      <c r="Q317" s="143"/>
      <c r="R317" s="143"/>
      <c r="S317" s="143"/>
      <c r="T317" s="143"/>
      <c r="U317" s="143"/>
      <c r="V317" s="143"/>
      <c r="W317" s="143"/>
      <c r="X317" s="143"/>
      <c r="Y317" s="143"/>
      <c r="Z317" s="143"/>
      <c r="AA317" s="143"/>
      <c r="AB317" s="143"/>
      <c r="AC317" s="143"/>
      <c r="AD317" s="143"/>
      <c r="AE317" s="143"/>
      <c r="AF317" s="143"/>
      <c r="AG317" s="143"/>
      <c r="AH317" s="143"/>
      <c r="AJ317"/>
    </row>
    <row r="318" spans="1:36" ht="21" customHeight="1" x14ac:dyDescent="0.2">
      <c r="A318" s="601" t="s">
        <v>469</v>
      </c>
      <c r="B318" s="430"/>
      <c r="C318" s="430"/>
      <c r="D318" s="430"/>
      <c r="E318" s="430"/>
      <c r="F318" s="430"/>
      <c r="G318" s="430"/>
      <c r="H318" s="430"/>
      <c r="I318" s="430"/>
      <c r="J318" s="430"/>
      <c r="K318" s="430"/>
      <c r="L318" s="430"/>
      <c r="M318" s="430"/>
      <c r="N318" s="431"/>
      <c r="O318" s="600"/>
      <c r="P318" s="330"/>
      <c r="Q318" s="113"/>
      <c r="AH318" s="143"/>
      <c r="AJ318"/>
    </row>
    <row r="319" spans="1:36" ht="21" customHeight="1" x14ac:dyDescent="0.2">
      <c r="A319" s="251" t="s">
        <v>611</v>
      </c>
      <c r="B319" s="234">
        <v>1</v>
      </c>
      <c r="C319" s="234">
        <v>1</v>
      </c>
      <c r="D319" s="234">
        <v>1</v>
      </c>
      <c r="E319" s="234">
        <v>1</v>
      </c>
      <c r="F319" s="234">
        <v>0.5</v>
      </c>
      <c r="G319" s="234">
        <v>0.5</v>
      </c>
      <c r="H319" s="234" t="s">
        <v>360</v>
      </c>
      <c r="I319" s="234">
        <v>1</v>
      </c>
      <c r="J319" s="234">
        <v>1</v>
      </c>
      <c r="K319" s="234" t="s">
        <v>360</v>
      </c>
      <c r="L319" s="234" t="s">
        <v>360</v>
      </c>
      <c r="M319" s="234" t="s">
        <v>360</v>
      </c>
      <c r="N319" s="235">
        <v>0.9726027397260274</v>
      </c>
      <c r="O319" s="234"/>
      <c r="P319" s="330"/>
      <c r="Q319" s="113"/>
      <c r="AH319" s="143"/>
      <c r="AJ319"/>
    </row>
    <row r="320" spans="1:36" ht="21" customHeight="1" x14ac:dyDescent="0.2">
      <c r="A320" s="162" t="s">
        <v>612</v>
      </c>
      <c r="B320" s="99">
        <v>1</v>
      </c>
      <c r="C320" s="99">
        <v>1</v>
      </c>
      <c r="D320" s="99">
        <v>1</v>
      </c>
      <c r="E320" s="99">
        <v>1</v>
      </c>
      <c r="F320" s="99">
        <v>1</v>
      </c>
      <c r="G320" s="99">
        <v>1</v>
      </c>
      <c r="H320" s="99" t="s">
        <v>360</v>
      </c>
      <c r="I320" s="99">
        <v>0.90909090909090906</v>
      </c>
      <c r="J320" s="99">
        <v>1</v>
      </c>
      <c r="K320" s="99" t="s">
        <v>360</v>
      </c>
      <c r="L320" s="99" t="s">
        <v>360</v>
      </c>
      <c r="M320" s="99">
        <v>1</v>
      </c>
      <c r="N320" s="303">
        <v>0.9838709677419355</v>
      </c>
      <c r="O320" s="238"/>
      <c r="P320" s="282"/>
      <c r="Q320" s="143"/>
      <c r="R320" s="143"/>
      <c r="S320" s="143"/>
      <c r="T320" s="143"/>
      <c r="U320" s="143"/>
      <c r="V320" s="143"/>
      <c r="W320" s="143"/>
      <c r="X320" s="143"/>
      <c r="Y320" s="143"/>
      <c r="Z320" s="143"/>
      <c r="AA320" s="143"/>
      <c r="AB320" s="143"/>
      <c r="AC320" s="143"/>
      <c r="AD320" s="143"/>
      <c r="AE320" s="143"/>
      <c r="AF320" s="143"/>
      <c r="AG320" s="143"/>
      <c r="AH320" s="143"/>
      <c r="AJ320"/>
    </row>
    <row r="321" spans="1:36" ht="21" customHeight="1" x14ac:dyDescent="0.2">
      <c r="A321" s="251" t="s">
        <v>613</v>
      </c>
      <c r="B321" s="234">
        <v>1</v>
      </c>
      <c r="C321" s="234">
        <v>1</v>
      </c>
      <c r="D321" s="234">
        <v>1</v>
      </c>
      <c r="E321" s="234">
        <v>0.96875</v>
      </c>
      <c r="F321" s="234">
        <v>1</v>
      </c>
      <c r="G321" s="234">
        <v>1</v>
      </c>
      <c r="H321" s="234" t="s">
        <v>360</v>
      </c>
      <c r="I321" s="234">
        <v>1</v>
      </c>
      <c r="J321" s="234">
        <v>1</v>
      </c>
      <c r="K321" s="234">
        <v>1</v>
      </c>
      <c r="L321" s="234" t="s">
        <v>360</v>
      </c>
      <c r="M321" s="234" t="s">
        <v>360</v>
      </c>
      <c r="N321" s="235">
        <v>0.98750000000000004</v>
      </c>
      <c r="O321" s="234"/>
      <c r="P321" s="330"/>
      <c r="Q321" s="113"/>
      <c r="AH321" s="143"/>
      <c r="AJ321"/>
    </row>
    <row r="322" spans="1:36" ht="21" customHeight="1" x14ac:dyDescent="0.2">
      <c r="A322" s="162" t="s">
        <v>614</v>
      </c>
      <c r="B322" s="99">
        <v>1</v>
      </c>
      <c r="C322" s="99">
        <v>1</v>
      </c>
      <c r="D322" s="99">
        <v>1</v>
      </c>
      <c r="E322" s="99">
        <v>1</v>
      </c>
      <c r="F322" s="99">
        <v>1</v>
      </c>
      <c r="G322" s="99">
        <v>0.75</v>
      </c>
      <c r="H322" s="99">
        <v>0.5</v>
      </c>
      <c r="I322" s="99">
        <v>1</v>
      </c>
      <c r="J322" s="99">
        <v>1</v>
      </c>
      <c r="K322" s="99" t="s">
        <v>360</v>
      </c>
      <c r="L322" s="99" t="s">
        <v>360</v>
      </c>
      <c r="M322" s="99" t="s">
        <v>360</v>
      </c>
      <c r="N322" s="303">
        <v>0.96296296296296291</v>
      </c>
      <c r="O322" s="238"/>
      <c r="P322" s="282"/>
      <c r="Q322" s="143"/>
      <c r="R322" s="143"/>
      <c r="S322" s="143"/>
      <c r="T322" s="143"/>
      <c r="U322" s="143"/>
      <c r="V322" s="143"/>
      <c r="W322" s="143"/>
      <c r="X322" s="143"/>
      <c r="Y322" s="143"/>
      <c r="Z322" s="143"/>
      <c r="AA322" s="143"/>
      <c r="AB322" s="143"/>
      <c r="AC322" s="143"/>
      <c r="AD322" s="143"/>
      <c r="AE322" s="143"/>
      <c r="AF322" s="143"/>
      <c r="AG322" s="143"/>
      <c r="AH322" s="143"/>
      <c r="AJ322"/>
    </row>
    <row r="323" spans="1:36" ht="21" customHeight="1" x14ac:dyDescent="0.2">
      <c r="A323" s="251" t="s">
        <v>610</v>
      </c>
      <c r="B323" s="234">
        <v>1</v>
      </c>
      <c r="C323" s="234">
        <v>1</v>
      </c>
      <c r="D323" s="234">
        <v>1</v>
      </c>
      <c r="E323" s="234">
        <v>0.98947368421052628</v>
      </c>
      <c r="F323" s="234">
        <v>0.92307692307692313</v>
      </c>
      <c r="G323" s="234">
        <v>0.81818181818181823</v>
      </c>
      <c r="H323" s="234">
        <v>0.5</v>
      </c>
      <c r="I323" s="234">
        <v>0.967741935483871</v>
      </c>
      <c r="J323" s="234">
        <v>1</v>
      </c>
      <c r="K323" s="234">
        <v>1</v>
      </c>
      <c r="L323" s="234" t="s">
        <v>360</v>
      </c>
      <c r="M323" s="234">
        <v>1</v>
      </c>
      <c r="N323" s="235">
        <v>0.97769516728624539</v>
      </c>
      <c r="O323" s="234"/>
      <c r="P323" s="330"/>
      <c r="Q323" s="113"/>
      <c r="AH323" s="143"/>
      <c r="AJ323"/>
    </row>
    <row r="324" spans="1:36" ht="21" customHeight="1" x14ac:dyDescent="0.2">
      <c r="A324" s="162" t="s">
        <v>585</v>
      </c>
      <c r="B324" s="238">
        <v>1</v>
      </c>
      <c r="C324" s="238">
        <v>1</v>
      </c>
      <c r="D324" s="238">
        <v>1</v>
      </c>
      <c r="E324" s="238">
        <v>1</v>
      </c>
      <c r="F324" s="238">
        <v>1</v>
      </c>
      <c r="G324" s="238">
        <v>0.5</v>
      </c>
      <c r="H324" s="238" t="s">
        <v>360</v>
      </c>
      <c r="I324" s="238">
        <v>1</v>
      </c>
      <c r="J324" s="238">
        <v>1</v>
      </c>
      <c r="K324" s="238">
        <v>1</v>
      </c>
      <c r="L324" s="238">
        <v>1</v>
      </c>
      <c r="M324" s="238" t="s">
        <v>360</v>
      </c>
      <c r="N324" s="237">
        <v>0.98550724637681164</v>
      </c>
      <c r="O324" s="238"/>
      <c r="P324" s="282"/>
      <c r="Q324" s="143"/>
      <c r="R324" s="143"/>
      <c r="S324" s="143"/>
      <c r="T324" s="143"/>
      <c r="U324" s="143"/>
      <c r="V324" s="143"/>
      <c r="W324" s="143"/>
      <c r="X324" s="143"/>
      <c r="Y324" s="143"/>
      <c r="Z324" s="143"/>
      <c r="AA324" s="143"/>
      <c r="AB324" s="143"/>
      <c r="AC324" s="143"/>
      <c r="AD324" s="143"/>
      <c r="AE324" s="143"/>
      <c r="AF324" s="143"/>
      <c r="AG324" s="143"/>
      <c r="AH324" s="143"/>
      <c r="AJ324"/>
    </row>
    <row r="325" spans="1:36" ht="21" customHeight="1" x14ac:dyDescent="0.2">
      <c r="A325" s="251" t="s">
        <v>586</v>
      </c>
      <c r="B325" s="234">
        <v>1</v>
      </c>
      <c r="C325" s="234">
        <v>1</v>
      </c>
      <c r="D325" s="234" t="s">
        <v>360</v>
      </c>
      <c r="E325" s="234">
        <v>1</v>
      </c>
      <c r="F325" s="234">
        <v>1</v>
      </c>
      <c r="G325" s="234">
        <v>1</v>
      </c>
      <c r="H325" s="234" t="s">
        <v>360</v>
      </c>
      <c r="I325" s="234">
        <v>1</v>
      </c>
      <c r="J325" s="234">
        <v>1</v>
      </c>
      <c r="K325" s="234" t="s">
        <v>360</v>
      </c>
      <c r="L325" s="234" t="s">
        <v>360</v>
      </c>
      <c r="M325" s="234">
        <v>1</v>
      </c>
      <c r="N325" s="235">
        <v>1</v>
      </c>
      <c r="O325" s="234"/>
      <c r="P325" s="330"/>
      <c r="Q325" s="113"/>
      <c r="AH325" s="143"/>
      <c r="AJ325"/>
    </row>
    <row r="326" spans="1:36" ht="21" customHeight="1" x14ac:dyDescent="0.2">
      <c r="A326" s="162" t="s">
        <v>587</v>
      </c>
      <c r="B326" s="238">
        <v>1</v>
      </c>
      <c r="C326" s="238">
        <v>1</v>
      </c>
      <c r="D326" s="238">
        <v>1</v>
      </c>
      <c r="E326" s="238">
        <v>1</v>
      </c>
      <c r="F326" s="238">
        <v>1</v>
      </c>
      <c r="G326" s="238" t="s">
        <v>360</v>
      </c>
      <c r="H326" s="238" t="s">
        <v>360</v>
      </c>
      <c r="I326" s="238">
        <v>1</v>
      </c>
      <c r="J326" s="238">
        <v>1</v>
      </c>
      <c r="K326" s="238">
        <v>1</v>
      </c>
      <c r="L326" s="238">
        <v>1</v>
      </c>
      <c r="M326" s="238" t="s">
        <v>360</v>
      </c>
      <c r="N326" s="237">
        <v>1</v>
      </c>
      <c r="O326" s="238"/>
      <c r="P326" s="282"/>
      <c r="Q326" s="143"/>
      <c r="R326" s="143"/>
      <c r="S326" s="143"/>
      <c r="T326" s="143"/>
      <c r="U326" s="143"/>
      <c r="V326" s="143"/>
      <c r="W326" s="143"/>
      <c r="X326" s="143"/>
      <c r="Y326" s="143"/>
      <c r="Z326" s="143"/>
      <c r="AA326" s="143"/>
      <c r="AB326" s="143"/>
      <c r="AC326" s="143"/>
      <c r="AD326" s="143"/>
      <c r="AE326" s="143"/>
      <c r="AF326" s="143"/>
      <c r="AG326" s="143"/>
      <c r="AH326" s="143"/>
      <c r="AJ326"/>
    </row>
    <row r="327" spans="1:36" ht="21" customHeight="1" x14ac:dyDescent="0.2">
      <c r="A327" s="251" t="s">
        <v>588</v>
      </c>
      <c r="B327" s="234">
        <v>1</v>
      </c>
      <c r="C327" s="234">
        <v>1</v>
      </c>
      <c r="D327" s="234">
        <v>1</v>
      </c>
      <c r="E327" s="234">
        <v>1</v>
      </c>
      <c r="F327" s="234">
        <v>1</v>
      </c>
      <c r="G327" s="234">
        <v>1</v>
      </c>
      <c r="H327" s="234">
        <v>1</v>
      </c>
      <c r="I327" s="234">
        <v>1</v>
      </c>
      <c r="J327" s="234">
        <v>1</v>
      </c>
      <c r="K327" s="234" t="s">
        <v>360</v>
      </c>
      <c r="L327" s="234" t="s">
        <v>360</v>
      </c>
      <c r="M327" s="234" t="s">
        <v>360</v>
      </c>
      <c r="N327" s="235">
        <v>1</v>
      </c>
      <c r="O327" s="234"/>
      <c r="P327" s="330"/>
      <c r="Q327" s="113"/>
      <c r="AH327" s="143"/>
      <c r="AJ327"/>
    </row>
    <row r="328" spans="1:36" ht="21" customHeight="1" x14ac:dyDescent="0.2">
      <c r="A328" s="162" t="s">
        <v>583</v>
      </c>
      <c r="B328" s="238">
        <v>1</v>
      </c>
      <c r="C328" s="238">
        <v>1</v>
      </c>
      <c r="D328" s="238">
        <v>1</v>
      </c>
      <c r="E328" s="238">
        <v>1</v>
      </c>
      <c r="F328" s="238">
        <v>1</v>
      </c>
      <c r="G328" s="238">
        <v>0.90909090909090906</v>
      </c>
      <c r="H328" s="238">
        <v>1</v>
      </c>
      <c r="I328" s="238">
        <v>1</v>
      </c>
      <c r="J328" s="238">
        <v>1</v>
      </c>
      <c r="K328" s="238">
        <v>1</v>
      </c>
      <c r="L328" s="238">
        <v>1</v>
      </c>
      <c r="M328" s="238">
        <v>1</v>
      </c>
      <c r="N328" s="237">
        <v>0.99652777777777779</v>
      </c>
      <c r="O328" s="238"/>
      <c r="P328" s="282"/>
      <c r="Q328" s="143"/>
      <c r="R328" s="143"/>
      <c r="S328" s="143"/>
      <c r="T328" s="143"/>
      <c r="U328" s="143"/>
      <c r="V328" s="143"/>
      <c r="W328" s="143"/>
      <c r="X328" s="143"/>
      <c r="Y328" s="143"/>
      <c r="Z328" s="143"/>
      <c r="AA328" s="143"/>
      <c r="AB328" s="143"/>
      <c r="AC328" s="143"/>
      <c r="AD328" s="143"/>
      <c r="AE328" s="143"/>
      <c r="AF328" s="143"/>
      <c r="AG328" s="143"/>
      <c r="AH328" s="143"/>
      <c r="AJ328"/>
    </row>
    <row r="329" spans="1:36" ht="21" customHeight="1" x14ac:dyDescent="0.2">
      <c r="A329" s="251" t="s">
        <v>616</v>
      </c>
      <c r="B329" s="259">
        <v>0</v>
      </c>
      <c r="C329" s="259">
        <v>0</v>
      </c>
      <c r="D329" s="259" t="s">
        <v>582</v>
      </c>
      <c r="E329" s="259">
        <v>-1.0526315789473717</v>
      </c>
      <c r="F329" s="259" t="s">
        <v>582</v>
      </c>
      <c r="G329" s="259">
        <v>-9.0909090909090828</v>
      </c>
      <c r="H329" s="259" t="s">
        <v>582</v>
      </c>
      <c r="I329" s="259">
        <v>-3.2258064516129004</v>
      </c>
      <c r="J329" s="259">
        <v>0</v>
      </c>
      <c r="K329" s="259" t="s">
        <v>582</v>
      </c>
      <c r="L329" s="259" t="s">
        <v>360</v>
      </c>
      <c r="M329" s="259" t="s">
        <v>582</v>
      </c>
      <c r="N329" s="264">
        <v>-1.8832610491532398</v>
      </c>
      <c r="O329" s="234"/>
      <c r="P329" s="282"/>
      <c r="Q329" s="143"/>
      <c r="R329" s="143"/>
      <c r="S329" s="143"/>
      <c r="T329" s="143"/>
      <c r="U329" s="143"/>
      <c r="V329" s="143"/>
      <c r="W329" s="143"/>
      <c r="X329" s="143"/>
      <c r="Y329" s="143"/>
      <c r="Z329" s="143"/>
      <c r="AA329" s="143"/>
      <c r="AB329" s="143"/>
      <c r="AC329" s="143"/>
      <c r="AD329" s="143"/>
      <c r="AE329" s="143"/>
      <c r="AF329" s="143"/>
      <c r="AG329" s="143"/>
      <c r="AH329" s="143"/>
      <c r="AJ329"/>
    </row>
    <row r="330" spans="1:36" ht="96.75" customHeight="1" x14ac:dyDescent="0.2">
      <c r="A330" s="63"/>
      <c r="B330" s="88" t="s">
        <v>25</v>
      </c>
      <c r="C330" s="88" t="s">
        <v>26</v>
      </c>
      <c r="D330" s="88" t="s">
        <v>27</v>
      </c>
      <c r="E330" s="88" t="s">
        <v>161</v>
      </c>
      <c r="F330" s="88" t="s">
        <v>28</v>
      </c>
      <c r="G330" s="88" t="s">
        <v>29</v>
      </c>
      <c r="H330" s="88" t="s">
        <v>30</v>
      </c>
      <c r="I330" s="88" t="s">
        <v>31</v>
      </c>
      <c r="J330" s="88" t="s">
        <v>32</v>
      </c>
      <c r="K330" s="88" t="s">
        <v>33</v>
      </c>
      <c r="L330" s="88" t="s">
        <v>34</v>
      </c>
      <c r="M330" s="88" t="s">
        <v>35</v>
      </c>
      <c r="N330" s="88" t="s">
        <v>94</v>
      </c>
      <c r="O330" s="77"/>
      <c r="P330" s="331"/>
      <c r="Q330" s="113"/>
      <c r="AH330" s="143"/>
      <c r="AJ330"/>
    </row>
    <row r="331" spans="1:36" ht="21" customHeight="1" x14ac:dyDescent="0.2">
      <c r="A331" s="601" t="s">
        <v>24</v>
      </c>
      <c r="B331" s="430"/>
      <c r="C331" s="430"/>
      <c r="D331" s="430"/>
      <c r="E331" s="430"/>
      <c r="F331" s="430"/>
      <c r="G331" s="430"/>
      <c r="H331" s="430"/>
      <c r="I331" s="430"/>
      <c r="J331" s="430"/>
      <c r="K331" s="430"/>
      <c r="L331" s="430"/>
      <c r="M331" s="430"/>
      <c r="N331" s="431"/>
      <c r="O331" s="600"/>
      <c r="P331" s="330"/>
      <c r="Q331" s="113"/>
      <c r="AH331" s="143"/>
      <c r="AJ331"/>
    </row>
    <row r="332" spans="1:36" ht="21" customHeight="1" x14ac:dyDescent="0.2">
      <c r="A332" s="251" t="s">
        <v>611</v>
      </c>
      <c r="B332" s="252">
        <v>0</v>
      </c>
      <c r="C332" s="252">
        <v>0</v>
      </c>
      <c r="D332" s="252">
        <v>1</v>
      </c>
      <c r="E332" s="252">
        <v>0</v>
      </c>
      <c r="F332" s="252">
        <v>0</v>
      </c>
      <c r="G332" s="252">
        <v>0</v>
      </c>
      <c r="H332" s="252">
        <v>0</v>
      </c>
      <c r="I332" s="252">
        <v>0</v>
      </c>
      <c r="J332" s="252">
        <v>0</v>
      </c>
      <c r="K332" s="252">
        <v>0</v>
      </c>
      <c r="L332" s="252">
        <v>0</v>
      </c>
      <c r="M332" s="252">
        <v>0</v>
      </c>
      <c r="N332" s="261">
        <v>1</v>
      </c>
      <c r="O332" s="261"/>
      <c r="P332" s="330"/>
      <c r="R332" s="330"/>
      <c r="S332" s="330"/>
      <c r="T332" s="330"/>
      <c r="U332" s="330"/>
      <c r="V332" s="330"/>
      <c r="W332" s="330"/>
      <c r="X332" s="330"/>
      <c r="Y332" s="330"/>
      <c r="Z332" s="330"/>
      <c r="AA332" s="330"/>
      <c r="AB332" s="330"/>
      <c r="AH332" s="143"/>
      <c r="AJ332"/>
    </row>
    <row r="333" spans="1:36" ht="21" customHeight="1" x14ac:dyDescent="0.2">
      <c r="A333" s="162" t="s">
        <v>612</v>
      </c>
      <c r="B333" s="253">
        <v>1</v>
      </c>
      <c r="C333" s="253">
        <v>0</v>
      </c>
      <c r="D333" s="253">
        <v>0</v>
      </c>
      <c r="E333" s="253">
        <v>0</v>
      </c>
      <c r="F333" s="253">
        <v>0</v>
      </c>
      <c r="G333" s="253">
        <v>0</v>
      </c>
      <c r="H333" s="253">
        <v>0</v>
      </c>
      <c r="I333" s="253">
        <v>0</v>
      </c>
      <c r="J333" s="253">
        <v>0</v>
      </c>
      <c r="K333" s="253">
        <v>0</v>
      </c>
      <c r="L333" s="253">
        <v>0</v>
      </c>
      <c r="M333" s="253">
        <v>0</v>
      </c>
      <c r="N333" s="262">
        <v>1</v>
      </c>
      <c r="O333" s="262"/>
      <c r="P333" s="330"/>
      <c r="R333" s="330"/>
      <c r="S333" s="330"/>
      <c r="T333" s="330"/>
      <c r="U333" s="330"/>
      <c r="V333" s="330"/>
      <c r="W333" s="330"/>
      <c r="X333" s="330"/>
      <c r="Y333" s="330"/>
      <c r="Z333" s="330"/>
      <c r="AA333" s="330"/>
      <c r="AB333" s="330"/>
      <c r="AH333" s="143"/>
      <c r="AJ333"/>
    </row>
    <row r="334" spans="1:36" ht="21" customHeight="1" x14ac:dyDescent="0.2">
      <c r="A334" s="251" t="s">
        <v>613</v>
      </c>
      <c r="B334" s="252">
        <v>0</v>
      </c>
      <c r="C334" s="252">
        <v>0</v>
      </c>
      <c r="D334" s="252">
        <v>0</v>
      </c>
      <c r="E334" s="252">
        <v>0</v>
      </c>
      <c r="F334" s="252">
        <v>0</v>
      </c>
      <c r="G334" s="252">
        <v>0</v>
      </c>
      <c r="H334" s="252">
        <v>0</v>
      </c>
      <c r="I334" s="252">
        <v>0</v>
      </c>
      <c r="J334" s="252">
        <v>0</v>
      </c>
      <c r="K334" s="252">
        <v>0</v>
      </c>
      <c r="L334" s="252">
        <v>0</v>
      </c>
      <c r="M334" s="252">
        <v>0</v>
      </c>
      <c r="N334" s="261">
        <v>0</v>
      </c>
      <c r="O334" s="261"/>
      <c r="P334" s="330"/>
      <c r="R334" s="330"/>
      <c r="S334" s="330"/>
      <c r="T334" s="330"/>
      <c r="U334" s="330"/>
      <c r="V334" s="330"/>
      <c r="W334" s="330"/>
      <c r="X334" s="330"/>
      <c r="Y334" s="330"/>
      <c r="Z334" s="330"/>
      <c r="AA334" s="330"/>
      <c r="AB334" s="330"/>
      <c r="AH334" s="143"/>
      <c r="AJ334"/>
    </row>
    <row r="335" spans="1:36" ht="21" customHeight="1" x14ac:dyDescent="0.2">
      <c r="A335" s="162" t="s">
        <v>614</v>
      </c>
      <c r="B335" s="253">
        <v>0</v>
      </c>
      <c r="C335" s="253">
        <v>0</v>
      </c>
      <c r="D335" s="253">
        <v>0</v>
      </c>
      <c r="E335" s="253">
        <v>0</v>
      </c>
      <c r="F335" s="253">
        <v>0</v>
      </c>
      <c r="G335" s="253">
        <v>0</v>
      </c>
      <c r="H335" s="253">
        <v>0</v>
      </c>
      <c r="I335" s="253">
        <v>1</v>
      </c>
      <c r="J335" s="253">
        <v>0</v>
      </c>
      <c r="K335" s="253">
        <v>0</v>
      </c>
      <c r="L335" s="253">
        <v>0</v>
      </c>
      <c r="M335" s="253">
        <v>0</v>
      </c>
      <c r="N335" s="262">
        <v>1</v>
      </c>
      <c r="O335" s="262"/>
      <c r="P335" s="330"/>
      <c r="R335" s="330"/>
      <c r="S335" s="330"/>
      <c r="T335" s="330"/>
      <c r="U335" s="330"/>
      <c r="V335" s="330"/>
      <c r="W335" s="330"/>
      <c r="X335" s="330"/>
      <c r="Y335" s="330"/>
      <c r="Z335" s="330"/>
      <c r="AA335" s="330"/>
      <c r="AB335" s="330"/>
      <c r="AH335" s="143"/>
      <c r="AJ335"/>
    </row>
    <row r="336" spans="1:36" ht="21" customHeight="1" x14ac:dyDescent="0.2">
      <c r="A336" s="251" t="s">
        <v>610</v>
      </c>
      <c r="B336" s="252">
        <v>1</v>
      </c>
      <c r="C336" s="252">
        <v>0</v>
      </c>
      <c r="D336" s="252">
        <v>1</v>
      </c>
      <c r="E336" s="252">
        <v>0</v>
      </c>
      <c r="F336" s="252">
        <v>0</v>
      </c>
      <c r="G336" s="252">
        <v>0</v>
      </c>
      <c r="H336" s="252">
        <v>0</v>
      </c>
      <c r="I336" s="252">
        <v>1</v>
      </c>
      <c r="J336" s="252">
        <v>0</v>
      </c>
      <c r="K336" s="252">
        <v>0</v>
      </c>
      <c r="L336" s="252">
        <v>0</v>
      </c>
      <c r="M336" s="252">
        <v>0</v>
      </c>
      <c r="N336" s="261">
        <v>3</v>
      </c>
      <c r="O336" s="261"/>
      <c r="P336" s="330"/>
      <c r="R336" s="330"/>
      <c r="S336" s="330"/>
      <c r="T336" s="330"/>
      <c r="U336" s="330"/>
      <c r="V336" s="330"/>
      <c r="W336" s="330"/>
      <c r="X336" s="330"/>
      <c r="Y336" s="330"/>
      <c r="Z336" s="330"/>
      <c r="AA336" s="330"/>
      <c r="AB336" s="330"/>
      <c r="AH336" s="143"/>
      <c r="AJ336"/>
    </row>
    <row r="337" spans="1:36" ht="21" customHeight="1" x14ac:dyDescent="0.2">
      <c r="A337" s="162" t="s">
        <v>585</v>
      </c>
      <c r="B337" s="254">
        <v>1</v>
      </c>
      <c r="C337" s="254">
        <v>0</v>
      </c>
      <c r="D337" s="254">
        <v>1</v>
      </c>
      <c r="E337" s="254">
        <v>0</v>
      </c>
      <c r="F337" s="254">
        <v>0</v>
      </c>
      <c r="G337" s="254">
        <v>0</v>
      </c>
      <c r="H337" s="254">
        <v>0</v>
      </c>
      <c r="I337" s="254">
        <v>0</v>
      </c>
      <c r="J337" s="254">
        <v>0</v>
      </c>
      <c r="K337" s="254">
        <v>0</v>
      </c>
      <c r="L337" s="254">
        <v>0</v>
      </c>
      <c r="M337" s="254">
        <v>0</v>
      </c>
      <c r="N337" s="255">
        <v>2</v>
      </c>
      <c r="O337" s="255"/>
      <c r="P337" s="330"/>
      <c r="Q337" s="113"/>
      <c r="AH337" s="143"/>
      <c r="AJ337"/>
    </row>
    <row r="338" spans="1:36" ht="21" customHeight="1" x14ac:dyDescent="0.2">
      <c r="A338" s="251" t="s">
        <v>586</v>
      </c>
      <c r="B338" s="252">
        <v>1</v>
      </c>
      <c r="C338" s="252">
        <v>0</v>
      </c>
      <c r="D338" s="252">
        <v>1</v>
      </c>
      <c r="E338" s="252">
        <v>0</v>
      </c>
      <c r="F338" s="252">
        <v>1</v>
      </c>
      <c r="G338" s="252">
        <v>0</v>
      </c>
      <c r="H338" s="252">
        <v>0</v>
      </c>
      <c r="I338" s="252">
        <v>1</v>
      </c>
      <c r="J338" s="252">
        <v>0</v>
      </c>
      <c r="K338" s="252">
        <v>0</v>
      </c>
      <c r="L338" s="252">
        <v>0</v>
      </c>
      <c r="M338" s="252">
        <v>0</v>
      </c>
      <c r="N338" s="261">
        <v>4</v>
      </c>
      <c r="O338" s="261"/>
      <c r="P338" s="330"/>
      <c r="Q338" s="113"/>
      <c r="AH338" s="143"/>
      <c r="AJ338"/>
    </row>
    <row r="339" spans="1:36" ht="21" customHeight="1" x14ac:dyDescent="0.2">
      <c r="A339" s="162" t="s">
        <v>587</v>
      </c>
      <c r="B339" s="254">
        <v>0</v>
      </c>
      <c r="C339" s="254">
        <v>0</v>
      </c>
      <c r="D339" s="254">
        <v>2</v>
      </c>
      <c r="E339" s="254">
        <v>0</v>
      </c>
      <c r="F339" s="254">
        <v>0</v>
      </c>
      <c r="G339" s="254">
        <v>0</v>
      </c>
      <c r="H339" s="254">
        <v>0</v>
      </c>
      <c r="I339" s="254">
        <v>0</v>
      </c>
      <c r="J339" s="254">
        <v>0</v>
      </c>
      <c r="K339" s="254">
        <v>0</v>
      </c>
      <c r="L339" s="254">
        <v>0</v>
      </c>
      <c r="M339" s="254">
        <v>1</v>
      </c>
      <c r="N339" s="255">
        <v>3</v>
      </c>
      <c r="O339" s="255"/>
      <c r="P339" s="330"/>
      <c r="Q339" s="113"/>
      <c r="AH339" s="143"/>
      <c r="AJ339"/>
    </row>
    <row r="340" spans="1:36" ht="21" customHeight="1" x14ac:dyDescent="0.2">
      <c r="A340" s="251" t="s">
        <v>588</v>
      </c>
      <c r="B340" s="252">
        <v>0</v>
      </c>
      <c r="C340" s="252">
        <v>0</v>
      </c>
      <c r="D340" s="252">
        <v>0</v>
      </c>
      <c r="E340" s="252">
        <v>0</v>
      </c>
      <c r="F340" s="252">
        <v>0</v>
      </c>
      <c r="G340" s="252">
        <v>0</v>
      </c>
      <c r="H340" s="252">
        <v>0</v>
      </c>
      <c r="I340" s="252">
        <v>0</v>
      </c>
      <c r="J340" s="252">
        <v>0</v>
      </c>
      <c r="K340" s="252">
        <v>0</v>
      </c>
      <c r="L340" s="252">
        <v>0</v>
      </c>
      <c r="M340" s="252">
        <v>0</v>
      </c>
      <c r="N340" s="261">
        <v>0</v>
      </c>
      <c r="O340" s="261"/>
      <c r="P340" s="330"/>
      <c r="Q340" s="113"/>
      <c r="AH340" s="143"/>
      <c r="AJ340"/>
    </row>
    <row r="341" spans="1:36" ht="21" customHeight="1" x14ac:dyDescent="0.2">
      <c r="A341" s="162" t="s">
        <v>583</v>
      </c>
      <c r="B341" s="254">
        <v>2</v>
      </c>
      <c r="C341" s="254">
        <v>0</v>
      </c>
      <c r="D341" s="254">
        <v>4</v>
      </c>
      <c r="E341" s="254">
        <v>0</v>
      </c>
      <c r="F341" s="254">
        <v>1</v>
      </c>
      <c r="G341" s="254">
        <v>0</v>
      </c>
      <c r="H341" s="254">
        <v>0</v>
      </c>
      <c r="I341" s="254">
        <v>1</v>
      </c>
      <c r="J341" s="254">
        <v>0</v>
      </c>
      <c r="K341" s="254">
        <v>0</v>
      </c>
      <c r="L341" s="254">
        <v>0</v>
      </c>
      <c r="M341" s="254">
        <v>1</v>
      </c>
      <c r="N341" s="255">
        <v>9</v>
      </c>
      <c r="O341" s="255"/>
      <c r="P341" s="330"/>
      <c r="Q341" s="113"/>
      <c r="AH341" s="143"/>
      <c r="AJ341"/>
    </row>
    <row r="342" spans="1:36" ht="21" customHeight="1" x14ac:dyDescent="0.2">
      <c r="A342" s="251" t="s">
        <v>650</v>
      </c>
      <c r="B342" s="252">
        <v>-1</v>
      </c>
      <c r="C342" s="252">
        <v>0</v>
      </c>
      <c r="D342" s="252">
        <v>-3</v>
      </c>
      <c r="E342" s="252">
        <v>0</v>
      </c>
      <c r="F342" s="252">
        <v>-1</v>
      </c>
      <c r="G342" s="252">
        <v>0</v>
      </c>
      <c r="H342" s="252">
        <v>0</v>
      </c>
      <c r="I342" s="252">
        <v>0</v>
      </c>
      <c r="J342" s="252">
        <v>0</v>
      </c>
      <c r="K342" s="252">
        <v>0</v>
      </c>
      <c r="L342" s="252">
        <v>0</v>
      </c>
      <c r="M342" s="252">
        <v>-1</v>
      </c>
      <c r="N342" s="261">
        <v>-6</v>
      </c>
      <c r="O342" s="261"/>
      <c r="P342" s="330"/>
      <c r="Q342" s="113"/>
      <c r="AH342" s="143"/>
      <c r="AJ342"/>
    </row>
    <row r="343" spans="1:36" ht="21" customHeight="1" x14ac:dyDescent="0.2">
      <c r="A343" s="162" t="s">
        <v>651</v>
      </c>
      <c r="B343" s="238" t="s">
        <v>582</v>
      </c>
      <c r="C343" s="238" t="s">
        <v>582</v>
      </c>
      <c r="D343" s="238" t="s">
        <v>582</v>
      </c>
      <c r="E343" s="238" t="s">
        <v>582</v>
      </c>
      <c r="F343" s="238" t="s">
        <v>582</v>
      </c>
      <c r="G343" s="238" t="s">
        <v>582</v>
      </c>
      <c r="H343" s="238" t="s">
        <v>582</v>
      </c>
      <c r="I343" s="238" t="s">
        <v>582</v>
      </c>
      <c r="J343" s="238" t="s">
        <v>582</v>
      </c>
      <c r="K343" s="238" t="s">
        <v>582</v>
      </c>
      <c r="L343" s="238" t="s">
        <v>582</v>
      </c>
      <c r="M343" s="238" t="s">
        <v>582</v>
      </c>
      <c r="N343" s="237" t="s">
        <v>582</v>
      </c>
      <c r="O343" s="238" t="str">
        <f t="shared" ref="O343" si="2">IF(O341&lt;10,"y",O342/O341)</f>
        <v>y</v>
      </c>
      <c r="P343" s="330"/>
      <c r="Q343" s="113"/>
      <c r="AH343" s="143"/>
      <c r="AJ343"/>
    </row>
    <row r="344" spans="1:36" ht="21" customHeight="1" x14ac:dyDescent="0.2">
      <c r="A344" s="601" t="s">
        <v>470</v>
      </c>
      <c r="B344" s="430"/>
      <c r="C344" s="430"/>
      <c r="D344" s="430"/>
      <c r="E344" s="430"/>
      <c r="F344" s="430"/>
      <c r="G344" s="430"/>
      <c r="H344" s="430"/>
      <c r="I344" s="430"/>
      <c r="J344" s="430"/>
      <c r="K344" s="430"/>
      <c r="L344" s="430"/>
      <c r="M344" s="430"/>
      <c r="N344" s="431"/>
      <c r="O344" s="600"/>
      <c r="P344" s="330"/>
      <c r="Q344" s="113"/>
      <c r="R344" s="110"/>
      <c r="S344" s="110"/>
      <c r="T344" s="110"/>
      <c r="U344" s="110"/>
      <c r="V344" s="110"/>
      <c r="W344" s="110"/>
      <c r="X344" s="110"/>
      <c r="Y344" s="110"/>
      <c r="Z344" s="110"/>
      <c r="AA344" s="110"/>
      <c r="AB344" s="110"/>
      <c r="AC344" s="110"/>
      <c r="AD344" s="110"/>
      <c r="AH344" s="143"/>
      <c r="AJ344"/>
    </row>
    <row r="345" spans="1:36" ht="21" customHeight="1" x14ac:dyDescent="0.2">
      <c r="A345" s="251" t="s">
        <v>611</v>
      </c>
      <c r="B345" s="259">
        <v>7.8</v>
      </c>
      <c r="C345" s="259">
        <v>17.399999999999999</v>
      </c>
      <c r="D345" s="259">
        <v>8.6</v>
      </c>
      <c r="E345" s="259">
        <v>2.6</v>
      </c>
      <c r="F345" s="259">
        <v>65.2</v>
      </c>
      <c r="G345" s="259">
        <v>11.100000000000001</v>
      </c>
      <c r="H345" s="259" t="s">
        <v>360</v>
      </c>
      <c r="I345" s="259">
        <v>6.3000000000000007</v>
      </c>
      <c r="J345" s="259">
        <v>3.4</v>
      </c>
      <c r="K345" s="259" t="s">
        <v>360</v>
      </c>
      <c r="L345" s="259" t="s">
        <v>360</v>
      </c>
      <c r="M345" s="259" t="s">
        <v>360</v>
      </c>
      <c r="N345" s="264">
        <v>6</v>
      </c>
      <c r="O345" s="264"/>
      <c r="P345" s="330"/>
      <c r="R345" s="330"/>
      <c r="S345" s="330"/>
      <c r="T345" s="330"/>
      <c r="U345" s="330"/>
      <c r="V345" s="330"/>
      <c r="W345" s="330"/>
      <c r="X345" s="330"/>
      <c r="Y345" s="330"/>
      <c r="Z345" s="330"/>
      <c r="AA345" s="330"/>
      <c r="AB345" s="330"/>
      <c r="AC345" s="157"/>
      <c r="AD345" s="157"/>
      <c r="AH345" s="143"/>
      <c r="AJ345"/>
    </row>
    <row r="346" spans="1:36" ht="21" customHeight="1" x14ac:dyDescent="0.2">
      <c r="A346" s="162" t="s">
        <v>612</v>
      </c>
      <c r="B346" s="108">
        <v>8.1999999999999993</v>
      </c>
      <c r="C346" s="108">
        <v>20.7</v>
      </c>
      <c r="D346" s="108">
        <v>13.4</v>
      </c>
      <c r="E346" s="108">
        <v>3.8</v>
      </c>
      <c r="F346" s="108">
        <v>5</v>
      </c>
      <c r="G346" s="108">
        <v>5</v>
      </c>
      <c r="H346" s="108" t="s">
        <v>360</v>
      </c>
      <c r="I346" s="108">
        <v>9.6</v>
      </c>
      <c r="J346" s="108">
        <v>2</v>
      </c>
      <c r="K346" s="108" t="s">
        <v>360</v>
      </c>
      <c r="L346" s="108" t="s">
        <v>360</v>
      </c>
      <c r="M346" s="108">
        <v>5.4</v>
      </c>
      <c r="N346" s="305">
        <v>5.2</v>
      </c>
      <c r="O346" s="305"/>
      <c r="P346" s="330"/>
      <c r="R346" s="330"/>
      <c r="S346" s="330"/>
      <c r="T346" s="330"/>
      <c r="U346" s="330"/>
      <c r="V346" s="330"/>
      <c r="W346" s="330"/>
      <c r="X346" s="330"/>
      <c r="Y346" s="330"/>
      <c r="Z346" s="330"/>
      <c r="AA346" s="330"/>
      <c r="AB346" s="330"/>
      <c r="AC346" s="157"/>
      <c r="AD346" s="157"/>
      <c r="AH346" s="143"/>
      <c r="AJ346"/>
    </row>
    <row r="347" spans="1:36" ht="21" customHeight="1" x14ac:dyDescent="0.2">
      <c r="A347" s="251" t="s">
        <v>613</v>
      </c>
      <c r="B347" s="259">
        <v>7.2</v>
      </c>
      <c r="C347" s="259">
        <v>10.8</v>
      </c>
      <c r="D347" s="259">
        <v>24.4</v>
      </c>
      <c r="E347" s="259">
        <v>3.4</v>
      </c>
      <c r="F347" s="259">
        <v>3.8</v>
      </c>
      <c r="G347" s="259">
        <v>23.3</v>
      </c>
      <c r="H347" s="259" t="s">
        <v>360</v>
      </c>
      <c r="I347" s="259">
        <v>6.4</v>
      </c>
      <c r="J347" s="259">
        <v>2.8</v>
      </c>
      <c r="K347" s="259">
        <v>3.2</v>
      </c>
      <c r="L347" s="259" t="s">
        <v>360</v>
      </c>
      <c r="M347" s="259" t="s">
        <v>360</v>
      </c>
      <c r="N347" s="264">
        <v>5.4</v>
      </c>
      <c r="O347" s="264"/>
      <c r="P347" s="330"/>
      <c r="R347" s="330"/>
      <c r="S347" s="330"/>
      <c r="T347" s="330"/>
      <c r="U347" s="330"/>
      <c r="V347" s="330"/>
      <c r="W347" s="330"/>
      <c r="X347" s="330"/>
      <c r="Y347" s="330"/>
      <c r="Z347" s="330"/>
      <c r="AA347" s="330"/>
      <c r="AB347" s="330"/>
      <c r="AC347" s="157"/>
      <c r="AD347" s="157"/>
      <c r="AH347" s="143"/>
      <c r="AJ347"/>
    </row>
    <row r="348" spans="1:36" ht="21" customHeight="1" x14ac:dyDescent="0.2">
      <c r="A348" s="162" t="s">
        <v>614</v>
      </c>
      <c r="B348" s="108">
        <v>6</v>
      </c>
      <c r="C348" s="108">
        <v>14</v>
      </c>
      <c r="D348" s="108">
        <v>51.2</v>
      </c>
      <c r="E348" s="108">
        <v>2.2000000000000002</v>
      </c>
      <c r="F348" s="108">
        <v>4</v>
      </c>
      <c r="G348" s="108">
        <v>5.8</v>
      </c>
      <c r="H348" s="108">
        <v>7.9</v>
      </c>
      <c r="I348" s="108">
        <v>9.1999999999999993</v>
      </c>
      <c r="J348" s="108">
        <v>2.8</v>
      </c>
      <c r="K348" s="108" t="s">
        <v>360</v>
      </c>
      <c r="L348" s="108" t="s">
        <v>360</v>
      </c>
      <c r="M348" s="108" t="s">
        <v>360</v>
      </c>
      <c r="N348" s="305">
        <v>4.8</v>
      </c>
      <c r="O348" s="305"/>
      <c r="P348" s="330"/>
      <c r="R348" s="330"/>
      <c r="S348" s="330"/>
      <c r="T348" s="330"/>
      <c r="U348" s="330"/>
      <c r="V348" s="330"/>
      <c r="W348" s="330"/>
      <c r="X348" s="330"/>
      <c r="Y348" s="330"/>
      <c r="Z348" s="330"/>
      <c r="AA348" s="330"/>
      <c r="AB348" s="330"/>
      <c r="AC348" s="157"/>
      <c r="AD348" s="157"/>
      <c r="AH348" s="143"/>
      <c r="AJ348"/>
    </row>
    <row r="349" spans="1:36" ht="21" customHeight="1" x14ac:dyDescent="0.2">
      <c r="A349" s="251" t="s">
        <v>610</v>
      </c>
      <c r="B349" s="259">
        <v>7.2</v>
      </c>
      <c r="C349" s="259">
        <v>16.600000000000001</v>
      </c>
      <c r="D349" s="259">
        <v>12.6</v>
      </c>
      <c r="E349" s="259">
        <v>3.2</v>
      </c>
      <c r="F349" s="259">
        <v>4</v>
      </c>
      <c r="G349" s="259">
        <v>6</v>
      </c>
      <c r="H349" s="259">
        <v>7.9</v>
      </c>
      <c r="I349" s="259">
        <v>7.1</v>
      </c>
      <c r="J349" s="259">
        <v>2.7</v>
      </c>
      <c r="K349" s="259">
        <v>3.2</v>
      </c>
      <c r="L349" s="259" t="s">
        <v>360</v>
      </c>
      <c r="M349" s="259">
        <v>5.4</v>
      </c>
      <c r="N349" s="264">
        <v>5.4</v>
      </c>
      <c r="O349" s="264"/>
      <c r="P349" s="330"/>
      <c r="R349" s="330"/>
      <c r="S349" s="330"/>
      <c r="T349" s="330"/>
      <c r="U349" s="330"/>
      <c r="V349" s="330"/>
      <c r="W349" s="330"/>
      <c r="X349" s="330"/>
      <c r="Y349" s="330"/>
      <c r="Z349" s="330"/>
      <c r="AA349" s="330"/>
      <c r="AB349" s="330"/>
      <c r="AC349" s="157"/>
      <c r="AD349" s="157"/>
      <c r="AH349" s="143"/>
      <c r="AJ349"/>
    </row>
    <row r="350" spans="1:36" ht="21" customHeight="1" x14ac:dyDescent="0.2">
      <c r="A350" s="162" t="s">
        <v>585</v>
      </c>
      <c r="B350" s="263">
        <v>5.8</v>
      </c>
      <c r="C350" s="263">
        <v>24.7</v>
      </c>
      <c r="D350" s="263">
        <v>19.600000000000001</v>
      </c>
      <c r="E350" s="263">
        <v>2.5</v>
      </c>
      <c r="F350" s="263">
        <v>4.0999999999999996</v>
      </c>
      <c r="G350" s="263">
        <v>25.1</v>
      </c>
      <c r="H350" s="263" t="s">
        <v>360</v>
      </c>
      <c r="I350" s="263">
        <v>20.2</v>
      </c>
      <c r="J350" s="263">
        <v>0.2</v>
      </c>
      <c r="K350" s="263">
        <v>1.4</v>
      </c>
      <c r="L350" s="263">
        <v>12</v>
      </c>
      <c r="M350" s="263" t="s">
        <v>360</v>
      </c>
      <c r="N350" s="359">
        <v>3.6</v>
      </c>
      <c r="O350" s="359"/>
      <c r="P350" s="330"/>
      <c r="Q350" s="291"/>
      <c r="R350" s="157"/>
      <c r="S350" s="157"/>
      <c r="T350" s="157"/>
      <c r="U350" s="157"/>
      <c r="V350" s="157"/>
      <c r="W350" s="157"/>
      <c r="X350" s="157"/>
      <c r="Y350" s="157"/>
      <c r="Z350" s="157"/>
      <c r="AA350" s="157"/>
      <c r="AB350" s="157"/>
      <c r="AC350" s="157"/>
      <c r="AD350" s="157"/>
      <c r="AH350" s="143"/>
      <c r="AJ350"/>
    </row>
    <row r="351" spans="1:36" ht="21" customHeight="1" x14ac:dyDescent="0.2">
      <c r="A351" s="251" t="s">
        <v>586</v>
      </c>
      <c r="B351" s="259">
        <v>6.8</v>
      </c>
      <c r="C351" s="259">
        <v>10.600000000000001</v>
      </c>
      <c r="D351" s="259">
        <v>37.4</v>
      </c>
      <c r="E351" s="259">
        <v>3.6</v>
      </c>
      <c r="F351" s="259">
        <v>25.8</v>
      </c>
      <c r="G351" s="259">
        <v>6.6999999999999993</v>
      </c>
      <c r="H351" s="259" t="s">
        <v>360</v>
      </c>
      <c r="I351" s="259">
        <v>14</v>
      </c>
      <c r="J351" s="259">
        <v>0.8</v>
      </c>
      <c r="K351" s="259" t="s">
        <v>360</v>
      </c>
      <c r="L351" s="259" t="s">
        <v>360</v>
      </c>
      <c r="M351" s="259">
        <v>5.4</v>
      </c>
      <c r="N351" s="264">
        <v>4.8</v>
      </c>
      <c r="O351" s="264"/>
      <c r="P351" s="330"/>
      <c r="Q351" s="291"/>
      <c r="R351" s="157"/>
      <c r="S351" s="157"/>
      <c r="T351" s="157"/>
      <c r="U351" s="157"/>
      <c r="V351" s="157"/>
      <c r="W351" s="157"/>
      <c r="X351" s="157"/>
      <c r="Y351" s="157"/>
      <c r="Z351" s="157"/>
      <c r="AA351" s="157"/>
      <c r="AB351" s="157"/>
      <c r="AC351" s="157"/>
      <c r="AD351" s="157"/>
      <c r="AH351" s="143"/>
      <c r="AJ351"/>
    </row>
    <row r="352" spans="1:36" ht="21" customHeight="1" x14ac:dyDescent="0.2">
      <c r="A352" s="162" t="s">
        <v>587</v>
      </c>
      <c r="B352" s="263">
        <v>5.4</v>
      </c>
      <c r="C352" s="263">
        <v>22.1</v>
      </c>
      <c r="D352" s="263">
        <v>22.799999999999997</v>
      </c>
      <c r="E352" s="263">
        <v>2.2999999999999998</v>
      </c>
      <c r="F352" s="263">
        <v>43.4</v>
      </c>
      <c r="G352" s="263" t="s">
        <v>360</v>
      </c>
      <c r="H352" s="263" t="s">
        <v>360</v>
      </c>
      <c r="I352" s="263">
        <v>7.4</v>
      </c>
      <c r="J352" s="263">
        <v>2.6</v>
      </c>
      <c r="K352" s="263">
        <v>2.4</v>
      </c>
      <c r="L352" s="263">
        <v>24.2</v>
      </c>
      <c r="M352" s="498">
        <v>3.6</v>
      </c>
      <c r="N352" s="359">
        <v>4.2</v>
      </c>
      <c r="O352" s="359"/>
      <c r="P352" s="330"/>
      <c r="Q352" s="291"/>
      <c r="R352" s="157"/>
      <c r="S352" s="157"/>
      <c r="T352" s="157"/>
      <c r="U352" s="157"/>
      <c r="V352" s="157"/>
      <c r="W352" s="157"/>
      <c r="X352" s="157"/>
      <c r="Y352" s="157"/>
      <c r="Z352" s="157"/>
      <c r="AA352" s="157"/>
      <c r="AB352" s="157"/>
      <c r="AC352" s="157"/>
      <c r="AD352" s="157"/>
      <c r="AH352" s="143"/>
      <c r="AJ352"/>
    </row>
    <row r="353" spans="1:36" ht="21" customHeight="1" x14ac:dyDescent="0.2">
      <c r="A353" s="251" t="s">
        <v>588</v>
      </c>
      <c r="B353" s="259">
        <v>7.1000000000000005</v>
      </c>
      <c r="C353" s="259">
        <v>18.2</v>
      </c>
      <c r="D353" s="259">
        <v>22.4</v>
      </c>
      <c r="E353" s="259">
        <v>2.2000000000000002</v>
      </c>
      <c r="F353" s="259">
        <v>0.8</v>
      </c>
      <c r="G353" s="259">
        <v>1.6</v>
      </c>
      <c r="H353" s="259">
        <v>0.2</v>
      </c>
      <c r="I353" s="259">
        <v>9.1999999999999993</v>
      </c>
      <c r="J353" s="259">
        <v>2.4000000000000004</v>
      </c>
      <c r="K353" s="259" t="s">
        <v>360</v>
      </c>
      <c r="L353" s="259" t="s">
        <v>360</v>
      </c>
      <c r="M353" s="259" t="s">
        <v>360</v>
      </c>
      <c r="N353" s="264">
        <v>2.7</v>
      </c>
      <c r="O353" s="264"/>
      <c r="P353" s="330"/>
      <c r="Q353" s="291"/>
      <c r="R353" s="157"/>
      <c r="S353" s="157"/>
      <c r="T353" s="157"/>
      <c r="U353" s="157"/>
      <c r="V353" s="157"/>
      <c r="W353" s="157"/>
      <c r="X353" s="157"/>
      <c r="Y353" s="157"/>
      <c r="Z353" s="157"/>
      <c r="AA353" s="157"/>
      <c r="AB353" s="157"/>
      <c r="AC353" s="157"/>
      <c r="AD353" s="157"/>
      <c r="AH353" s="143"/>
      <c r="AJ353"/>
    </row>
    <row r="354" spans="1:36" ht="21" customHeight="1" x14ac:dyDescent="0.2">
      <c r="A354" s="162" t="s">
        <v>583</v>
      </c>
      <c r="B354" s="263">
        <v>5.6</v>
      </c>
      <c r="C354" s="263">
        <v>19.3</v>
      </c>
      <c r="D354" s="263">
        <v>22.4</v>
      </c>
      <c r="E354" s="263">
        <v>2.6</v>
      </c>
      <c r="F354" s="263">
        <v>6</v>
      </c>
      <c r="G354" s="263">
        <v>5</v>
      </c>
      <c r="H354" s="263">
        <v>0.2</v>
      </c>
      <c r="I354" s="263">
        <v>9.1999999999999993</v>
      </c>
      <c r="J354" s="263">
        <v>1.4</v>
      </c>
      <c r="K354" s="263">
        <v>2</v>
      </c>
      <c r="L354" s="263">
        <v>18.100000000000001</v>
      </c>
      <c r="M354" s="263">
        <v>4.5</v>
      </c>
      <c r="N354" s="359">
        <v>3.8</v>
      </c>
      <c r="O354" s="359"/>
      <c r="P354" s="330"/>
      <c r="Q354" s="291"/>
      <c r="R354" s="157"/>
      <c r="S354" s="157"/>
      <c r="T354" s="157"/>
      <c r="U354" s="157"/>
      <c r="V354" s="157"/>
      <c r="W354" s="157"/>
      <c r="X354" s="157"/>
      <c r="Y354" s="157"/>
      <c r="Z354" s="157"/>
      <c r="AA354" s="157"/>
      <c r="AB354" s="157"/>
      <c r="AC354" s="157"/>
      <c r="AD354" s="157"/>
      <c r="AH354" s="143"/>
      <c r="AJ354"/>
    </row>
    <row r="355" spans="1:36" ht="21" customHeight="1" x14ac:dyDescent="0.2">
      <c r="A355" s="251" t="s">
        <v>650</v>
      </c>
      <c r="B355" s="324">
        <v>1.6000000000000005</v>
      </c>
      <c r="C355" s="324">
        <v>-2.6999999999999993</v>
      </c>
      <c r="D355" s="324">
        <v>-9.7999999999999989</v>
      </c>
      <c r="E355" s="324">
        <v>0.60000000000000009</v>
      </c>
      <c r="F355" s="324">
        <v>-2</v>
      </c>
      <c r="G355" s="324">
        <v>1</v>
      </c>
      <c r="H355" s="324">
        <v>7.7</v>
      </c>
      <c r="I355" s="324">
        <v>-2.0999999999999996</v>
      </c>
      <c r="J355" s="324">
        <v>1.3000000000000003</v>
      </c>
      <c r="K355" s="324">
        <v>1.2000000000000002</v>
      </c>
      <c r="L355" s="324" t="s">
        <v>360</v>
      </c>
      <c r="M355" s="324">
        <v>0.90000000000000036</v>
      </c>
      <c r="N355" s="325">
        <v>1.6000000000000005</v>
      </c>
      <c r="O355" s="264"/>
      <c r="P355" s="330"/>
      <c r="Q355" s="291"/>
      <c r="R355" s="157"/>
      <c r="S355" s="157"/>
      <c r="T355" s="157"/>
      <c r="U355" s="157"/>
      <c r="V355" s="157"/>
      <c r="W355" s="157"/>
      <c r="X355" s="157"/>
      <c r="Y355" s="157"/>
      <c r="Z355" s="157"/>
      <c r="AA355" s="157"/>
      <c r="AB355" s="157"/>
      <c r="AC355" s="157"/>
      <c r="AD355" s="157"/>
      <c r="AH355" s="143"/>
      <c r="AJ355"/>
    </row>
    <row r="356" spans="1:36" ht="21" customHeight="1" x14ac:dyDescent="0.2">
      <c r="A356" s="162" t="s">
        <v>651</v>
      </c>
      <c r="B356" s="238" t="s">
        <v>582</v>
      </c>
      <c r="C356" s="238">
        <v>-0.13989637305699479</v>
      </c>
      <c r="D356" s="238">
        <v>-0.4375</v>
      </c>
      <c r="E356" s="238" t="s">
        <v>582</v>
      </c>
      <c r="F356" s="238" t="s">
        <v>582</v>
      </c>
      <c r="G356" s="238" t="s">
        <v>582</v>
      </c>
      <c r="H356" s="238" t="s">
        <v>582</v>
      </c>
      <c r="I356" s="238" t="s">
        <v>582</v>
      </c>
      <c r="J356" s="238" t="s">
        <v>582</v>
      </c>
      <c r="K356" s="238" t="s">
        <v>582</v>
      </c>
      <c r="L356" s="238" t="s">
        <v>360</v>
      </c>
      <c r="M356" s="238" t="s">
        <v>582</v>
      </c>
      <c r="N356" s="237" t="s">
        <v>582</v>
      </c>
      <c r="O356" s="359"/>
      <c r="P356" s="330"/>
      <c r="Q356" s="291"/>
      <c r="R356" s="157"/>
      <c r="S356" s="157"/>
      <c r="T356" s="157"/>
      <c r="U356" s="157"/>
      <c r="V356" s="157"/>
      <c r="W356" s="157"/>
      <c r="X356" s="157"/>
      <c r="Y356" s="157"/>
      <c r="Z356" s="157"/>
      <c r="AA356" s="157"/>
      <c r="AB356" s="157"/>
      <c r="AC356" s="157"/>
      <c r="AD356" s="157"/>
      <c r="AH356" s="143"/>
      <c r="AJ356"/>
    </row>
    <row r="357" spans="1:36" x14ac:dyDescent="0.2">
      <c r="A357" s="598" t="s">
        <v>76</v>
      </c>
      <c r="B357" s="599"/>
      <c r="C357" s="292"/>
      <c r="D357" s="292"/>
      <c r="E357" s="292"/>
      <c r="F357" s="292"/>
      <c r="G357" s="292"/>
      <c r="H357" s="292"/>
      <c r="I357" s="292"/>
      <c r="J357" s="292"/>
      <c r="K357" s="292"/>
      <c r="L357" s="292"/>
      <c r="M357" s="292"/>
      <c r="N357" s="597"/>
      <c r="O357" s="293"/>
    </row>
    <row r="358" spans="1:36" x14ac:dyDescent="0.2">
      <c r="A358" s="25" t="s">
        <v>56</v>
      </c>
      <c r="B358" s="450"/>
      <c r="C358" s="3"/>
      <c r="D358" s="451"/>
      <c r="E358" s="451"/>
      <c r="F358" s="451"/>
      <c r="G358" s="451"/>
      <c r="H358" s="9"/>
      <c r="I358" s="9"/>
      <c r="J358" s="9"/>
      <c r="K358" s="9"/>
      <c r="L358" s="9"/>
      <c r="P358" s="282"/>
    </row>
    <row r="359" spans="1:36" x14ac:dyDescent="0.2">
      <c r="A359" s="400" t="s">
        <v>315</v>
      </c>
      <c r="B359" s="400"/>
      <c r="C359" s="400"/>
      <c r="D359" s="400"/>
      <c r="E359" s="400"/>
      <c r="F359" s="400"/>
      <c r="G359" s="400"/>
      <c r="H359" s="400"/>
      <c r="I359" s="400"/>
      <c r="J359" s="400"/>
      <c r="K359" s="400"/>
      <c r="L359" s="400"/>
      <c r="M359" s="400"/>
      <c r="N359" s="574"/>
      <c r="O359" s="400"/>
      <c r="P359" s="282"/>
    </row>
    <row r="360" spans="1:36" x14ac:dyDescent="0.2">
      <c r="A360" s="400" t="s">
        <v>316</v>
      </c>
      <c r="B360" s="400"/>
      <c r="C360" s="400"/>
      <c r="D360" s="400"/>
      <c r="E360" s="400"/>
      <c r="F360" s="400"/>
      <c r="G360" s="400"/>
      <c r="H360" s="400"/>
      <c r="I360" s="400"/>
      <c r="J360" s="400"/>
      <c r="K360" s="400"/>
      <c r="L360" s="400"/>
      <c r="M360" s="400"/>
      <c r="N360" s="574"/>
      <c r="O360" s="400"/>
      <c r="P360" s="282"/>
    </row>
    <row r="361" spans="1:36" x14ac:dyDescent="0.2">
      <c r="A361" s="400" t="s">
        <v>317</v>
      </c>
      <c r="B361" s="400"/>
      <c r="C361" s="400"/>
      <c r="D361" s="400"/>
      <c r="E361" s="400"/>
      <c r="F361" s="400"/>
      <c r="G361" s="400"/>
      <c r="H361" s="400"/>
      <c r="I361" s="400"/>
      <c r="J361" s="400"/>
      <c r="K361" s="400"/>
      <c r="L361" s="400"/>
      <c r="M361" s="400"/>
      <c r="N361" s="574"/>
      <c r="O361" s="400"/>
      <c r="P361" s="282"/>
    </row>
    <row r="362" spans="1:36" x14ac:dyDescent="0.2">
      <c r="A362" s="37" t="s">
        <v>724</v>
      </c>
      <c r="B362" s="400"/>
      <c r="C362" s="400"/>
      <c r="D362" s="400"/>
      <c r="E362" s="400"/>
      <c r="F362" s="400"/>
      <c r="G362" s="400"/>
      <c r="H362" s="400"/>
      <c r="I362" s="400"/>
      <c r="J362" s="400"/>
      <c r="K362" s="400"/>
      <c r="L362" s="400"/>
      <c r="M362" s="400"/>
      <c r="N362" s="574"/>
      <c r="O362" s="400"/>
      <c r="P362" s="282"/>
    </row>
    <row r="363" spans="1:36" x14ac:dyDescent="0.2">
      <c r="A363" s="399" t="s">
        <v>474</v>
      </c>
      <c r="B363" s="399"/>
      <c r="C363" s="399"/>
      <c r="D363" s="399"/>
      <c r="E363" s="399"/>
      <c r="F363" s="399"/>
      <c r="G363" s="399"/>
      <c r="H363" s="399"/>
      <c r="I363" s="399"/>
      <c r="J363" s="399"/>
      <c r="K363" s="399"/>
      <c r="L363" s="399"/>
      <c r="M363" s="399"/>
      <c r="N363" s="383"/>
      <c r="O363" s="399"/>
      <c r="P363" s="282"/>
    </row>
    <row r="364" spans="1:36" x14ac:dyDescent="0.2">
      <c r="A364" s="399" t="s">
        <v>245</v>
      </c>
      <c r="B364" s="399"/>
      <c r="C364" s="399"/>
      <c r="D364" s="399"/>
      <c r="E364" s="399"/>
      <c r="F364" s="399"/>
      <c r="G364" s="399"/>
      <c r="H364" s="399"/>
      <c r="I364" s="399"/>
      <c r="J364" s="399"/>
      <c r="K364" s="399"/>
      <c r="L364" s="399"/>
      <c r="M364" s="399"/>
      <c r="N364" s="383"/>
      <c r="O364" s="399"/>
      <c r="P364" s="282"/>
    </row>
    <row r="365" spans="1:36" x14ac:dyDescent="0.2">
      <c r="A365" s="392" t="s">
        <v>473</v>
      </c>
      <c r="B365" s="392"/>
      <c r="C365" s="392"/>
      <c r="D365" s="392"/>
      <c r="E365" s="392"/>
      <c r="F365" s="392"/>
      <c r="G365" s="392"/>
      <c r="H365" s="392"/>
      <c r="I365" s="392"/>
      <c r="J365" s="392"/>
      <c r="K365" s="392"/>
      <c r="L365" s="392"/>
      <c r="M365" s="392"/>
      <c r="N365" s="392"/>
      <c r="O365" s="392"/>
      <c r="P365" s="282"/>
    </row>
    <row r="366" spans="1:36" x14ac:dyDescent="0.2">
      <c r="A366" s="392" t="s">
        <v>472</v>
      </c>
      <c r="B366" s="392"/>
      <c r="C366" s="392"/>
      <c r="D366" s="392"/>
      <c r="E366" s="392"/>
      <c r="F366" s="392"/>
      <c r="G366" s="392"/>
      <c r="H366" s="392"/>
      <c r="I366" s="392"/>
      <c r="J366" s="392"/>
      <c r="K366" s="392"/>
      <c r="L366" s="392"/>
      <c r="M366" s="392"/>
      <c r="N366" s="392"/>
      <c r="O366" s="392"/>
    </row>
    <row r="367" spans="1:36" x14ac:dyDescent="0.2">
      <c r="A367" s="399" t="s">
        <v>471</v>
      </c>
      <c r="B367" s="392"/>
      <c r="C367" s="392"/>
      <c r="D367" s="392"/>
      <c r="E367" s="392"/>
      <c r="F367" s="392"/>
      <c r="G367" s="392"/>
      <c r="H367" s="392"/>
      <c r="I367" s="392"/>
      <c r="J367" s="392"/>
      <c r="K367" s="392"/>
      <c r="L367" s="392"/>
      <c r="M367" s="392"/>
      <c r="N367" s="392"/>
      <c r="O367" s="392"/>
    </row>
    <row r="368" spans="1:36" x14ac:dyDescent="0.2">
      <c r="A368" s="399" t="s">
        <v>318</v>
      </c>
      <c r="B368" s="399"/>
      <c r="C368" s="399"/>
      <c r="D368" s="399"/>
      <c r="E368" s="399"/>
      <c r="F368" s="399"/>
      <c r="G368" s="399"/>
      <c r="H368" s="399"/>
      <c r="I368" s="399"/>
      <c r="J368" s="399"/>
      <c r="K368" s="399"/>
      <c r="L368" s="399"/>
      <c r="M368" s="399"/>
      <c r="N368" s="383"/>
      <c r="O368" s="399"/>
    </row>
    <row r="370" spans="1:1" ht="15" x14ac:dyDescent="0.25">
      <c r="A370" s="94"/>
    </row>
  </sheetData>
  <hyperlinks>
    <hyperlink ref="A1" location="Contents!A1" tooltip="Contents Page" display="Return to Contents Page" xr:uid="{00000000-0004-0000-1F00-000000000000}"/>
  </hyperlinks>
  <pageMargins left="0.70866141732283472" right="0.70866141732283472" top="0.74803149606299213" bottom="0.74803149606299213" header="0.31496062992125984" footer="0.31496062992125984"/>
  <pageSetup paperSize="9" scale="10" orientation="portrait" r:id="rId1"/>
  <rowBreaks count="7" manualBreakCount="7">
    <brk id="55" max="14" man="1"/>
    <brk id="83" max="14" man="1"/>
    <brk id="137" max="14" man="1"/>
    <brk id="180" max="14" man="1"/>
    <brk id="236" max="14" man="1"/>
    <brk id="276" max="14" man="1"/>
    <brk id="329" max="1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F7734-1136-4840-BDBE-668F01DAB417}">
  <sheetPr>
    <pageSetUpPr fitToPage="1"/>
  </sheetPr>
  <dimension ref="A1:A103"/>
  <sheetViews>
    <sheetView showGridLines="0" zoomScaleNormal="100" zoomScaleSheetLayoutView="100" workbookViewId="0">
      <selection sqref="A1:XFD1"/>
    </sheetView>
  </sheetViews>
  <sheetFormatPr defaultColWidth="9.140625" defaultRowHeight="14.25" x14ac:dyDescent="0.2"/>
  <cols>
    <col min="1" max="1" width="101.5703125" style="661" customWidth="1"/>
    <col min="2" max="16384" width="9.140625" style="650"/>
  </cols>
  <sheetData>
    <row r="1" spans="1:1" ht="12.75" x14ac:dyDescent="0.2">
      <c r="A1" s="211" t="s">
        <v>77</v>
      </c>
    </row>
    <row r="2" spans="1:1" ht="31.5" customHeight="1" x14ac:dyDescent="0.2">
      <c r="A2" s="651" t="s">
        <v>487</v>
      </c>
    </row>
    <row r="3" spans="1:1" ht="120" x14ac:dyDescent="0.2">
      <c r="A3" s="652" t="s">
        <v>784</v>
      </c>
    </row>
    <row r="4" spans="1:1" ht="136.5" customHeight="1" x14ac:dyDescent="0.2">
      <c r="A4" s="652" t="s">
        <v>626</v>
      </c>
    </row>
    <row r="5" spans="1:1" ht="30" x14ac:dyDescent="0.2">
      <c r="A5" s="266" t="s">
        <v>477</v>
      </c>
    </row>
    <row r="6" spans="1:1" ht="105.75" customHeight="1" x14ac:dyDescent="0.2">
      <c r="A6" s="652" t="s">
        <v>618</v>
      </c>
    </row>
    <row r="7" spans="1:1" ht="30" x14ac:dyDescent="0.2">
      <c r="A7" s="266" t="s">
        <v>478</v>
      </c>
    </row>
    <row r="8" spans="1:1" ht="257.25" customHeight="1" x14ac:dyDescent="0.2">
      <c r="A8" s="653" t="s">
        <v>566</v>
      </c>
    </row>
    <row r="9" spans="1:1" ht="336" customHeight="1" x14ac:dyDescent="0.2">
      <c r="A9" s="652" t="s">
        <v>557</v>
      </c>
    </row>
    <row r="10" spans="1:1" ht="139.5" customHeight="1" x14ac:dyDescent="0.2">
      <c r="A10" s="652" t="s">
        <v>565</v>
      </c>
    </row>
    <row r="11" spans="1:1" s="654" customFormat="1" ht="15" x14ac:dyDescent="0.2">
      <c r="A11" s="653" t="s">
        <v>80</v>
      </c>
    </row>
    <row r="12" spans="1:1" ht="60" x14ac:dyDescent="0.2">
      <c r="A12" s="652" t="s">
        <v>488</v>
      </c>
    </row>
    <row r="13" spans="1:1" ht="60" x14ac:dyDescent="0.2">
      <c r="A13" s="652" t="s">
        <v>489</v>
      </c>
    </row>
    <row r="14" spans="1:1" ht="45" x14ac:dyDescent="0.2">
      <c r="A14" s="652" t="s">
        <v>490</v>
      </c>
    </row>
    <row r="15" spans="1:1" ht="75" x14ac:dyDescent="0.2">
      <c r="A15" s="652" t="s">
        <v>491</v>
      </c>
    </row>
    <row r="16" spans="1:1" s="654" customFormat="1" ht="30" x14ac:dyDescent="0.2">
      <c r="A16" s="653" t="s">
        <v>492</v>
      </c>
    </row>
    <row r="17" spans="1:1" ht="60" x14ac:dyDescent="0.2">
      <c r="A17" s="655" t="s">
        <v>210</v>
      </c>
    </row>
    <row r="18" spans="1:1" ht="15" x14ac:dyDescent="0.2">
      <c r="A18" s="652" t="s">
        <v>203</v>
      </c>
    </row>
    <row r="19" spans="1:1" ht="15" x14ac:dyDescent="0.2">
      <c r="A19" s="652" t="s">
        <v>204</v>
      </c>
    </row>
    <row r="20" spans="1:1" ht="15" x14ac:dyDescent="0.2">
      <c r="A20" s="652" t="s">
        <v>205</v>
      </c>
    </row>
    <row r="21" spans="1:1" ht="15" x14ac:dyDescent="0.2">
      <c r="A21" s="652" t="s">
        <v>206</v>
      </c>
    </row>
    <row r="22" spans="1:1" ht="30" x14ac:dyDescent="0.2">
      <c r="A22" s="652" t="s">
        <v>558</v>
      </c>
    </row>
    <row r="23" spans="1:1" ht="30" x14ac:dyDescent="0.2">
      <c r="A23" s="652" t="s">
        <v>493</v>
      </c>
    </row>
    <row r="24" spans="1:1" ht="30" x14ac:dyDescent="0.2">
      <c r="A24" s="655" t="s">
        <v>81</v>
      </c>
    </row>
    <row r="25" spans="1:1" ht="15" x14ac:dyDescent="0.2">
      <c r="A25" s="655" t="s">
        <v>207</v>
      </c>
    </row>
    <row r="26" spans="1:1" ht="15" x14ac:dyDescent="0.2">
      <c r="A26" s="655" t="s">
        <v>208</v>
      </c>
    </row>
    <row r="27" spans="1:1" ht="15" x14ac:dyDescent="0.2">
      <c r="A27" s="655" t="s">
        <v>211</v>
      </c>
    </row>
    <row r="28" spans="1:1" ht="30" x14ac:dyDescent="0.2">
      <c r="A28" s="655" t="s">
        <v>494</v>
      </c>
    </row>
    <row r="29" spans="1:1" ht="60" x14ac:dyDescent="0.2">
      <c r="A29" s="652" t="s">
        <v>495</v>
      </c>
    </row>
    <row r="30" spans="1:1" ht="49.5" x14ac:dyDescent="0.2">
      <c r="A30" s="655" t="s">
        <v>479</v>
      </c>
    </row>
    <row r="31" spans="1:1" s="654" customFormat="1" ht="30" x14ac:dyDescent="0.2">
      <c r="A31" s="653" t="s">
        <v>496</v>
      </c>
    </row>
    <row r="32" spans="1:1" ht="120" x14ac:dyDescent="0.2">
      <c r="A32" s="655" t="s">
        <v>497</v>
      </c>
    </row>
    <row r="33" spans="1:1" s="654" customFormat="1" ht="21.75" customHeight="1" x14ac:dyDescent="0.2">
      <c r="A33" s="653" t="s">
        <v>498</v>
      </c>
    </row>
    <row r="34" spans="1:1" ht="60" x14ac:dyDescent="0.2">
      <c r="A34" s="655" t="s">
        <v>499</v>
      </c>
    </row>
    <row r="35" spans="1:1" s="654" customFormat="1" ht="30" x14ac:dyDescent="0.2">
      <c r="A35" s="653" t="s">
        <v>500</v>
      </c>
    </row>
    <row r="36" spans="1:1" ht="40.5" customHeight="1" x14ac:dyDescent="0.2">
      <c r="A36" s="656" t="s">
        <v>209</v>
      </c>
    </row>
    <row r="37" spans="1:1" ht="30" x14ac:dyDescent="0.2">
      <c r="A37" s="375" t="s">
        <v>501</v>
      </c>
    </row>
    <row r="38" spans="1:1" ht="387.75" customHeight="1" x14ac:dyDescent="0.2">
      <c r="A38" s="657" t="s">
        <v>212</v>
      </c>
    </row>
    <row r="39" spans="1:1" s="654" customFormat="1" ht="30" x14ac:dyDescent="0.2">
      <c r="A39" s="653" t="s">
        <v>502</v>
      </c>
    </row>
    <row r="40" spans="1:1" ht="60" x14ac:dyDescent="0.2">
      <c r="A40" s="652" t="s">
        <v>480</v>
      </c>
    </row>
    <row r="41" spans="1:1" s="654" customFormat="1" ht="30" x14ac:dyDescent="0.2">
      <c r="A41" s="653" t="s">
        <v>503</v>
      </c>
    </row>
    <row r="42" spans="1:1" s="654" customFormat="1" ht="120" x14ac:dyDescent="0.2">
      <c r="A42" s="655" t="s">
        <v>481</v>
      </c>
    </row>
    <row r="43" spans="1:1" s="654" customFormat="1" ht="30" x14ac:dyDescent="0.25">
      <c r="A43" s="658" t="s">
        <v>504</v>
      </c>
    </row>
    <row r="44" spans="1:1" ht="60" x14ac:dyDescent="0.2">
      <c r="A44" s="652" t="s">
        <v>505</v>
      </c>
    </row>
    <row r="45" spans="1:1" s="654" customFormat="1" ht="30" x14ac:dyDescent="0.2">
      <c r="A45" s="659" t="s">
        <v>506</v>
      </c>
    </row>
    <row r="46" spans="1:1" ht="110.25" customHeight="1" x14ac:dyDescent="0.2">
      <c r="A46" s="655" t="s">
        <v>507</v>
      </c>
    </row>
    <row r="47" spans="1:1" s="654" customFormat="1" ht="30" x14ac:dyDescent="0.2">
      <c r="A47" s="659" t="s">
        <v>508</v>
      </c>
    </row>
    <row r="48" spans="1:1" ht="45" x14ac:dyDescent="0.2">
      <c r="A48" s="655" t="s">
        <v>509</v>
      </c>
    </row>
    <row r="49" spans="1:1" s="654" customFormat="1" ht="30" x14ac:dyDescent="0.2">
      <c r="A49" s="659" t="s">
        <v>510</v>
      </c>
    </row>
    <row r="50" spans="1:1" ht="75" x14ac:dyDescent="0.2">
      <c r="A50" s="652" t="s">
        <v>511</v>
      </c>
    </row>
    <row r="51" spans="1:1" s="654" customFormat="1" ht="30" x14ac:dyDescent="0.2">
      <c r="A51" s="659" t="s">
        <v>512</v>
      </c>
    </row>
    <row r="52" spans="1:1" ht="45.75" customHeight="1" x14ac:dyDescent="0.2">
      <c r="A52" s="655" t="s">
        <v>513</v>
      </c>
    </row>
    <row r="53" spans="1:1" s="654" customFormat="1" ht="30" x14ac:dyDescent="0.2">
      <c r="A53" s="659" t="s">
        <v>514</v>
      </c>
    </row>
    <row r="54" spans="1:1" ht="60" x14ac:dyDescent="0.2">
      <c r="A54" s="655" t="s">
        <v>515</v>
      </c>
    </row>
    <row r="55" spans="1:1" ht="30" x14ac:dyDescent="0.2">
      <c r="A55" s="653" t="s">
        <v>516</v>
      </c>
    </row>
    <row r="56" spans="1:1" ht="105" x14ac:dyDescent="0.2">
      <c r="A56" s="652" t="s">
        <v>482</v>
      </c>
    </row>
    <row r="57" spans="1:1" ht="30" x14ac:dyDescent="0.2">
      <c r="A57" s="653" t="s">
        <v>517</v>
      </c>
    </row>
    <row r="58" spans="1:1" ht="60" x14ac:dyDescent="0.2">
      <c r="A58" s="652" t="s">
        <v>171</v>
      </c>
    </row>
    <row r="59" spans="1:1" ht="25.5" x14ac:dyDescent="0.2">
      <c r="A59" s="514" t="s">
        <v>483</v>
      </c>
    </row>
    <row r="60" spans="1:1" ht="15" x14ac:dyDescent="0.2">
      <c r="A60" s="652" t="s">
        <v>174</v>
      </c>
    </row>
    <row r="61" spans="1:1" ht="25.5" x14ac:dyDescent="0.2">
      <c r="A61" s="514" t="s">
        <v>484</v>
      </c>
    </row>
    <row r="62" spans="1:1" ht="53.25" customHeight="1" x14ac:dyDescent="0.2">
      <c r="A62" s="652" t="s">
        <v>628</v>
      </c>
    </row>
    <row r="63" spans="1:1" ht="25.5" x14ac:dyDescent="0.2">
      <c r="A63" s="514" t="s">
        <v>627</v>
      </c>
    </row>
    <row r="64" spans="1:1" s="654" customFormat="1" ht="30" x14ac:dyDescent="0.2">
      <c r="A64" s="653" t="s">
        <v>518</v>
      </c>
    </row>
    <row r="65" spans="1:1" ht="45" x14ac:dyDescent="0.2">
      <c r="A65" s="652" t="s">
        <v>519</v>
      </c>
    </row>
    <row r="66" spans="1:1" ht="30" x14ac:dyDescent="0.2">
      <c r="A66" s="652" t="s">
        <v>520</v>
      </c>
    </row>
    <row r="67" spans="1:1" ht="69" customHeight="1" x14ac:dyDescent="0.2">
      <c r="A67" s="652" t="s">
        <v>213</v>
      </c>
    </row>
    <row r="68" spans="1:1" ht="24" customHeight="1" x14ac:dyDescent="0.2">
      <c r="A68" s="266" t="s">
        <v>521</v>
      </c>
    </row>
    <row r="69" spans="1:1" ht="21.75" customHeight="1" x14ac:dyDescent="0.2">
      <c r="A69" s="652" t="s">
        <v>522</v>
      </c>
    </row>
    <row r="70" spans="1:1" ht="129" customHeight="1" x14ac:dyDescent="0.2">
      <c r="A70" s="652" t="s">
        <v>194</v>
      </c>
    </row>
    <row r="71" spans="1:1" ht="22.5" customHeight="1" x14ac:dyDescent="0.2">
      <c r="A71" s="266" t="s">
        <v>523</v>
      </c>
    </row>
    <row r="72" spans="1:1" ht="24" customHeight="1" x14ac:dyDescent="0.2">
      <c r="A72" s="652" t="s">
        <v>524</v>
      </c>
    </row>
    <row r="73" spans="1:1" ht="102" customHeight="1" x14ac:dyDescent="0.2">
      <c r="A73" s="652" t="s">
        <v>195</v>
      </c>
    </row>
    <row r="74" spans="1:1" ht="24.75" customHeight="1" x14ac:dyDescent="0.2">
      <c r="A74" s="266" t="s">
        <v>525</v>
      </c>
    </row>
    <row r="75" spans="1:1" ht="22.5" customHeight="1" x14ac:dyDescent="0.2">
      <c r="A75" s="652" t="s">
        <v>526</v>
      </c>
    </row>
    <row r="76" spans="1:1" ht="51" customHeight="1" x14ac:dyDescent="0.2">
      <c r="A76" s="652" t="s">
        <v>591</v>
      </c>
    </row>
    <row r="77" spans="1:1" ht="17.25" customHeight="1" x14ac:dyDescent="0.2">
      <c r="A77" s="514" t="s">
        <v>592</v>
      </c>
    </row>
    <row r="78" spans="1:1" ht="124.5" customHeight="1" x14ac:dyDescent="0.2">
      <c r="A78" s="652" t="s">
        <v>607</v>
      </c>
    </row>
    <row r="79" spans="1:1" ht="17.25" customHeight="1" x14ac:dyDescent="0.2">
      <c r="A79" s="514" t="s">
        <v>608</v>
      </c>
    </row>
    <row r="80" spans="1:1" ht="25.5" customHeight="1" x14ac:dyDescent="0.2">
      <c r="A80" s="652" t="s">
        <v>527</v>
      </c>
    </row>
    <row r="81" spans="1:1" ht="30" x14ac:dyDescent="0.2">
      <c r="A81" s="652" t="s">
        <v>528</v>
      </c>
    </row>
    <row r="82" spans="1:1" ht="39.75" customHeight="1" x14ac:dyDescent="0.2">
      <c r="A82" s="652" t="s">
        <v>191</v>
      </c>
    </row>
    <row r="83" spans="1:1" ht="30" x14ac:dyDescent="0.2">
      <c r="A83" s="266" t="s">
        <v>529</v>
      </c>
    </row>
    <row r="84" spans="1:1" ht="30" x14ac:dyDescent="0.2">
      <c r="A84" s="652" t="s">
        <v>530</v>
      </c>
    </row>
    <row r="85" spans="1:1" ht="73.5" customHeight="1" x14ac:dyDescent="0.2">
      <c r="A85" s="652" t="s">
        <v>185</v>
      </c>
    </row>
    <row r="86" spans="1:1" ht="30" x14ac:dyDescent="0.2">
      <c r="A86" s="266" t="s">
        <v>531</v>
      </c>
    </row>
    <row r="87" spans="1:1" ht="30" x14ac:dyDescent="0.2">
      <c r="A87" s="653" t="s">
        <v>532</v>
      </c>
    </row>
    <row r="88" spans="1:1" ht="91.5" customHeight="1" x14ac:dyDescent="0.2">
      <c r="A88" s="652" t="s">
        <v>186</v>
      </c>
    </row>
    <row r="89" spans="1:1" ht="25.5" x14ac:dyDescent="0.2">
      <c r="A89" s="514" t="s">
        <v>593</v>
      </c>
    </row>
    <row r="90" spans="1:1" ht="30" x14ac:dyDescent="0.2">
      <c r="A90" s="653" t="s">
        <v>533</v>
      </c>
    </row>
    <row r="91" spans="1:1" ht="78.75" customHeight="1" x14ac:dyDescent="0.2">
      <c r="A91" s="652" t="s">
        <v>337</v>
      </c>
    </row>
    <row r="92" spans="1:1" ht="30" x14ac:dyDescent="0.2">
      <c r="A92" s="266" t="s">
        <v>534</v>
      </c>
    </row>
    <row r="93" spans="1:1" ht="30" x14ac:dyDescent="0.2">
      <c r="A93" s="653" t="s">
        <v>568</v>
      </c>
    </row>
    <row r="94" spans="1:1" ht="60" x14ac:dyDescent="0.2">
      <c r="A94" s="660" t="s">
        <v>629</v>
      </c>
    </row>
    <row r="95" spans="1:1" ht="30" x14ac:dyDescent="0.2">
      <c r="A95" s="266" t="s">
        <v>569</v>
      </c>
    </row>
    <row r="96" spans="1:1" ht="30" x14ac:dyDescent="0.2">
      <c r="A96" s="653" t="s">
        <v>535</v>
      </c>
    </row>
    <row r="97" spans="1:1" ht="38.25" customHeight="1" x14ac:dyDescent="0.2">
      <c r="A97" s="652" t="s">
        <v>172</v>
      </c>
    </row>
    <row r="98" spans="1:1" ht="25.5" customHeight="1" x14ac:dyDescent="0.2">
      <c r="A98" s="266" t="s">
        <v>536</v>
      </c>
    </row>
    <row r="99" spans="1:1" ht="30" x14ac:dyDescent="0.2">
      <c r="A99" s="653" t="s">
        <v>537</v>
      </c>
    </row>
    <row r="100" spans="1:1" ht="30" x14ac:dyDescent="0.2">
      <c r="A100" s="652" t="s">
        <v>173</v>
      </c>
    </row>
    <row r="101" spans="1:1" ht="30" x14ac:dyDescent="0.2">
      <c r="A101" s="266" t="s">
        <v>485</v>
      </c>
    </row>
    <row r="102" spans="1:1" ht="30" x14ac:dyDescent="0.2">
      <c r="A102" s="653" t="s">
        <v>486</v>
      </c>
    </row>
    <row r="103" spans="1:1" ht="64.349999999999994" customHeight="1" x14ac:dyDescent="0.2">
      <c r="A103" s="652" t="s">
        <v>567</v>
      </c>
    </row>
  </sheetData>
  <hyperlinks>
    <hyperlink ref="A71" r:id="rId1" display="Planning statistics - Scotland" xr:uid="{CEE66F22-50CA-471E-A501-60ACF7182D12}"/>
    <hyperlink ref="A1" location="Contents!A1" tooltip="Contents Page" display="Return to Contents Page" xr:uid="{5C8ACFF8-38AC-4731-A75F-74E2E667BCC1}"/>
    <hyperlink ref="A86" r:id="rId2" display="DfC Housing statistics" xr:uid="{425B33EA-9E6A-438B-8FE1-13ECACCDEB47}"/>
    <hyperlink ref="A89" r:id="rId3" display="https://analysisfunction.civilservice.gov.uk/government-statistical-service-and-statistician-group/user-facing-pages/housing-and-planning-statistics/" xr:uid="{62482E67-77E5-4EAD-9A5C-5184BE782D5D}"/>
    <hyperlink ref="A92" r:id="rId4" display="OpenDataNI - Northern Ireland planning statistics annual dataset" xr:uid="{9D534F40-3882-4241-A8CD-763B0D656CB1}"/>
    <hyperlink ref="A59" r:id="rId5" display="https://consultations2.nidirect.gov.uk/dfi-1/analysis-statistics-research-branch-customer-surve/" xr:uid="{5EC3DB8D-C022-40B4-819D-80C061B3FF5D}"/>
    <hyperlink ref="A61" r:id="rId6" xr:uid="{392DD44A-6041-4B32-8AD1-94B8043F82BE}"/>
    <hyperlink ref="A98" r:id="rId7" xr:uid="{24EBEFFE-6E57-4136-B988-B1B02E9E9FFF}"/>
    <hyperlink ref="A101" r:id="rId8" display="ASRB Pre-release access lists" xr:uid="{3F146AB4-70A3-4720-A344-C2A117E6EE1D}"/>
    <hyperlink ref="A5" r:id="rId9" display="Northern Ireland Planning Statistics - QAAD report" xr:uid="{50DC1CEC-FE24-4B77-B2A4-928A027097AE}"/>
    <hyperlink ref="A7" r:id="rId10" display="https://www.infrastructure-ni.gov.uk/articles/northern-ireland-planning-statistics-background-quality-report" xr:uid="{645848CF-D612-4A9E-8CAF-E735C24BCC48}"/>
    <hyperlink ref="A63" r:id="rId11" display="https://www.infrastructure-ni.gov.uk/publications/northern-ireland-planning-statistics-user-survey-2025" xr:uid="{B4B46767-3997-4451-92CF-B2C144E9B5AE}"/>
    <hyperlink ref="A95" r:id="rId12" display="https://data.nisra.gov.uk/" xr:uid="{27314A7C-ED17-41C0-9DC1-25783C7C75FE}"/>
    <hyperlink ref="A37" r:id="rId13" display="NISRA guidance - urban/rural classification" xr:uid="{179C1384-9C1B-4B4A-A96F-DFF83BD5D6C4}"/>
    <hyperlink ref="A74" r:id="rId14" display="Planning services performance - Wales" xr:uid="{7922EF2B-4ACF-4D74-9483-37E76BAD70AF}"/>
    <hyperlink ref="A68" r:id="rId15" display="Planning applications statistics - England" xr:uid="{C05BD9F0-1B29-47F0-A499-E5DA98F44AEA}"/>
    <hyperlink ref="A83" r:id="rId16" display="LPS New dwelling statistics" xr:uid="{6343123E-267A-476D-97D4-2D7539F5EBFA}"/>
    <hyperlink ref="A77" r:id="rId17" display="https://www.gov.ie/en/collection/6e88b-planning-statistics/" xr:uid="{9687AF4E-A3AB-490F-BA47-93533519E2AA}"/>
    <hyperlink ref="A79" r:id="rId18" xr:uid="{DC6F3254-74CC-4836-AA65-3D5C5E904969}"/>
  </hyperlinks>
  <pageMargins left="0.70866141732283472" right="0.70866141732283472" top="0.74803149606299213" bottom="0.74803149606299213" header="0.31496062992125984" footer="0.31496062992125984"/>
  <pageSetup paperSize="9" scale="15" orientation="portrait" r:id="rId19"/>
  <rowBreaks count="6" manualBreakCount="6">
    <brk id="15" man="1"/>
    <brk id="34" man="1"/>
    <brk id="40" man="1"/>
    <brk id="54" man="1"/>
    <brk id="63" man="1"/>
    <brk id="81"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86D60-B88B-4019-98CB-6C6A5B12AE7D}">
  <sheetPr>
    <pageSetUpPr fitToPage="1"/>
  </sheetPr>
  <dimension ref="A1:A35"/>
  <sheetViews>
    <sheetView showGridLines="0" zoomScaleNormal="100" zoomScaleSheetLayoutView="100" workbookViewId="0">
      <selection sqref="A1:XFD1"/>
    </sheetView>
  </sheetViews>
  <sheetFormatPr defaultColWidth="9.140625" defaultRowHeight="12.75" x14ac:dyDescent="0.2"/>
  <cols>
    <col min="1" max="1" width="110.85546875" style="650" customWidth="1"/>
    <col min="2" max="16384" width="9.140625" style="650"/>
  </cols>
  <sheetData>
    <row r="1" spans="1:1" x14ac:dyDescent="0.2">
      <c r="A1" s="662" t="s">
        <v>77</v>
      </c>
    </row>
    <row r="2" spans="1:1" s="654" customFormat="1" ht="18.75" x14ac:dyDescent="0.2">
      <c r="A2" s="663" t="s">
        <v>82</v>
      </c>
    </row>
    <row r="3" spans="1:1" s="654" customFormat="1" ht="31.5" x14ac:dyDescent="0.2">
      <c r="A3" s="664" t="s">
        <v>538</v>
      </c>
    </row>
    <row r="4" spans="1:1" s="654" customFormat="1" ht="15" x14ac:dyDescent="0.2">
      <c r="A4" s="665" t="s">
        <v>83</v>
      </c>
    </row>
    <row r="5" spans="1:1" ht="45" x14ac:dyDescent="0.2">
      <c r="A5" s="666" t="s">
        <v>539</v>
      </c>
    </row>
    <row r="6" spans="1:1" s="654" customFormat="1" ht="15" x14ac:dyDescent="0.2">
      <c r="A6" s="665" t="s">
        <v>84</v>
      </c>
    </row>
    <row r="7" spans="1:1" ht="93.75" customHeight="1" x14ac:dyDescent="0.2">
      <c r="A7" s="666" t="s">
        <v>540</v>
      </c>
    </row>
    <row r="8" spans="1:1" s="654" customFormat="1" ht="15" x14ac:dyDescent="0.2">
      <c r="A8" s="665" t="s">
        <v>187</v>
      </c>
    </row>
    <row r="9" spans="1:1" ht="120" customHeight="1" x14ac:dyDescent="0.2">
      <c r="A9" s="666" t="s">
        <v>541</v>
      </c>
    </row>
    <row r="10" spans="1:1" s="654" customFormat="1" ht="15" x14ac:dyDescent="0.2">
      <c r="A10" s="665" t="s">
        <v>16</v>
      </c>
    </row>
    <row r="11" spans="1:1" ht="57" customHeight="1" x14ac:dyDescent="0.2">
      <c r="A11" s="666" t="s">
        <v>542</v>
      </c>
    </row>
    <row r="12" spans="1:1" s="654" customFormat="1" ht="15" x14ac:dyDescent="0.2">
      <c r="A12" s="665" t="s">
        <v>45</v>
      </c>
    </row>
    <row r="13" spans="1:1" ht="45" x14ac:dyDescent="0.2">
      <c r="A13" s="666" t="s">
        <v>543</v>
      </c>
    </row>
    <row r="14" spans="1:1" s="654" customFormat="1" ht="15" x14ac:dyDescent="0.2">
      <c r="A14" s="665" t="s">
        <v>86</v>
      </c>
    </row>
    <row r="15" spans="1:1" ht="84" customHeight="1" x14ac:dyDescent="0.2">
      <c r="A15" s="666" t="s">
        <v>544</v>
      </c>
    </row>
    <row r="16" spans="1:1" s="654" customFormat="1" ht="15" x14ac:dyDescent="0.2">
      <c r="A16" s="665" t="s">
        <v>188</v>
      </c>
    </row>
    <row r="17" spans="1:1" ht="45" x14ac:dyDescent="0.2">
      <c r="A17" s="666" t="s">
        <v>545</v>
      </c>
    </row>
    <row r="18" spans="1:1" s="654" customFormat="1" ht="15" x14ac:dyDescent="0.2">
      <c r="A18" s="665" t="s">
        <v>103</v>
      </c>
    </row>
    <row r="19" spans="1:1" ht="45" x14ac:dyDescent="0.2">
      <c r="A19" s="666" t="s">
        <v>546</v>
      </c>
    </row>
    <row r="20" spans="1:1" s="654" customFormat="1" ht="31.5" x14ac:dyDescent="0.2">
      <c r="A20" s="664" t="s">
        <v>547</v>
      </c>
    </row>
    <row r="21" spans="1:1" s="654" customFormat="1" ht="15" x14ac:dyDescent="0.2">
      <c r="A21" s="665" t="s">
        <v>87</v>
      </c>
    </row>
    <row r="22" spans="1:1" ht="75" x14ac:dyDescent="0.2">
      <c r="A22" s="666" t="s">
        <v>548</v>
      </c>
    </row>
    <row r="23" spans="1:1" s="654" customFormat="1" ht="15" x14ac:dyDescent="0.2">
      <c r="A23" s="665" t="s">
        <v>88</v>
      </c>
    </row>
    <row r="24" spans="1:1" ht="72" customHeight="1" x14ac:dyDescent="0.2">
      <c r="A24" s="666" t="s">
        <v>549</v>
      </c>
    </row>
    <row r="25" spans="1:1" s="654" customFormat="1" ht="15" x14ac:dyDescent="0.2">
      <c r="A25" s="665" t="s">
        <v>189</v>
      </c>
    </row>
    <row r="26" spans="1:1" ht="90" x14ac:dyDescent="0.2">
      <c r="A26" s="666" t="s">
        <v>550</v>
      </c>
    </row>
    <row r="27" spans="1:1" s="654" customFormat="1" ht="15" x14ac:dyDescent="0.2">
      <c r="A27" s="665" t="s">
        <v>190</v>
      </c>
    </row>
    <row r="28" spans="1:1" ht="36" customHeight="1" x14ac:dyDescent="0.2">
      <c r="A28" s="667" t="s">
        <v>551</v>
      </c>
    </row>
    <row r="29" spans="1:1" s="654" customFormat="1" ht="15" x14ac:dyDescent="0.2">
      <c r="A29" s="665" t="s">
        <v>89</v>
      </c>
    </row>
    <row r="30" spans="1:1" ht="69.75" customHeight="1" x14ac:dyDescent="0.2">
      <c r="A30" s="667" t="s">
        <v>552</v>
      </c>
    </row>
    <row r="31" spans="1:1" s="654" customFormat="1" ht="15" x14ac:dyDescent="0.2">
      <c r="A31" s="665" t="s">
        <v>192</v>
      </c>
    </row>
    <row r="32" spans="1:1" ht="60" x14ac:dyDescent="0.2">
      <c r="A32" s="667" t="s">
        <v>553</v>
      </c>
    </row>
    <row r="33" spans="1:1" s="654" customFormat="1" ht="15" x14ac:dyDescent="0.2">
      <c r="A33" s="665" t="s">
        <v>193</v>
      </c>
    </row>
    <row r="34" spans="1:1" ht="76.5" customHeight="1" x14ac:dyDescent="0.2">
      <c r="A34" s="666" t="s">
        <v>554</v>
      </c>
    </row>
    <row r="35" spans="1:1" x14ac:dyDescent="0.2">
      <c r="A35" s="668"/>
    </row>
  </sheetData>
  <hyperlinks>
    <hyperlink ref="A1" location="Contents!A1" tooltip="Contents Page" display="Return to Contents Page" xr:uid="{CF08CD0D-8B4D-4E3A-A050-D9C49239AEB1}"/>
  </hyperlinks>
  <pageMargins left="0.70866141732283472" right="0.70866141732283472" top="0.74803149606299213" bottom="0.74803149606299213" header="0.31496062992125984" footer="0.31496062992125984"/>
  <pageSetup paperSize="9" scale="60" orientation="portrait" r:id="rId1"/>
  <rowBreaks count="1" manualBreakCount="1">
    <brk id="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6D3A2-331C-41BE-B53A-7914A6B45CA5}">
  <sheetPr>
    <pageSetUpPr fitToPage="1"/>
  </sheetPr>
  <dimension ref="A1:AB217"/>
  <sheetViews>
    <sheetView showGridLines="0" zoomScaleNormal="100" zoomScaleSheetLayoutView="100" workbookViewId="0">
      <pane ySplit="4" topLeftCell="A5" activePane="bottomLeft" state="frozen"/>
      <selection sqref="A1:XFD1"/>
      <selection pane="bottomLeft" sqref="A1:XFD1"/>
    </sheetView>
  </sheetViews>
  <sheetFormatPr defaultColWidth="9.140625" defaultRowHeight="12.75" x14ac:dyDescent="0.2"/>
  <cols>
    <col min="1" max="1" width="7.85546875" style="93" customWidth="1"/>
    <col min="2" max="2" width="10.42578125" style="93" customWidth="1"/>
    <col min="3" max="3" width="10.85546875" style="93" customWidth="1"/>
    <col min="4" max="4" width="12.85546875" style="93" customWidth="1"/>
    <col min="5" max="5" width="12" style="93" customWidth="1"/>
    <col min="6" max="6" width="11.5703125" style="93" customWidth="1"/>
    <col min="7" max="10" width="11.5703125" style="7" customWidth="1"/>
    <col min="11" max="11" width="16.140625" style="16" customWidth="1"/>
    <col min="12" max="12" width="32.140625" style="798" customWidth="1"/>
    <col min="13" max="13" width="9.42578125" style="93" customWidth="1"/>
    <col min="14" max="14" width="8.5703125" style="93" customWidth="1"/>
    <col min="15" max="15" width="7.5703125" style="93" bestFit="1" customWidth="1"/>
    <col min="16" max="16" width="14.42578125" style="93" bestFit="1" customWidth="1"/>
    <col min="17" max="28" width="11.85546875" style="93" bestFit="1" customWidth="1"/>
    <col min="29" max="16384" width="9.140625" style="93"/>
  </cols>
  <sheetData>
    <row r="1" spans="1:28" ht="16.5" customHeight="1" x14ac:dyDescent="0.2">
      <c r="A1" s="211" t="s">
        <v>77</v>
      </c>
      <c r="H1" s="616"/>
      <c r="I1" s="616"/>
      <c r="J1" s="91"/>
    </row>
    <row r="2" spans="1:28" ht="15" x14ac:dyDescent="0.25">
      <c r="A2" s="316" t="s">
        <v>216</v>
      </c>
      <c r="B2" s="798"/>
      <c r="C2" s="798"/>
      <c r="D2" s="798"/>
      <c r="E2" s="798"/>
      <c r="F2" s="798"/>
      <c r="G2" s="2"/>
      <c r="H2" s="2"/>
      <c r="I2" s="2"/>
      <c r="J2" s="2"/>
      <c r="K2" s="49" t="s">
        <v>334</v>
      </c>
      <c r="L2" s="799"/>
    </row>
    <row r="3" spans="1:28" ht="17.25" x14ac:dyDescent="0.25">
      <c r="A3" s="316" t="s">
        <v>646</v>
      </c>
      <c r="B3" s="798"/>
      <c r="C3" s="798"/>
      <c r="D3" s="798"/>
      <c r="E3" s="798"/>
      <c r="F3" s="798"/>
      <c r="G3" s="2"/>
      <c r="H3" s="2"/>
      <c r="I3" s="2"/>
      <c r="J3" s="2"/>
      <c r="K3" s="85" t="s">
        <v>335</v>
      </c>
      <c r="L3" s="799"/>
    </row>
    <row r="4" spans="1:28" ht="39" customHeight="1" x14ac:dyDescent="0.2">
      <c r="A4" s="617" t="s">
        <v>0</v>
      </c>
      <c r="B4" s="618" t="s">
        <v>606</v>
      </c>
      <c r="C4" s="618" t="s">
        <v>92</v>
      </c>
      <c r="D4" s="618" t="s">
        <v>374</v>
      </c>
      <c r="E4" s="618" t="s">
        <v>375</v>
      </c>
      <c r="F4" s="618" t="s">
        <v>376</v>
      </c>
      <c r="G4" s="52" t="s">
        <v>143</v>
      </c>
      <c r="H4" s="52" t="s">
        <v>144</v>
      </c>
      <c r="I4" s="52" t="s">
        <v>145</v>
      </c>
      <c r="J4" s="52" t="s">
        <v>58</v>
      </c>
      <c r="K4" s="14"/>
      <c r="L4" s="111"/>
    </row>
    <row r="5" spans="1:28" ht="12.75" customHeight="1" x14ac:dyDescent="0.2">
      <c r="A5" s="384" t="s">
        <v>52</v>
      </c>
      <c r="B5" s="456" t="s">
        <v>3</v>
      </c>
      <c r="C5" s="800">
        <v>7609</v>
      </c>
      <c r="D5" s="800">
        <v>1688838</v>
      </c>
      <c r="E5" s="800">
        <v>168.88380000000001</v>
      </c>
      <c r="F5" s="801">
        <v>45.054647041338484</v>
      </c>
      <c r="G5" s="458">
        <v>5845</v>
      </c>
      <c r="H5" s="458">
        <v>5520</v>
      </c>
      <c r="I5" s="459">
        <v>0.94439692044482459</v>
      </c>
      <c r="J5" s="460">
        <v>632</v>
      </c>
      <c r="K5" s="14"/>
      <c r="L5" s="802"/>
      <c r="P5" s="803"/>
      <c r="R5" s="804"/>
      <c r="S5" s="629"/>
      <c r="T5" s="629"/>
    </row>
    <row r="6" spans="1:28" ht="12.75" customHeight="1" x14ac:dyDescent="0.2">
      <c r="A6" s="385"/>
      <c r="B6" s="21" t="s">
        <v>4</v>
      </c>
      <c r="C6" s="805">
        <v>6793</v>
      </c>
      <c r="D6" s="805">
        <v>1688838</v>
      </c>
      <c r="E6" s="805">
        <v>168.88380000000001</v>
      </c>
      <c r="F6" s="806">
        <v>40.222922506480785</v>
      </c>
      <c r="G6" s="18">
        <v>5453</v>
      </c>
      <c r="H6" s="18">
        <v>5264</v>
      </c>
      <c r="I6" s="221">
        <v>0.96534017971758668</v>
      </c>
      <c r="J6" s="206">
        <v>474</v>
      </c>
      <c r="K6" s="14"/>
      <c r="L6" s="802"/>
      <c r="R6" s="152"/>
      <c r="S6" s="153"/>
      <c r="T6" s="807"/>
    </row>
    <row r="7" spans="1:28" ht="12.75" customHeight="1" x14ac:dyDescent="0.2">
      <c r="A7" s="385"/>
      <c r="B7" s="160" t="s">
        <v>5</v>
      </c>
      <c r="C7" s="808">
        <v>7075</v>
      </c>
      <c r="D7" s="808">
        <v>1688838</v>
      </c>
      <c r="E7" s="808">
        <v>168.88380000000001</v>
      </c>
      <c r="F7" s="809">
        <v>41.892709661909549</v>
      </c>
      <c r="G7" s="161">
        <v>5709</v>
      </c>
      <c r="H7" s="161">
        <v>5380</v>
      </c>
      <c r="I7" s="230">
        <v>0.94237169381678054</v>
      </c>
      <c r="J7" s="205">
        <v>627</v>
      </c>
      <c r="K7" s="14"/>
      <c r="L7" s="802"/>
      <c r="Q7" s="810"/>
      <c r="R7" s="629"/>
      <c r="S7" s="807"/>
      <c r="T7" s="807"/>
      <c r="U7" s="810"/>
      <c r="V7" s="810"/>
      <c r="W7" s="810"/>
      <c r="X7" s="810"/>
      <c r="Y7" s="810"/>
      <c r="Z7" s="810"/>
      <c r="AA7" s="810"/>
      <c r="AB7" s="810"/>
    </row>
    <row r="8" spans="1:28" ht="12.75" customHeight="1" x14ac:dyDescent="0.2">
      <c r="A8" s="385"/>
      <c r="B8" s="21" t="s">
        <v>6</v>
      </c>
      <c r="C8" s="805">
        <v>8084</v>
      </c>
      <c r="D8" s="805">
        <v>1688838</v>
      </c>
      <c r="E8" s="805">
        <v>168.88380000000001</v>
      </c>
      <c r="F8" s="806">
        <v>47.867231788957852</v>
      </c>
      <c r="G8" s="18">
        <v>5798</v>
      </c>
      <c r="H8" s="18">
        <v>5437</v>
      </c>
      <c r="I8" s="221">
        <v>0.93773715074163499</v>
      </c>
      <c r="J8" s="206">
        <v>655</v>
      </c>
      <c r="K8" s="14"/>
      <c r="L8" s="802"/>
      <c r="R8" s="629"/>
      <c r="S8" s="807"/>
      <c r="T8" s="807"/>
    </row>
    <row r="9" spans="1:28" ht="14.25" x14ac:dyDescent="0.2">
      <c r="A9" s="461"/>
      <c r="B9" s="386" t="s">
        <v>52</v>
      </c>
      <c r="C9" s="811">
        <v>29561</v>
      </c>
      <c r="D9" s="811">
        <v>1688838</v>
      </c>
      <c r="E9" s="811">
        <v>168.88380000000001</v>
      </c>
      <c r="F9" s="812">
        <v>175.03751099868666</v>
      </c>
      <c r="G9" s="462">
        <v>22805</v>
      </c>
      <c r="H9" s="462">
        <v>21601</v>
      </c>
      <c r="I9" s="389">
        <v>0.94720456040342027</v>
      </c>
      <c r="J9" s="463">
        <v>2388</v>
      </c>
      <c r="K9" s="38"/>
      <c r="L9" s="802"/>
      <c r="M9" s="38"/>
      <c r="R9" s="629"/>
      <c r="S9" s="807"/>
      <c r="T9" s="807"/>
    </row>
    <row r="10" spans="1:28" ht="12.75" customHeight="1" x14ac:dyDescent="0.2">
      <c r="A10" s="384" t="s">
        <v>53</v>
      </c>
      <c r="B10" s="464" t="s">
        <v>3</v>
      </c>
      <c r="C10" s="813">
        <v>8583</v>
      </c>
      <c r="D10" s="813">
        <v>1697534</v>
      </c>
      <c r="E10" s="813">
        <v>169.7534</v>
      </c>
      <c r="F10" s="814">
        <v>50.561579326246189</v>
      </c>
      <c r="G10" s="466">
        <v>5839</v>
      </c>
      <c r="H10" s="466">
        <v>5446</v>
      </c>
      <c r="I10" s="353">
        <v>0.93269395444425418</v>
      </c>
      <c r="J10" s="467">
        <v>741</v>
      </c>
      <c r="K10" s="14"/>
      <c r="L10" s="802"/>
      <c r="M10" s="815"/>
      <c r="R10" s="629"/>
      <c r="S10" s="807"/>
      <c r="T10" s="807"/>
    </row>
    <row r="11" spans="1:28" ht="12.75" customHeight="1" x14ac:dyDescent="0.2">
      <c r="A11" s="385"/>
      <c r="B11" s="160" t="s">
        <v>4</v>
      </c>
      <c r="C11" s="808">
        <v>8025</v>
      </c>
      <c r="D11" s="808">
        <v>1697534</v>
      </c>
      <c r="E11" s="808">
        <v>169.7534</v>
      </c>
      <c r="F11" s="809">
        <v>47.274458125728259</v>
      </c>
      <c r="G11" s="161">
        <v>5765</v>
      </c>
      <c r="H11" s="161">
        <v>5423</v>
      </c>
      <c r="I11" s="230">
        <v>0.94067649609713788</v>
      </c>
      <c r="J11" s="205">
        <v>529</v>
      </c>
      <c r="K11" s="14"/>
      <c r="L11" s="802"/>
      <c r="M11" s="154"/>
      <c r="R11" s="629"/>
      <c r="S11" s="807"/>
      <c r="T11" s="807"/>
    </row>
    <row r="12" spans="1:28" ht="12.75" customHeight="1" x14ac:dyDescent="0.2">
      <c r="A12" s="385"/>
      <c r="B12" s="21" t="s">
        <v>5</v>
      </c>
      <c r="C12" s="805">
        <v>8272</v>
      </c>
      <c r="D12" s="805">
        <v>1697534</v>
      </c>
      <c r="E12" s="805">
        <v>169.7534</v>
      </c>
      <c r="F12" s="806">
        <v>48.729509983305192</v>
      </c>
      <c r="G12" s="18">
        <v>6203</v>
      </c>
      <c r="H12" s="18">
        <v>5760</v>
      </c>
      <c r="I12" s="221">
        <v>0.92858294373690153</v>
      </c>
      <c r="J12" s="206">
        <v>671</v>
      </c>
      <c r="K12" s="14"/>
      <c r="L12" s="802"/>
      <c r="M12" s="155"/>
      <c r="R12" s="629"/>
      <c r="S12" s="807"/>
      <c r="T12" s="807"/>
    </row>
    <row r="13" spans="1:28" ht="12.75" customHeight="1" x14ac:dyDescent="0.2">
      <c r="A13" s="385"/>
      <c r="B13" s="160" t="s">
        <v>6</v>
      </c>
      <c r="C13" s="808">
        <v>9390</v>
      </c>
      <c r="D13" s="808">
        <v>1697534</v>
      </c>
      <c r="E13" s="808">
        <v>169.7534</v>
      </c>
      <c r="F13" s="809">
        <v>55.315534180758675</v>
      </c>
      <c r="G13" s="161">
        <v>6229</v>
      </c>
      <c r="H13" s="161">
        <v>5699</v>
      </c>
      <c r="I13" s="230">
        <v>0.91491411141435219</v>
      </c>
      <c r="J13" s="205">
        <v>707</v>
      </c>
      <c r="K13" s="14"/>
      <c r="L13" s="802"/>
      <c r="R13" s="629"/>
      <c r="S13" s="807"/>
      <c r="T13" s="807"/>
    </row>
    <row r="14" spans="1:28" ht="12.75" customHeight="1" x14ac:dyDescent="0.2">
      <c r="A14" s="461"/>
      <c r="B14" s="468" t="s">
        <v>53</v>
      </c>
      <c r="C14" s="816">
        <v>34270</v>
      </c>
      <c r="D14" s="816">
        <v>1697534</v>
      </c>
      <c r="E14" s="816">
        <v>169.7534</v>
      </c>
      <c r="F14" s="817">
        <v>201.88108161603833</v>
      </c>
      <c r="G14" s="469">
        <v>24036</v>
      </c>
      <c r="H14" s="469">
        <v>22328</v>
      </c>
      <c r="I14" s="376">
        <v>0.92893992344816112</v>
      </c>
      <c r="J14" s="470">
        <v>2648</v>
      </c>
      <c r="K14" s="38"/>
      <c r="L14" s="802"/>
      <c r="M14" s="38"/>
      <c r="R14" s="629"/>
      <c r="S14" s="807"/>
      <c r="T14" s="807"/>
    </row>
    <row r="15" spans="1:28" ht="12.75" customHeight="1" x14ac:dyDescent="0.2">
      <c r="A15" s="384" t="s">
        <v>54</v>
      </c>
      <c r="B15" s="456" t="s">
        <v>3</v>
      </c>
      <c r="C15" s="800">
        <v>10041</v>
      </c>
      <c r="D15" s="800">
        <v>1704924</v>
      </c>
      <c r="E15" s="800">
        <v>170.4924</v>
      </c>
      <c r="F15" s="801">
        <v>58.894120793654146</v>
      </c>
      <c r="G15" s="458">
        <v>6281</v>
      </c>
      <c r="H15" s="458">
        <v>5714</v>
      </c>
      <c r="I15" s="459">
        <v>0.90972775035822318</v>
      </c>
      <c r="J15" s="460">
        <v>745</v>
      </c>
      <c r="K15" s="14"/>
      <c r="L15" s="802"/>
      <c r="M15" s="815"/>
      <c r="R15" s="629"/>
      <c r="S15" s="807"/>
      <c r="T15" s="807"/>
    </row>
    <row r="16" spans="1:28" ht="12.75" customHeight="1" x14ac:dyDescent="0.2">
      <c r="A16" s="385"/>
      <c r="B16" s="21" t="s">
        <v>4</v>
      </c>
      <c r="C16" s="805">
        <v>8302</v>
      </c>
      <c r="D16" s="805">
        <v>1704924</v>
      </c>
      <c r="E16" s="805">
        <v>170.4924</v>
      </c>
      <c r="F16" s="806">
        <v>48.694252647038809</v>
      </c>
      <c r="G16" s="18">
        <v>5698</v>
      </c>
      <c r="H16" s="18">
        <v>5319</v>
      </c>
      <c r="I16" s="221">
        <v>0.93348543348543345</v>
      </c>
      <c r="J16" s="206">
        <v>634</v>
      </c>
      <c r="K16" s="14"/>
      <c r="L16" s="802"/>
      <c r="M16" s="154"/>
      <c r="R16" s="629"/>
      <c r="S16" s="807"/>
      <c r="T16" s="807"/>
    </row>
    <row r="17" spans="1:20" ht="12.75" customHeight="1" x14ac:dyDescent="0.2">
      <c r="A17" s="385"/>
      <c r="B17" s="160" t="s">
        <v>5</v>
      </c>
      <c r="C17" s="808">
        <v>8851</v>
      </c>
      <c r="D17" s="808">
        <v>1704924</v>
      </c>
      <c r="E17" s="808">
        <v>170.4924</v>
      </c>
      <c r="F17" s="809">
        <v>51.914337530587872</v>
      </c>
      <c r="G17" s="161">
        <v>7675</v>
      </c>
      <c r="H17" s="161">
        <v>6933</v>
      </c>
      <c r="I17" s="230">
        <v>0.90332247557003253</v>
      </c>
      <c r="J17" s="205">
        <v>743</v>
      </c>
      <c r="K17" s="14"/>
      <c r="L17" s="802"/>
      <c r="M17" s="155"/>
      <c r="R17" s="629"/>
      <c r="S17" s="807"/>
      <c r="T17" s="807"/>
    </row>
    <row r="18" spans="1:20" ht="12.75" customHeight="1" x14ac:dyDescent="0.2">
      <c r="A18" s="385"/>
      <c r="B18" s="21" t="s">
        <v>6</v>
      </c>
      <c r="C18" s="805">
        <v>9399</v>
      </c>
      <c r="D18" s="805">
        <v>1704924</v>
      </c>
      <c r="E18" s="805">
        <v>170.4924</v>
      </c>
      <c r="F18" s="806">
        <v>55.128557050050325</v>
      </c>
      <c r="G18" s="18">
        <v>7789</v>
      </c>
      <c r="H18" s="18">
        <v>6843</v>
      </c>
      <c r="I18" s="221">
        <v>0.8785466683784825</v>
      </c>
      <c r="J18" s="206">
        <v>838</v>
      </c>
      <c r="K18" s="14"/>
      <c r="L18" s="802"/>
      <c r="R18" s="629"/>
      <c r="S18" s="807"/>
      <c r="T18" s="807"/>
    </row>
    <row r="19" spans="1:20" ht="12.75" customHeight="1" x14ac:dyDescent="0.2">
      <c r="A19" s="461"/>
      <c r="B19" s="386" t="s">
        <v>54</v>
      </c>
      <c r="C19" s="811">
        <v>36593</v>
      </c>
      <c r="D19" s="811">
        <v>1704924</v>
      </c>
      <c r="E19" s="811">
        <v>170.4924</v>
      </c>
      <c r="F19" s="812">
        <v>214.63126802133115</v>
      </c>
      <c r="G19" s="462">
        <v>27443</v>
      </c>
      <c r="H19" s="462">
        <v>24809</v>
      </c>
      <c r="I19" s="389">
        <v>0.904019239879022</v>
      </c>
      <c r="J19" s="463">
        <v>2960</v>
      </c>
      <c r="K19" s="38"/>
      <c r="L19" s="802"/>
      <c r="M19" s="629"/>
      <c r="R19" s="629"/>
      <c r="S19" s="807"/>
      <c r="T19" s="807"/>
    </row>
    <row r="20" spans="1:20" ht="12.75" customHeight="1" x14ac:dyDescent="0.2">
      <c r="A20" s="384" t="s">
        <v>55</v>
      </c>
      <c r="B20" s="464" t="s">
        <v>3</v>
      </c>
      <c r="C20" s="813">
        <v>10924</v>
      </c>
      <c r="D20" s="813">
        <v>1714042</v>
      </c>
      <c r="E20" s="813">
        <v>171.4042</v>
      </c>
      <c r="F20" s="814">
        <v>63.732393955340648</v>
      </c>
      <c r="G20" s="466">
        <v>7032</v>
      </c>
      <c r="H20" s="466">
        <v>6394</v>
      </c>
      <c r="I20" s="353">
        <v>0.90927189988623436</v>
      </c>
      <c r="J20" s="467">
        <v>797</v>
      </c>
      <c r="K20" s="14"/>
      <c r="L20" s="802"/>
      <c r="P20" s="803"/>
      <c r="R20" s="629"/>
      <c r="S20" s="629"/>
      <c r="T20" s="629"/>
    </row>
    <row r="21" spans="1:20" ht="12.75" customHeight="1" x14ac:dyDescent="0.2">
      <c r="A21" s="385"/>
      <c r="B21" s="160" t="s">
        <v>4</v>
      </c>
      <c r="C21" s="808">
        <v>6889</v>
      </c>
      <c r="D21" s="808">
        <v>1714042</v>
      </c>
      <c r="E21" s="808">
        <v>171.4042</v>
      </c>
      <c r="F21" s="809">
        <v>40.191547231631432</v>
      </c>
      <c r="G21" s="161">
        <v>7481</v>
      </c>
      <c r="H21" s="161">
        <v>6644</v>
      </c>
      <c r="I21" s="230">
        <v>0.88811656195695765</v>
      </c>
      <c r="J21" s="205">
        <v>733</v>
      </c>
      <c r="K21" s="14"/>
      <c r="L21" s="802"/>
      <c r="N21" s="144"/>
      <c r="P21" s="803"/>
      <c r="R21" s="629"/>
      <c r="S21" s="629"/>
      <c r="T21" s="629"/>
    </row>
    <row r="22" spans="1:20" ht="12.75" customHeight="1" x14ac:dyDescent="0.2">
      <c r="A22" s="385"/>
      <c r="B22" s="21" t="s">
        <v>5</v>
      </c>
      <c r="C22" s="805">
        <v>7413</v>
      </c>
      <c r="D22" s="805">
        <v>1714042</v>
      </c>
      <c r="E22" s="805">
        <v>171.4042</v>
      </c>
      <c r="F22" s="806">
        <v>43.248648516197385</v>
      </c>
      <c r="G22" s="18">
        <v>7926</v>
      </c>
      <c r="H22" s="18">
        <v>6147</v>
      </c>
      <c r="I22" s="221">
        <v>0.77554882664647995</v>
      </c>
      <c r="J22" s="206">
        <v>1162</v>
      </c>
      <c r="K22" s="14"/>
      <c r="L22" s="802"/>
      <c r="N22" s="144"/>
      <c r="P22" s="803"/>
    </row>
    <row r="23" spans="1:20" ht="12.75" customHeight="1" x14ac:dyDescent="0.2">
      <c r="A23" s="385"/>
      <c r="B23" s="160" t="s">
        <v>6</v>
      </c>
      <c r="C23" s="808">
        <v>10130</v>
      </c>
      <c r="D23" s="808">
        <v>1714042</v>
      </c>
      <c r="E23" s="808">
        <v>171.4042</v>
      </c>
      <c r="F23" s="809">
        <v>59.100068726437271</v>
      </c>
      <c r="G23" s="161">
        <v>7722</v>
      </c>
      <c r="H23" s="161">
        <v>5910</v>
      </c>
      <c r="I23" s="230">
        <v>0.76534576534576537</v>
      </c>
      <c r="J23" s="205">
        <v>843</v>
      </c>
      <c r="K23" s="14"/>
      <c r="L23" s="802"/>
      <c r="M23" s="629"/>
      <c r="N23" s="144"/>
      <c r="P23" s="803"/>
    </row>
    <row r="24" spans="1:20" ht="12.75" customHeight="1" x14ac:dyDescent="0.2">
      <c r="A24" s="461"/>
      <c r="B24" s="468" t="s">
        <v>55</v>
      </c>
      <c r="C24" s="816">
        <v>35356</v>
      </c>
      <c r="D24" s="816">
        <v>1714042</v>
      </c>
      <c r="E24" s="816">
        <v>171.4042</v>
      </c>
      <c r="F24" s="817">
        <v>206.27265842960674</v>
      </c>
      <c r="G24" s="469">
        <v>30161</v>
      </c>
      <c r="H24" s="469">
        <v>25095</v>
      </c>
      <c r="I24" s="376">
        <v>0.83203474685852596</v>
      </c>
      <c r="J24" s="470">
        <v>3535</v>
      </c>
      <c r="K24" s="38"/>
      <c r="L24" s="802"/>
      <c r="M24" s="38"/>
      <c r="N24" s="39"/>
      <c r="O24" s="38"/>
      <c r="P24" s="803"/>
    </row>
    <row r="25" spans="1:20" ht="12.75" customHeight="1" x14ac:dyDescent="0.2">
      <c r="A25" s="384" t="s">
        <v>2</v>
      </c>
      <c r="B25" s="456" t="s">
        <v>3</v>
      </c>
      <c r="C25" s="800">
        <v>7087</v>
      </c>
      <c r="D25" s="800">
        <v>1727733</v>
      </c>
      <c r="E25" s="800">
        <v>172.77330000000001</v>
      </c>
      <c r="F25" s="801">
        <v>41.019069497428134</v>
      </c>
      <c r="G25" s="458">
        <v>7719</v>
      </c>
      <c r="H25" s="458">
        <v>6145</v>
      </c>
      <c r="I25" s="459">
        <v>0.7960875761108952</v>
      </c>
      <c r="J25" s="460">
        <v>511</v>
      </c>
      <c r="K25" s="14"/>
      <c r="L25" s="802"/>
      <c r="N25" s="39"/>
      <c r="P25" s="803"/>
    </row>
    <row r="26" spans="1:20" ht="12.75" customHeight="1" x14ac:dyDescent="0.2">
      <c r="A26" s="385"/>
      <c r="B26" s="21" t="s">
        <v>4</v>
      </c>
      <c r="C26" s="805">
        <v>6375</v>
      </c>
      <c r="D26" s="805">
        <v>1727733</v>
      </c>
      <c r="E26" s="805">
        <v>172.77330000000001</v>
      </c>
      <c r="F26" s="806">
        <v>36.898062374221013</v>
      </c>
      <c r="G26" s="18">
        <v>7104</v>
      </c>
      <c r="H26" s="18">
        <v>5997</v>
      </c>
      <c r="I26" s="221">
        <v>0.84417229729729726</v>
      </c>
      <c r="J26" s="206">
        <v>349</v>
      </c>
      <c r="K26" s="14"/>
      <c r="L26" s="802"/>
      <c r="N26" s="39"/>
      <c r="P26" s="803"/>
    </row>
    <row r="27" spans="1:20" ht="12.75" customHeight="1" x14ac:dyDescent="0.2">
      <c r="A27" s="385"/>
      <c r="B27" s="160" t="s">
        <v>5</v>
      </c>
      <c r="C27" s="808">
        <v>6784</v>
      </c>
      <c r="D27" s="808">
        <v>1727733</v>
      </c>
      <c r="E27" s="808">
        <v>172.77330000000001</v>
      </c>
      <c r="F27" s="809">
        <v>39.265326297523977</v>
      </c>
      <c r="G27" s="161">
        <v>7175</v>
      </c>
      <c r="H27" s="161">
        <v>6008</v>
      </c>
      <c r="I27" s="230">
        <v>0.83735191637630657</v>
      </c>
      <c r="J27" s="205">
        <v>420</v>
      </c>
      <c r="K27" s="14"/>
      <c r="L27" s="802"/>
      <c r="N27" s="39"/>
      <c r="P27" s="803"/>
    </row>
    <row r="28" spans="1:20" ht="12.75" customHeight="1" x14ac:dyDescent="0.2">
      <c r="A28" s="385"/>
      <c r="B28" s="21" t="s">
        <v>6</v>
      </c>
      <c r="C28" s="805">
        <v>6831</v>
      </c>
      <c r="D28" s="805">
        <v>1727733</v>
      </c>
      <c r="E28" s="805">
        <v>172.77330000000001</v>
      </c>
      <c r="F28" s="806">
        <v>39.537359071106472</v>
      </c>
      <c r="G28" s="18">
        <v>7086</v>
      </c>
      <c r="H28" s="18">
        <v>5859</v>
      </c>
      <c r="I28" s="221">
        <v>0.8268416596104996</v>
      </c>
      <c r="J28" s="206">
        <v>433</v>
      </c>
      <c r="K28" s="14"/>
      <c r="L28" s="802"/>
      <c r="N28" s="39"/>
      <c r="P28" s="803"/>
    </row>
    <row r="29" spans="1:20" ht="12.75" customHeight="1" x14ac:dyDescent="0.2">
      <c r="A29" s="461"/>
      <c r="B29" s="386" t="s">
        <v>2</v>
      </c>
      <c r="C29" s="811">
        <v>27077</v>
      </c>
      <c r="D29" s="811">
        <v>1727733</v>
      </c>
      <c r="E29" s="811">
        <v>172.77330000000001</v>
      </c>
      <c r="F29" s="812">
        <v>156.71981724027961</v>
      </c>
      <c r="G29" s="462">
        <v>29084</v>
      </c>
      <c r="H29" s="462">
        <v>24009</v>
      </c>
      <c r="I29" s="389">
        <v>0.82550543254022835</v>
      </c>
      <c r="J29" s="463">
        <v>1713</v>
      </c>
      <c r="K29" s="38"/>
      <c r="L29" s="802"/>
      <c r="M29" s="38"/>
      <c r="N29" s="39"/>
      <c r="O29" s="38"/>
      <c r="P29" s="803"/>
    </row>
    <row r="30" spans="1:20" ht="12.75" customHeight="1" x14ac:dyDescent="0.2">
      <c r="A30" s="384" t="s">
        <v>7</v>
      </c>
      <c r="B30" s="464" t="s">
        <v>3</v>
      </c>
      <c r="C30" s="813">
        <v>7369</v>
      </c>
      <c r="D30" s="813">
        <v>1743113</v>
      </c>
      <c r="E30" s="813">
        <v>174.31129999999999</v>
      </c>
      <c r="F30" s="814">
        <v>42.274941440973706</v>
      </c>
      <c r="G30" s="466">
        <v>7013</v>
      </c>
      <c r="H30" s="466">
        <v>6057</v>
      </c>
      <c r="I30" s="353">
        <v>0.86368173392271497</v>
      </c>
      <c r="J30" s="467">
        <v>395</v>
      </c>
      <c r="K30" s="14"/>
      <c r="L30" s="802"/>
      <c r="N30" s="39"/>
      <c r="P30" s="803"/>
    </row>
    <row r="31" spans="1:20" ht="12.75" customHeight="1" x14ac:dyDescent="0.2">
      <c r="A31" s="385"/>
      <c r="B31" s="160" t="s">
        <v>4</v>
      </c>
      <c r="C31" s="808">
        <v>7290</v>
      </c>
      <c r="D31" s="808">
        <v>1743113</v>
      </c>
      <c r="E31" s="808">
        <v>174.31129999999999</v>
      </c>
      <c r="F31" s="809">
        <v>41.821729285479485</v>
      </c>
      <c r="G31" s="161">
        <v>6689</v>
      </c>
      <c r="H31" s="161">
        <v>6169</v>
      </c>
      <c r="I31" s="230">
        <v>0.92226042756764837</v>
      </c>
      <c r="J31" s="205">
        <v>387</v>
      </c>
      <c r="K31" s="14"/>
      <c r="L31" s="802"/>
      <c r="N31" s="39"/>
      <c r="P31" s="803"/>
    </row>
    <row r="32" spans="1:20" ht="12.75" customHeight="1" x14ac:dyDescent="0.2">
      <c r="A32" s="385"/>
      <c r="B32" s="21" t="s">
        <v>5</v>
      </c>
      <c r="C32" s="805">
        <v>6979</v>
      </c>
      <c r="D32" s="805">
        <v>1743113</v>
      </c>
      <c r="E32" s="805">
        <v>174.31129999999999</v>
      </c>
      <c r="F32" s="806">
        <v>40.037564977141471</v>
      </c>
      <c r="G32" s="18">
        <v>6932</v>
      </c>
      <c r="H32" s="18">
        <v>6534</v>
      </c>
      <c r="I32" s="221">
        <v>0.94258511252163879</v>
      </c>
      <c r="J32" s="206">
        <v>683</v>
      </c>
      <c r="K32" s="14"/>
      <c r="L32" s="802"/>
      <c r="N32" s="39"/>
      <c r="P32" s="803"/>
    </row>
    <row r="33" spans="1:16" ht="12.75" customHeight="1" x14ac:dyDescent="0.2">
      <c r="A33" s="385"/>
      <c r="B33" s="160" t="s">
        <v>6</v>
      </c>
      <c r="C33" s="808">
        <v>6268</v>
      </c>
      <c r="D33" s="808">
        <v>1743113</v>
      </c>
      <c r="E33" s="808">
        <v>174.31129999999999</v>
      </c>
      <c r="F33" s="809">
        <v>35.95865557769347</v>
      </c>
      <c r="G33" s="161">
        <v>5946</v>
      </c>
      <c r="H33" s="161">
        <v>5593</v>
      </c>
      <c r="I33" s="230">
        <v>0.94063235788765553</v>
      </c>
      <c r="J33" s="205">
        <v>452</v>
      </c>
      <c r="K33" s="14"/>
      <c r="L33" s="802"/>
      <c r="N33" s="39"/>
      <c r="P33" s="803"/>
    </row>
    <row r="34" spans="1:16" ht="12.75" customHeight="1" x14ac:dyDescent="0.2">
      <c r="A34" s="461"/>
      <c r="B34" s="468" t="s">
        <v>7</v>
      </c>
      <c r="C34" s="816">
        <v>27906</v>
      </c>
      <c r="D34" s="816">
        <v>1743113</v>
      </c>
      <c r="E34" s="816">
        <v>174.31129999999999</v>
      </c>
      <c r="F34" s="817">
        <v>160.09289128128813</v>
      </c>
      <c r="G34" s="469">
        <v>26580</v>
      </c>
      <c r="H34" s="469">
        <v>24353</v>
      </c>
      <c r="I34" s="376">
        <v>0.91621519939804363</v>
      </c>
      <c r="J34" s="470">
        <v>1917</v>
      </c>
      <c r="K34" s="38"/>
      <c r="L34" s="802"/>
      <c r="M34" s="38"/>
      <c r="N34" s="39"/>
      <c r="O34" s="38"/>
      <c r="P34" s="803"/>
    </row>
    <row r="35" spans="1:16" ht="12.75" customHeight="1" x14ac:dyDescent="0.2">
      <c r="A35" s="384" t="s">
        <v>8</v>
      </c>
      <c r="B35" s="456" t="s">
        <v>3</v>
      </c>
      <c r="C35" s="800">
        <v>6375</v>
      </c>
      <c r="D35" s="800">
        <v>1761683</v>
      </c>
      <c r="E35" s="800">
        <v>176.16829999999999</v>
      </c>
      <c r="F35" s="801">
        <v>36.186987102673982</v>
      </c>
      <c r="G35" s="458">
        <v>6882</v>
      </c>
      <c r="H35" s="458">
        <v>6459</v>
      </c>
      <c r="I35" s="459">
        <v>0.93853530950305142</v>
      </c>
      <c r="J35" s="460">
        <v>497</v>
      </c>
      <c r="K35" s="14"/>
      <c r="L35" s="802"/>
      <c r="N35" s="39"/>
      <c r="P35" s="803"/>
    </row>
    <row r="36" spans="1:16" ht="12.75" customHeight="1" x14ac:dyDescent="0.2">
      <c r="A36" s="385"/>
      <c r="B36" s="21" t="s">
        <v>4</v>
      </c>
      <c r="C36" s="805">
        <v>4996</v>
      </c>
      <c r="D36" s="805">
        <v>1761683</v>
      </c>
      <c r="E36" s="805">
        <v>176.16829999999999</v>
      </c>
      <c r="F36" s="806">
        <v>28.359245108228894</v>
      </c>
      <c r="G36" s="18">
        <v>6328</v>
      </c>
      <c r="H36" s="18">
        <v>5989</v>
      </c>
      <c r="I36" s="221">
        <v>0.9464285714285714</v>
      </c>
      <c r="J36" s="206">
        <v>345</v>
      </c>
      <c r="K36" s="14"/>
      <c r="L36" s="802"/>
      <c r="N36" s="39"/>
      <c r="P36" s="803"/>
    </row>
    <row r="37" spans="1:16" ht="12.75" customHeight="1" x14ac:dyDescent="0.2">
      <c r="A37" s="385"/>
      <c r="B37" s="160" t="s">
        <v>5</v>
      </c>
      <c r="C37" s="808">
        <v>4324</v>
      </c>
      <c r="D37" s="808">
        <v>1761683</v>
      </c>
      <c r="E37" s="808">
        <v>176.16829999999999</v>
      </c>
      <c r="F37" s="809">
        <v>24.544710938347027</v>
      </c>
      <c r="G37" s="161">
        <v>6048</v>
      </c>
      <c r="H37" s="161">
        <v>5727</v>
      </c>
      <c r="I37" s="230">
        <v>0.94692460317460314</v>
      </c>
      <c r="J37" s="205">
        <v>355</v>
      </c>
      <c r="K37" s="14"/>
      <c r="L37" s="802"/>
      <c r="N37" s="39"/>
      <c r="P37" s="803"/>
    </row>
    <row r="38" spans="1:16" ht="12.75" customHeight="1" x14ac:dyDescent="0.2">
      <c r="A38" s="385"/>
      <c r="B38" s="21" t="s">
        <v>6</v>
      </c>
      <c r="C38" s="805">
        <v>4774</v>
      </c>
      <c r="D38" s="805">
        <v>1761683</v>
      </c>
      <c r="E38" s="805">
        <v>176.16829999999999</v>
      </c>
      <c r="F38" s="806">
        <v>27.099086498535776</v>
      </c>
      <c r="G38" s="18">
        <v>5379</v>
      </c>
      <c r="H38" s="18">
        <v>5036</v>
      </c>
      <c r="I38" s="221">
        <v>0.93623350065067856</v>
      </c>
      <c r="J38" s="206">
        <v>369</v>
      </c>
      <c r="K38" s="14"/>
      <c r="L38" s="802"/>
      <c r="N38" s="39"/>
      <c r="P38" s="803"/>
    </row>
    <row r="39" spans="1:16" ht="12.75" customHeight="1" x14ac:dyDescent="0.2">
      <c r="A39" s="461"/>
      <c r="B39" s="386" t="s">
        <v>8</v>
      </c>
      <c r="C39" s="811">
        <v>20469</v>
      </c>
      <c r="D39" s="811">
        <v>1761683</v>
      </c>
      <c r="E39" s="811">
        <v>176.16829999999999</v>
      </c>
      <c r="F39" s="812">
        <v>116.19002964778568</v>
      </c>
      <c r="G39" s="462">
        <v>24637</v>
      </c>
      <c r="H39" s="462">
        <v>23211</v>
      </c>
      <c r="I39" s="389">
        <v>0.94211957624710796</v>
      </c>
      <c r="J39" s="463">
        <v>1566</v>
      </c>
      <c r="K39" s="38"/>
      <c r="L39" s="802"/>
      <c r="M39" s="38"/>
      <c r="N39" s="39"/>
      <c r="O39" s="38"/>
      <c r="P39" s="803"/>
    </row>
    <row r="40" spans="1:16" ht="12.75" customHeight="1" x14ac:dyDescent="0.2">
      <c r="A40" s="384" t="s">
        <v>9</v>
      </c>
      <c r="B40" s="464" t="s">
        <v>3</v>
      </c>
      <c r="C40" s="813">
        <v>5361</v>
      </c>
      <c r="D40" s="813">
        <v>1779152</v>
      </c>
      <c r="E40" s="813">
        <v>177.9152</v>
      </c>
      <c r="F40" s="814">
        <v>30.132332706817632</v>
      </c>
      <c r="G40" s="466">
        <v>5434</v>
      </c>
      <c r="H40" s="466">
        <v>5103</v>
      </c>
      <c r="I40" s="353">
        <v>0.93908722856091276</v>
      </c>
      <c r="J40" s="467">
        <v>331</v>
      </c>
      <c r="K40" s="14"/>
      <c r="L40" s="802"/>
      <c r="N40" s="39"/>
      <c r="P40" s="803"/>
    </row>
    <row r="41" spans="1:16" ht="12.75" customHeight="1" x14ac:dyDescent="0.2">
      <c r="A41" s="385"/>
      <c r="B41" s="160" t="s">
        <v>4</v>
      </c>
      <c r="C41" s="808">
        <v>5021</v>
      </c>
      <c r="D41" s="808">
        <v>1779152</v>
      </c>
      <c r="E41" s="808">
        <v>177.9152</v>
      </c>
      <c r="F41" s="809">
        <v>28.221309927426098</v>
      </c>
      <c r="G41" s="161">
        <v>5030</v>
      </c>
      <c r="H41" s="161">
        <v>4669</v>
      </c>
      <c r="I41" s="230">
        <v>0.92823061630218684</v>
      </c>
      <c r="J41" s="205">
        <v>291</v>
      </c>
      <c r="K41" s="14"/>
      <c r="L41" s="802"/>
      <c r="N41" s="39"/>
      <c r="P41" s="803"/>
    </row>
    <row r="42" spans="1:16" ht="12.75" customHeight="1" x14ac:dyDescent="0.2">
      <c r="A42" s="385"/>
      <c r="B42" s="21" t="s">
        <v>5</v>
      </c>
      <c r="C42" s="805">
        <v>4650</v>
      </c>
      <c r="D42" s="805">
        <v>1779152</v>
      </c>
      <c r="E42" s="805">
        <v>177.9152</v>
      </c>
      <c r="F42" s="806">
        <v>26.136046835795931</v>
      </c>
      <c r="G42" s="18">
        <v>5104</v>
      </c>
      <c r="H42" s="18">
        <v>4803</v>
      </c>
      <c r="I42" s="221">
        <v>0.94102664576802508</v>
      </c>
      <c r="J42" s="206">
        <v>299</v>
      </c>
      <c r="K42" s="14"/>
      <c r="L42" s="802"/>
      <c r="N42" s="39"/>
      <c r="P42" s="803"/>
    </row>
    <row r="43" spans="1:16" ht="12.75" customHeight="1" x14ac:dyDescent="0.2">
      <c r="A43" s="385"/>
      <c r="B43" s="160" t="s">
        <v>6</v>
      </c>
      <c r="C43" s="808">
        <v>4525</v>
      </c>
      <c r="D43" s="808">
        <v>1779152</v>
      </c>
      <c r="E43" s="808">
        <v>177.9152</v>
      </c>
      <c r="F43" s="809">
        <v>25.433464931607869</v>
      </c>
      <c r="G43" s="161">
        <v>4655</v>
      </c>
      <c r="H43" s="161">
        <v>4441</v>
      </c>
      <c r="I43" s="230">
        <v>0.95402792696025773</v>
      </c>
      <c r="J43" s="205">
        <v>274</v>
      </c>
      <c r="K43" s="14"/>
      <c r="L43" s="802"/>
      <c r="N43" s="39"/>
      <c r="P43" s="803"/>
    </row>
    <row r="44" spans="1:16" ht="12.75" customHeight="1" x14ac:dyDescent="0.2">
      <c r="A44" s="461"/>
      <c r="B44" s="468" t="s">
        <v>9</v>
      </c>
      <c r="C44" s="816">
        <v>19557</v>
      </c>
      <c r="D44" s="816">
        <v>1779152</v>
      </c>
      <c r="E44" s="816">
        <v>177.9152</v>
      </c>
      <c r="F44" s="817">
        <v>109.92315440164752</v>
      </c>
      <c r="G44" s="469">
        <v>20223</v>
      </c>
      <c r="H44" s="469">
        <v>19016</v>
      </c>
      <c r="I44" s="376">
        <v>0.94031548237155715</v>
      </c>
      <c r="J44" s="470">
        <v>1195</v>
      </c>
      <c r="K44" s="38"/>
      <c r="L44" s="802"/>
      <c r="M44" s="38"/>
      <c r="N44" s="39"/>
      <c r="O44" s="38"/>
      <c r="P44" s="803"/>
    </row>
    <row r="45" spans="1:16" ht="12.75" customHeight="1" x14ac:dyDescent="0.2">
      <c r="A45" s="384" t="s">
        <v>10</v>
      </c>
      <c r="B45" s="456" t="s">
        <v>3</v>
      </c>
      <c r="C45" s="800">
        <v>4799</v>
      </c>
      <c r="D45" s="800">
        <v>1793333</v>
      </c>
      <c r="E45" s="800">
        <v>179.33330000000001</v>
      </c>
      <c r="F45" s="801">
        <v>26.760228022347214</v>
      </c>
      <c r="G45" s="458">
        <v>4484</v>
      </c>
      <c r="H45" s="458">
        <v>4280</v>
      </c>
      <c r="I45" s="459">
        <v>0.95450490633363072</v>
      </c>
      <c r="J45" s="460">
        <v>204</v>
      </c>
      <c r="K45" s="14"/>
      <c r="L45" s="802"/>
      <c r="N45" s="39"/>
      <c r="P45" s="803"/>
    </row>
    <row r="46" spans="1:16" ht="12.75" customHeight="1" x14ac:dyDescent="0.2">
      <c r="A46" s="385"/>
      <c r="B46" s="21" t="s">
        <v>4</v>
      </c>
      <c r="C46" s="805">
        <v>4441</v>
      </c>
      <c r="D46" s="805">
        <v>1793333</v>
      </c>
      <c r="E46" s="805">
        <v>179.33330000000001</v>
      </c>
      <c r="F46" s="806">
        <v>24.763945123409872</v>
      </c>
      <c r="G46" s="18">
        <v>4598</v>
      </c>
      <c r="H46" s="18">
        <v>4002</v>
      </c>
      <c r="I46" s="221">
        <v>0.87037842540234889</v>
      </c>
      <c r="J46" s="206">
        <v>437</v>
      </c>
      <c r="K46" s="14"/>
      <c r="L46" s="802"/>
      <c r="N46" s="39"/>
      <c r="P46" s="803"/>
    </row>
    <row r="47" spans="1:16" ht="12.75" customHeight="1" x14ac:dyDescent="0.2">
      <c r="A47" s="385"/>
      <c r="B47" s="160" t="s">
        <v>5</v>
      </c>
      <c r="C47" s="808">
        <v>3730</v>
      </c>
      <c r="D47" s="808">
        <v>1793333</v>
      </c>
      <c r="E47" s="808">
        <v>179.33330000000001</v>
      </c>
      <c r="F47" s="809">
        <v>20.799260371609734</v>
      </c>
      <c r="G47" s="161">
        <v>3449</v>
      </c>
      <c r="H47" s="161">
        <v>2993</v>
      </c>
      <c r="I47" s="230">
        <v>0.8677877645694404</v>
      </c>
      <c r="J47" s="205">
        <v>364</v>
      </c>
      <c r="K47" s="14"/>
      <c r="L47" s="802"/>
      <c r="N47" s="39"/>
      <c r="P47" s="803"/>
    </row>
    <row r="48" spans="1:16" ht="12.75" customHeight="1" x14ac:dyDescent="0.2">
      <c r="A48" s="385"/>
      <c r="B48" s="21" t="s">
        <v>6</v>
      </c>
      <c r="C48" s="805">
        <v>3798</v>
      </c>
      <c r="D48" s="805">
        <v>1793333</v>
      </c>
      <c r="E48" s="805">
        <v>179.33330000000001</v>
      </c>
      <c r="F48" s="806">
        <v>21.17844259822353</v>
      </c>
      <c r="G48" s="18">
        <v>3660</v>
      </c>
      <c r="H48" s="18">
        <v>3181</v>
      </c>
      <c r="I48" s="221">
        <v>0.86912568306010929</v>
      </c>
      <c r="J48" s="206">
        <v>263</v>
      </c>
      <c r="K48" s="14"/>
      <c r="L48" s="802"/>
      <c r="N48" s="39"/>
      <c r="P48" s="803"/>
    </row>
    <row r="49" spans="1:16" ht="12.75" customHeight="1" x14ac:dyDescent="0.2">
      <c r="A49" s="461"/>
      <c r="B49" s="386" t="s">
        <v>10</v>
      </c>
      <c r="C49" s="811">
        <v>16768</v>
      </c>
      <c r="D49" s="811">
        <v>1793333</v>
      </c>
      <c r="E49" s="811">
        <v>179.33330000000001</v>
      </c>
      <c r="F49" s="812">
        <v>93.501876115590349</v>
      </c>
      <c r="G49" s="462">
        <v>16191</v>
      </c>
      <c r="H49" s="462">
        <v>14456</v>
      </c>
      <c r="I49" s="389">
        <v>0.89284170218022363</v>
      </c>
      <c r="J49" s="463">
        <v>1268</v>
      </c>
      <c r="K49" s="38"/>
      <c r="L49" s="802"/>
      <c r="M49" s="38"/>
      <c r="N49" s="39"/>
      <c r="O49" s="38"/>
      <c r="P49" s="803"/>
    </row>
    <row r="50" spans="1:16" ht="12.75" customHeight="1" x14ac:dyDescent="0.2">
      <c r="A50" s="384" t="s">
        <v>11</v>
      </c>
      <c r="B50" s="464" t="s">
        <v>3</v>
      </c>
      <c r="C50" s="813">
        <v>3941</v>
      </c>
      <c r="D50" s="813">
        <v>1804833</v>
      </c>
      <c r="E50" s="813">
        <v>180.48330000000001</v>
      </c>
      <c r="F50" s="814">
        <v>21.835815280416526</v>
      </c>
      <c r="G50" s="466">
        <v>3645</v>
      </c>
      <c r="H50" s="466">
        <v>3348</v>
      </c>
      <c r="I50" s="353">
        <v>0.91851851851851851</v>
      </c>
      <c r="J50" s="467">
        <v>192</v>
      </c>
      <c r="K50" s="14"/>
      <c r="L50" s="802"/>
      <c r="N50" s="39"/>
      <c r="P50" s="803"/>
    </row>
    <row r="51" spans="1:16" ht="12.75" customHeight="1" x14ac:dyDescent="0.2">
      <c r="A51" s="385"/>
      <c r="B51" s="160" t="s">
        <v>4</v>
      </c>
      <c r="C51" s="808">
        <v>3264</v>
      </c>
      <c r="D51" s="808">
        <v>1804833</v>
      </c>
      <c r="E51" s="808">
        <v>180.48330000000001</v>
      </c>
      <c r="F51" s="809">
        <v>18.084775710550502</v>
      </c>
      <c r="G51" s="161">
        <v>3753</v>
      </c>
      <c r="H51" s="161">
        <v>3455</v>
      </c>
      <c r="I51" s="230">
        <v>0.92059685584865436</v>
      </c>
      <c r="J51" s="205">
        <v>181</v>
      </c>
      <c r="K51" s="14"/>
      <c r="L51" s="802"/>
      <c r="N51" s="39"/>
      <c r="P51" s="803"/>
    </row>
    <row r="52" spans="1:16" ht="12.75" customHeight="1" x14ac:dyDescent="0.2">
      <c r="A52" s="385"/>
      <c r="B52" s="21" t="s">
        <v>5</v>
      </c>
      <c r="C52" s="805">
        <v>3334</v>
      </c>
      <c r="D52" s="805">
        <v>1804833</v>
      </c>
      <c r="E52" s="805">
        <v>180.48330000000001</v>
      </c>
      <c r="F52" s="806">
        <v>18.472623228852751</v>
      </c>
      <c r="G52" s="18">
        <v>3451</v>
      </c>
      <c r="H52" s="18">
        <v>3178</v>
      </c>
      <c r="I52" s="221">
        <v>0.92089249492900604</v>
      </c>
      <c r="J52" s="206">
        <v>170</v>
      </c>
      <c r="K52" s="14"/>
      <c r="L52" s="802"/>
      <c r="N52" s="39"/>
      <c r="P52" s="803"/>
    </row>
    <row r="53" spans="1:16" ht="12.75" customHeight="1" x14ac:dyDescent="0.2">
      <c r="A53" s="385"/>
      <c r="B53" s="160" t="s">
        <v>6</v>
      </c>
      <c r="C53" s="808">
        <v>3141</v>
      </c>
      <c r="D53" s="808">
        <v>1804833</v>
      </c>
      <c r="E53" s="808">
        <v>180.48330000000001</v>
      </c>
      <c r="F53" s="809">
        <v>17.403272214105126</v>
      </c>
      <c r="G53" s="161">
        <v>3660</v>
      </c>
      <c r="H53" s="161">
        <v>3403</v>
      </c>
      <c r="I53" s="230">
        <v>0.92978142076502734</v>
      </c>
      <c r="J53" s="205">
        <v>179</v>
      </c>
      <c r="K53" s="14"/>
      <c r="L53" s="802"/>
      <c r="N53" s="39"/>
      <c r="P53" s="803"/>
    </row>
    <row r="54" spans="1:16" ht="12.75" customHeight="1" x14ac:dyDescent="0.2">
      <c r="A54" s="461"/>
      <c r="B54" s="468" t="s">
        <v>11</v>
      </c>
      <c r="C54" s="816">
        <v>13680</v>
      </c>
      <c r="D54" s="816">
        <v>1804833</v>
      </c>
      <c r="E54" s="816">
        <v>180.48330000000001</v>
      </c>
      <c r="F54" s="817">
        <v>75.796486433924912</v>
      </c>
      <c r="G54" s="469">
        <v>14509</v>
      </c>
      <c r="H54" s="469">
        <v>13384</v>
      </c>
      <c r="I54" s="376">
        <v>0.92246192018746986</v>
      </c>
      <c r="J54" s="470">
        <v>722</v>
      </c>
      <c r="K54" s="38"/>
      <c r="L54" s="802"/>
      <c r="M54" s="38"/>
      <c r="N54" s="39"/>
      <c r="O54" s="38"/>
      <c r="P54" s="803"/>
    </row>
    <row r="55" spans="1:16" ht="12.75" customHeight="1" x14ac:dyDescent="0.2">
      <c r="A55" s="384" t="s">
        <v>12</v>
      </c>
      <c r="B55" s="456" t="s">
        <v>3</v>
      </c>
      <c r="C55" s="800">
        <v>3236</v>
      </c>
      <c r="D55" s="800">
        <v>1814318</v>
      </c>
      <c r="E55" s="800">
        <v>181.43180000000001</v>
      </c>
      <c r="F55" s="801">
        <v>17.83590307763027</v>
      </c>
      <c r="G55" s="458">
        <v>3503</v>
      </c>
      <c r="H55" s="458">
        <v>3291</v>
      </c>
      <c r="I55" s="459">
        <v>0.93948044533257213</v>
      </c>
      <c r="J55" s="460">
        <v>184</v>
      </c>
      <c r="K55" s="14"/>
      <c r="L55" s="802"/>
      <c r="N55" s="39"/>
      <c r="P55" s="803"/>
    </row>
    <row r="56" spans="1:16" ht="12.75" customHeight="1" x14ac:dyDescent="0.2">
      <c r="A56" s="385"/>
      <c r="B56" s="21" t="s">
        <v>4</v>
      </c>
      <c r="C56" s="805">
        <v>2928</v>
      </c>
      <c r="D56" s="805">
        <v>1814318</v>
      </c>
      <c r="E56" s="805">
        <v>181.43180000000001</v>
      </c>
      <c r="F56" s="806">
        <v>16.138295491749517</v>
      </c>
      <c r="G56" s="18">
        <v>3402</v>
      </c>
      <c r="H56" s="18">
        <v>3177</v>
      </c>
      <c r="I56" s="221">
        <v>0.93386243386243384</v>
      </c>
      <c r="J56" s="206">
        <v>177</v>
      </c>
      <c r="K56" s="14"/>
      <c r="L56" s="802"/>
      <c r="N56" s="39"/>
      <c r="P56" s="803"/>
    </row>
    <row r="57" spans="1:16" ht="12.75" customHeight="1" x14ac:dyDescent="0.2">
      <c r="A57" s="385"/>
      <c r="B57" s="160" t="s">
        <v>5</v>
      </c>
      <c r="C57" s="808">
        <v>2910</v>
      </c>
      <c r="D57" s="808">
        <v>1814318</v>
      </c>
      <c r="E57" s="808">
        <v>181.43180000000001</v>
      </c>
      <c r="F57" s="809">
        <v>16.039084658808434</v>
      </c>
      <c r="G57" s="161">
        <v>3279</v>
      </c>
      <c r="H57" s="161">
        <v>3048</v>
      </c>
      <c r="I57" s="230">
        <v>0.929551692589204</v>
      </c>
      <c r="J57" s="205">
        <v>156</v>
      </c>
      <c r="K57" s="14"/>
      <c r="L57" s="802"/>
      <c r="N57" s="39"/>
      <c r="P57" s="803"/>
    </row>
    <row r="58" spans="1:16" ht="12.75" customHeight="1" x14ac:dyDescent="0.2">
      <c r="A58" s="385"/>
      <c r="B58" s="21" t="s">
        <v>6</v>
      </c>
      <c r="C58" s="805">
        <v>2869</v>
      </c>
      <c r="D58" s="805">
        <v>1814318</v>
      </c>
      <c r="E58" s="805">
        <v>181.43180000000001</v>
      </c>
      <c r="F58" s="806">
        <v>15.813104428220411</v>
      </c>
      <c r="G58" s="18">
        <v>3021</v>
      </c>
      <c r="H58" s="18">
        <v>2827</v>
      </c>
      <c r="I58" s="221">
        <v>0.93578285335981459</v>
      </c>
      <c r="J58" s="206">
        <v>140</v>
      </c>
      <c r="K58" s="14"/>
      <c r="L58" s="802"/>
      <c r="N58" s="39"/>
      <c r="P58" s="803"/>
    </row>
    <row r="59" spans="1:16" ht="12.75" customHeight="1" x14ac:dyDescent="0.2">
      <c r="A59" s="461"/>
      <c r="B59" s="386" t="s">
        <v>12</v>
      </c>
      <c r="C59" s="811">
        <v>11943</v>
      </c>
      <c r="D59" s="811">
        <v>1814318</v>
      </c>
      <c r="E59" s="811">
        <v>181.43180000000001</v>
      </c>
      <c r="F59" s="812">
        <v>65.826387656408627</v>
      </c>
      <c r="G59" s="462">
        <v>13205</v>
      </c>
      <c r="H59" s="462">
        <v>12343</v>
      </c>
      <c r="I59" s="389">
        <v>0.93472169632714885</v>
      </c>
      <c r="J59" s="463">
        <v>657</v>
      </c>
      <c r="K59" s="38"/>
      <c r="L59" s="802"/>
      <c r="M59" s="38"/>
      <c r="N59" s="39"/>
      <c r="O59" s="38"/>
      <c r="P59" s="803"/>
    </row>
    <row r="60" spans="1:16" ht="12.75" customHeight="1" x14ac:dyDescent="0.2">
      <c r="A60" s="384" t="s">
        <v>15</v>
      </c>
      <c r="B60" s="464" t="s">
        <v>3</v>
      </c>
      <c r="C60" s="813">
        <v>2985</v>
      </c>
      <c r="D60" s="813">
        <v>1823634</v>
      </c>
      <c r="E60" s="813">
        <v>182.36340000000001</v>
      </c>
      <c r="F60" s="814">
        <v>16.368416030848294</v>
      </c>
      <c r="G60" s="466">
        <v>2849</v>
      </c>
      <c r="H60" s="466">
        <v>2705</v>
      </c>
      <c r="I60" s="353">
        <v>0.94945594945594947</v>
      </c>
      <c r="J60" s="467">
        <v>129</v>
      </c>
      <c r="K60" s="14"/>
      <c r="L60" s="802"/>
      <c r="N60" s="39"/>
      <c r="P60" s="803"/>
    </row>
    <row r="61" spans="1:16" ht="12.75" customHeight="1" x14ac:dyDescent="0.2">
      <c r="A61" s="385"/>
      <c r="B61" s="160" t="s">
        <v>4</v>
      </c>
      <c r="C61" s="808">
        <v>2721</v>
      </c>
      <c r="D61" s="808">
        <v>1823634</v>
      </c>
      <c r="E61" s="808">
        <v>182.36340000000001</v>
      </c>
      <c r="F61" s="809">
        <v>14.920757125607439</v>
      </c>
      <c r="G61" s="161">
        <v>2911</v>
      </c>
      <c r="H61" s="161">
        <v>2751</v>
      </c>
      <c r="I61" s="230">
        <v>0.94503607007901069</v>
      </c>
      <c r="J61" s="205">
        <v>146</v>
      </c>
      <c r="K61" s="14"/>
      <c r="L61" s="802"/>
      <c r="N61" s="39"/>
      <c r="P61" s="803"/>
    </row>
    <row r="62" spans="1:16" ht="12.75" customHeight="1" x14ac:dyDescent="0.2">
      <c r="A62" s="385"/>
      <c r="B62" s="21" t="s">
        <v>5</v>
      </c>
      <c r="C62" s="805">
        <v>2890</v>
      </c>
      <c r="D62" s="805">
        <v>1823634</v>
      </c>
      <c r="E62" s="805">
        <v>182.36340000000001</v>
      </c>
      <c r="F62" s="806">
        <v>15.847478167219956</v>
      </c>
      <c r="G62" s="18">
        <v>2866</v>
      </c>
      <c r="H62" s="18">
        <v>2707</v>
      </c>
      <c r="I62" s="221">
        <v>0.94452198185624558</v>
      </c>
      <c r="J62" s="206">
        <v>163</v>
      </c>
      <c r="K62" s="14"/>
      <c r="L62" s="802"/>
      <c r="N62" s="39"/>
      <c r="P62" s="803"/>
    </row>
    <row r="63" spans="1:16" ht="12.75" customHeight="1" x14ac:dyDescent="0.2">
      <c r="A63" s="385"/>
      <c r="B63" s="160" t="s">
        <v>6</v>
      </c>
      <c r="C63" s="808">
        <v>3038</v>
      </c>
      <c r="D63" s="808">
        <v>1823634</v>
      </c>
      <c r="E63" s="808">
        <v>182.36340000000001</v>
      </c>
      <c r="F63" s="809">
        <v>16.659044523188314</v>
      </c>
      <c r="G63" s="161">
        <v>2608</v>
      </c>
      <c r="H63" s="161">
        <v>2451</v>
      </c>
      <c r="I63" s="230">
        <v>0.93980061349693256</v>
      </c>
      <c r="J63" s="205">
        <v>153</v>
      </c>
      <c r="K63" s="14"/>
      <c r="L63" s="802"/>
      <c r="N63" s="39"/>
      <c r="P63" s="803"/>
    </row>
    <row r="64" spans="1:16" ht="12.75" customHeight="1" x14ac:dyDescent="0.2">
      <c r="A64" s="461"/>
      <c r="B64" s="468" t="s">
        <v>15</v>
      </c>
      <c r="C64" s="816">
        <v>11634</v>
      </c>
      <c r="D64" s="816">
        <v>1823634</v>
      </c>
      <c r="E64" s="816">
        <v>182.36340000000001</v>
      </c>
      <c r="F64" s="817">
        <v>63.795695846864007</v>
      </c>
      <c r="G64" s="469">
        <v>11234</v>
      </c>
      <c r="H64" s="469">
        <v>10614</v>
      </c>
      <c r="I64" s="376">
        <v>0.94481039700907954</v>
      </c>
      <c r="J64" s="470">
        <v>591</v>
      </c>
      <c r="K64" s="38"/>
      <c r="L64" s="802"/>
      <c r="M64" s="38"/>
      <c r="N64" s="39"/>
      <c r="O64" s="38"/>
      <c r="P64" s="803"/>
    </row>
    <row r="65" spans="1:16" ht="12.75" customHeight="1" x14ac:dyDescent="0.2">
      <c r="A65" s="384" t="s">
        <v>18</v>
      </c>
      <c r="B65" s="456" t="s">
        <v>3</v>
      </c>
      <c r="C65" s="800">
        <v>3373</v>
      </c>
      <c r="D65" s="800">
        <v>1829725</v>
      </c>
      <c r="E65" s="800">
        <v>182.9725</v>
      </c>
      <c r="F65" s="801">
        <v>18.434464195439205</v>
      </c>
      <c r="G65" s="458">
        <v>2743</v>
      </c>
      <c r="H65" s="458">
        <v>2616</v>
      </c>
      <c r="I65" s="459">
        <v>0.95370032810791106</v>
      </c>
      <c r="J65" s="460">
        <v>122</v>
      </c>
      <c r="K65" s="14"/>
      <c r="L65" s="802"/>
      <c r="N65" s="39"/>
      <c r="P65" s="803"/>
    </row>
    <row r="66" spans="1:16" ht="12.75" customHeight="1" x14ac:dyDescent="0.2">
      <c r="A66" s="385"/>
      <c r="B66" s="21" t="s">
        <v>4</v>
      </c>
      <c r="C66" s="805">
        <v>2948</v>
      </c>
      <c r="D66" s="805">
        <v>1829725</v>
      </c>
      <c r="E66" s="805">
        <v>182.9725</v>
      </c>
      <c r="F66" s="806">
        <v>16.111710776209542</v>
      </c>
      <c r="G66" s="18">
        <v>2905</v>
      </c>
      <c r="H66" s="18">
        <v>2691</v>
      </c>
      <c r="I66" s="221">
        <v>0.92633390705679863</v>
      </c>
      <c r="J66" s="206">
        <v>123</v>
      </c>
      <c r="K66" s="14"/>
      <c r="L66" s="802"/>
      <c r="N66" s="39"/>
      <c r="P66" s="803"/>
    </row>
    <row r="67" spans="1:16" ht="12.75" customHeight="1" x14ac:dyDescent="0.2">
      <c r="A67" s="385"/>
      <c r="B67" s="160" t="s">
        <v>5</v>
      </c>
      <c r="C67" s="808">
        <v>3294</v>
      </c>
      <c r="D67" s="808">
        <v>1829725</v>
      </c>
      <c r="E67" s="808">
        <v>182.9725</v>
      </c>
      <c r="F67" s="809">
        <v>18.002705324570634</v>
      </c>
      <c r="G67" s="161">
        <v>3001</v>
      </c>
      <c r="H67" s="161">
        <v>2796</v>
      </c>
      <c r="I67" s="230">
        <v>0.93168943685438188</v>
      </c>
      <c r="J67" s="205">
        <v>134</v>
      </c>
      <c r="K67" s="14"/>
      <c r="L67" s="802"/>
      <c r="N67" s="39"/>
      <c r="P67" s="803"/>
    </row>
    <row r="68" spans="1:16" ht="12.75" customHeight="1" x14ac:dyDescent="0.2">
      <c r="A68" s="385"/>
      <c r="B68" s="21" t="s">
        <v>6</v>
      </c>
      <c r="C68" s="805">
        <v>3249</v>
      </c>
      <c r="D68" s="805">
        <v>1829725</v>
      </c>
      <c r="E68" s="805">
        <v>182.9725</v>
      </c>
      <c r="F68" s="806">
        <v>17.756766727240432</v>
      </c>
      <c r="G68" s="18">
        <v>2997</v>
      </c>
      <c r="H68" s="18">
        <v>2754</v>
      </c>
      <c r="I68" s="221">
        <v>0.91891891891891897</v>
      </c>
      <c r="J68" s="206">
        <v>135</v>
      </c>
      <c r="K68" s="14"/>
      <c r="L68" s="802"/>
      <c r="N68" s="39"/>
      <c r="P68" s="803"/>
    </row>
    <row r="69" spans="1:16" ht="12.75" customHeight="1" x14ac:dyDescent="0.2">
      <c r="A69" s="461"/>
      <c r="B69" s="386" t="s">
        <v>18</v>
      </c>
      <c r="C69" s="811">
        <v>12864</v>
      </c>
      <c r="D69" s="811">
        <v>1829725</v>
      </c>
      <c r="E69" s="811">
        <v>182.9725</v>
      </c>
      <c r="F69" s="812">
        <v>70.305647023459812</v>
      </c>
      <c r="G69" s="462">
        <v>11646</v>
      </c>
      <c r="H69" s="462">
        <v>10857</v>
      </c>
      <c r="I69" s="389">
        <v>0.9322514167954663</v>
      </c>
      <c r="J69" s="463">
        <v>514</v>
      </c>
      <c r="K69" s="38"/>
      <c r="L69" s="802"/>
      <c r="M69" s="38"/>
      <c r="N69" s="39"/>
      <c r="O69" s="38"/>
      <c r="P69" s="803"/>
    </row>
    <row r="70" spans="1:16" ht="12.75" customHeight="1" x14ac:dyDescent="0.2">
      <c r="A70" s="384" t="s">
        <v>21</v>
      </c>
      <c r="B70" s="464" t="s">
        <v>3</v>
      </c>
      <c r="C70" s="813">
        <v>3165</v>
      </c>
      <c r="D70" s="813">
        <v>1840498</v>
      </c>
      <c r="E70" s="813">
        <v>184.0498</v>
      </c>
      <c r="F70" s="814">
        <v>17.196432704626684</v>
      </c>
      <c r="G70" s="466">
        <v>2020</v>
      </c>
      <c r="H70" s="466">
        <v>1909</v>
      </c>
      <c r="I70" s="353">
        <v>0.945049504950495</v>
      </c>
      <c r="J70" s="467">
        <v>75</v>
      </c>
      <c r="K70" s="14"/>
      <c r="L70" s="802"/>
      <c r="M70" s="38"/>
      <c r="N70" s="39"/>
      <c r="O70" s="38"/>
      <c r="P70" s="803"/>
    </row>
    <row r="71" spans="1:16" ht="12.75" customHeight="1" x14ac:dyDescent="0.2">
      <c r="A71" s="385"/>
      <c r="B71" s="160" t="s">
        <v>4</v>
      </c>
      <c r="C71" s="808">
        <v>2913</v>
      </c>
      <c r="D71" s="808">
        <v>1840498</v>
      </c>
      <c r="E71" s="808">
        <v>184.0498</v>
      </c>
      <c r="F71" s="809">
        <v>15.827238062741714</v>
      </c>
      <c r="G71" s="161">
        <v>2801</v>
      </c>
      <c r="H71" s="161">
        <v>2657</v>
      </c>
      <c r="I71" s="230">
        <v>0.94858978936094251</v>
      </c>
      <c r="J71" s="205">
        <v>119</v>
      </c>
      <c r="K71" s="14"/>
      <c r="L71" s="802"/>
      <c r="M71" s="38"/>
      <c r="N71" s="39"/>
      <c r="O71" s="38"/>
      <c r="P71" s="803"/>
    </row>
    <row r="72" spans="1:16" ht="12.75" customHeight="1" x14ac:dyDescent="0.2">
      <c r="A72" s="385"/>
      <c r="B72" s="21" t="s">
        <v>5</v>
      </c>
      <c r="C72" s="805">
        <v>3045</v>
      </c>
      <c r="D72" s="805">
        <v>1840498</v>
      </c>
      <c r="E72" s="805">
        <v>184.0498</v>
      </c>
      <c r="F72" s="806">
        <v>16.544435256110031</v>
      </c>
      <c r="G72" s="18">
        <v>2983</v>
      </c>
      <c r="H72" s="18">
        <v>2784</v>
      </c>
      <c r="I72" s="221">
        <v>0.93328863560174324</v>
      </c>
      <c r="J72" s="206">
        <v>128</v>
      </c>
      <c r="K72" s="14"/>
      <c r="L72" s="802"/>
      <c r="M72" s="38"/>
      <c r="N72" s="39"/>
      <c r="O72" s="38"/>
      <c r="P72" s="803"/>
    </row>
    <row r="73" spans="1:16" ht="12.75" customHeight="1" x14ac:dyDescent="0.2">
      <c r="A73" s="385"/>
      <c r="B73" s="160" t="s">
        <v>6</v>
      </c>
      <c r="C73" s="808">
        <v>3097</v>
      </c>
      <c r="D73" s="808">
        <v>1840498</v>
      </c>
      <c r="E73" s="808">
        <v>184.0498</v>
      </c>
      <c r="F73" s="809">
        <v>16.82696748380058</v>
      </c>
      <c r="G73" s="161">
        <v>3230</v>
      </c>
      <c r="H73" s="161">
        <v>2991</v>
      </c>
      <c r="I73" s="230">
        <v>0.92600619195046441</v>
      </c>
      <c r="J73" s="205">
        <v>141</v>
      </c>
      <c r="K73" s="14"/>
      <c r="L73" s="802"/>
      <c r="M73" s="38"/>
      <c r="N73" s="39"/>
      <c r="O73" s="38"/>
      <c r="P73" s="803"/>
    </row>
    <row r="74" spans="1:16" ht="12.75" customHeight="1" x14ac:dyDescent="0.2">
      <c r="A74" s="461"/>
      <c r="B74" s="468" t="s">
        <v>21</v>
      </c>
      <c r="C74" s="816">
        <v>12220</v>
      </c>
      <c r="D74" s="816">
        <v>1840498</v>
      </c>
      <c r="E74" s="816">
        <v>184.0498</v>
      </c>
      <c r="F74" s="817">
        <v>66.395073507279008</v>
      </c>
      <c r="G74" s="469">
        <v>11034</v>
      </c>
      <c r="H74" s="469">
        <v>10341</v>
      </c>
      <c r="I74" s="376">
        <v>0.93719412724306683</v>
      </c>
      <c r="J74" s="470">
        <v>463</v>
      </c>
      <c r="K74" s="38"/>
      <c r="L74" s="802"/>
      <c r="M74" s="38"/>
      <c r="N74" s="39"/>
      <c r="O74" s="38"/>
      <c r="P74" s="803"/>
    </row>
    <row r="75" spans="1:16" ht="12.75" customHeight="1" x14ac:dyDescent="0.2">
      <c r="A75" s="384" t="s">
        <v>141</v>
      </c>
      <c r="B75" s="456" t="s">
        <v>3</v>
      </c>
      <c r="C75" s="800">
        <v>3442</v>
      </c>
      <c r="D75" s="800">
        <v>1851621</v>
      </c>
      <c r="E75" s="800">
        <v>185.16210000000001</v>
      </c>
      <c r="F75" s="801">
        <v>18.58911731936503</v>
      </c>
      <c r="G75" s="458">
        <v>3498</v>
      </c>
      <c r="H75" s="458">
        <v>3306</v>
      </c>
      <c r="I75" s="459">
        <v>0.94511149228130364</v>
      </c>
      <c r="J75" s="460">
        <v>143</v>
      </c>
      <c r="K75" s="14"/>
      <c r="L75" s="802"/>
      <c r="N75" s="39"/>
      <c r="P75" s="803"/>
    </row>
    <row r="76" spans="1:16" ht="12.75" customHeight="1" x14ac:dyDescent="0.2">
      <c r="A76" s="385"/>
      <c r="B76" s="21" t="s">
        <v>4</v>
      </c>
      <c r="C76" s="805">
        <v>3048</v>
      </c>
      <c r="D76" s="805">
        <v>1851621</v>
      </c>
      <c r="E76" s="805">
        <v>185.16210000000001</v>
      </c>
      <c r="F76" s="806">
        <v>16.461252059681758</v>
      </c>
      <c r="G76" s="18">
        <v>3338</v>
      </c>
      <c r="H76" s="18">
        <v>3120</v>
      </c>
      <c r="I76" s="221">
        <v>0.93469143199520666</v>
      </c>
      <c r="J76" s="206">
        <v>168</v>
      </c>
      <c r="K76" s="14"/>
      <c r="L76" s="802"/>
      <c r="N76" s="39"/>
      <c r="P76" s="803"/>
    </row>
    <row r="77" spans="1:16" ht="12.75" customHeight="1" x14ac:dyDescent="0.2">
      <c r="A77" s="385"/>
      <c r="B77" s="160" t="s">
        <v>5</v>
      </c>
      <c r="C77" s="808">
        <v>3201</v>
      </c>
      <c r="D77" s="808">
        <v>1851621</v>
      </c>
      <c r="E77" s="808">
        <v>185.16210000000001</v>
      </c>
      <c r="F77" s="809">
        <v>17.287555066614605</v>
      </c>
      <c r="G77" s="161">
        <v>2874</v>
      </c>
      <c r="H77" s="161">
        <v>2661</v>
      </c>
      <c r="I77" s="230">
        <v>0.92588726513569941</v>
      </c>
      <c r="J77" s="205">
        <v>165</v>
      </c>
      <c r="K77" s="14"/>
      <c r="L77" s="802"/>
      <c r="N77" s="39"/>
      <c r="P77" s="803"/>
    </row>
    <row r="78" spans="1:16" ht="12.75" customHeight="1" x14ac:dyDescent="0.2">
      <c r="A78" s="385"/>
      <c r="B78" s="21" t="s">
        <v>6</v>
      </c>
      <c r="C78" s="805">
        <v>3346</v>
      </c>
      <c r="D78" s="805">
        <v>1851621</v>
      </c>
      <c r="E78" s="805">
        <v>185.16210000000001</v>
      </c>
      <c r="F78" s="806">
        <v>18.070652687564031</v>
      </c>
      <c r="G78" s="18">
        <v>3247</v>
      </c>
      <c r="H78" s="18">
        <v>3093</v>
      </c>
      <c r="I78" s="221">
        <v>0.95257160455805356</v>
      </c>
      <c r="J78" s="206">
        <v>181</v>
      </c>
      <c r="K78" s="14"/>
      <c r="L78" s="802"/>
      <c r="N78" s="39"/>
      <c r="P78" s="803"/>
    </row>
    <row r="79" spans="1:16" ht="12.75" customHeight="1" x14ac:dyDescent="0.2">
      <c r="A79" s="461"/>
      <c r="B79" s="386" t="s">
        <v>141</v>
      </c>
      <c r="C79" s="811">
        <v>13037</v>
      </c>
      <c r="D79" s="811">
        <v>1851621</v>
      </c>
      <c r="E79" s="811">
        <v>185.16210000000001</v>
      </c>
      <c r="F79" s="812">
        <v>70.408577133225421</v>
      </c>
      <c r="G79" s="462">
        <v>12957</v>
      </c>
      <c r="H79" s="462">
        <v>12180</v>
      </c>
      <c r="I79" s="389">
        <v>0.94003241491085898</v>
      </c>
      <c r="J79" s="463">
        <v>657</v>
      </c>
      <c r="K79" s="38"/>
      <c r="L79" s="802"/>
      <c r="M79" s="38"/>
      <c r="N79" s="39"/>
      <c r="O79" s="38"/>
      <c r="P79" s="803"/>
    </row>
    <row r="80" spans="1:16" ht="12.75" customHeight="1" x14ac:dyDescent="0.2">
      <c r="A80" s="384" t="s">
        <v>157</v>
      </c>
      <c r="B80" s="464" t="s">
        <v>3</v>
      </c>
      <c r="C80" s="813">
        <v>3309</v>
      </c>
      <c r="D80" s="813">
        <v>1862137</v>
      </c>
      <c r="E80" s="813">
        <v>186.21369999999999</v>
      </c>
      <c r="F80" s="814">
        <v>17.769906295831081</v>
      </c>
      <c r="G80" s="466">
        <v>3304</v>
      </c>
      <c r="H80" s="466">
        <v>3113</v>
      </c>
      <c r="I80" s="353">
        <v>0.94219128329297819</v>
      </c>
      <c r="J80" s="467">
        <v>158</v>
      </c>
      <c r="K80" s="14"/>
      <c r="L80" s="802"/>
      <c r="M80" s="38"/>
      <c r="N80" s="39"/>
      <c r="O80" s="38"/>
      <c r="P80" s="803"/>
    </row>
    <row r="81" spans="1:16" ht="12.75" customHeight="1" x14ac:dyDescent="0.2">
      <c r="A81" s="385"/>
      <c r="B81" s="160" t="s">
        <v>4</v>
      </c>
      <c r="C81" s="808">
        <v>3222</v>
      </c>
      <c r="D81" s="808">
        <v>1862137</v>
      </c>
      <c r="E81" s="808">
        <v>186.21369999999999</v>
      </c>
      <c r="F81" s="809">
        <v>17.302701143900798</v>
      </c>
      <c r="G81" s="161">
        <v>3112</v>
      </c>
      <c r="H81" s="161">
        <v>2916</v>
      </c>
      <c r="I81" s="230">
        <v>0.93701799485861181</v>
      </c>
      <c r="J81" s="205">
        <v>156</v>
      </c>
      <c r="K81" s="14"/>
      <c r="L81" s="802"/>
      <c r="M81" s="38"/>
      <c r="N81" s="39"/>
      <c r="O81" s="38"/>
      <c r="P81" s="803"/>
    </row>
    <row r="82" spans="1:16" ht="12.75" customHeight="1" x14ac:dyDescent="0.2">
      <c r="A82" s="385"/>
      <c r="B82" s="21" t="s">
        <v>5</v>
      </c>
      <c r="C82" s="805">
        <v>3265</v>
      </c>
      <c r="D82" s="805">
        <v>1862137</v>
      </c>
      <c r="E82" s="805">
        <v>186.21369999999999</v>
      </c>
      <c r="F82" s="806">
        <v>17.533618632785881</v>
      </c>
      <c r="G82" s="18">
        <v>3072</v>
      </c>
      <c r="H82" s="18">
        <v>2858</v>
      </c>
      <c r="I82" s="221">
        <v>0.93033854166666663</v>
      </c>
      <c r="J82" s="206">
        <v>158</v>
      </c>
      <c r="K82" s="14"/>
      <c r="L82" s="802"/>
      <c r="M82" s="38"/>
      <c r="N82" s="39"/>
      <c r="O82" s="38"/>
      <c r="P82" s="803"/>
    </row>
    <row r="83" spans="1:16" ht="12.75" customHeight="1" x14ac:dyDescent="0.2">
      <c r="A83" s="385"/>
      <c r="B83" s="160" t="s">
        <v>6</v>
      </c>
      <c r="C83" s="808">
        <v>3137</v>
      </c>
      <c r="D83" s="808">
        <v>1862137</v>
      </c>
      <c r="E83" s="808">
        <v>186.21369999999999</v>
      </c>
      <c r="F83" s="809">
        <v>16.846236340290751</v>
      </c>
      <c r="G83" s="161">
        <v>2826</v>
      </c>
      <c r="H83" s="161">
        <v>2661</v>
      </c>
      <c r="I83" s="230">
        <v>0.94161358811040341</v>
      </c>
      <c r="J83" s="205">
        <v>153</v>
      </c>
      <c r="K83" s="14"/>
      <c r="L83" s="802"/>
      <c r="M83" s="38"/>
      <c r="N83" s="39"/>
      <c r="O83" s="38"/>
      <c r="P83" s="803"/>
    </row>
    <row r="84" spans="1:16" ht="12.75" customHeight="1" x14ac:dyDescent="0.2">
      <c r="A84" s="461"/>
      <c r="B84" s="468" t="s">
        <v>157</v>
      </c>
      <c r="C84" s="816">
        <v>12933</v>
      </c>
      <c r="D84" s="816">
        <v>1862137</v>
      </c>
      <c r="E84" s="816">
        <v>186.21369999999999</v>
      </c>
      <c r="F84" s="817">
        <v>69.452462412808515</v>
      </c>
      <c r="G84" s="469">
        <v>12314</v>
      </c>
      <c r="H84" s="469">
        <v>11548</v>
      </c>
      <c r="I84" s="376">
        <v>0.93779438038005525</v>
      </c>
      <c r="J84" s="470">
        <v>625</v>
      </c>
      <c r="K84" s="38"/>
      <c r="L84" s="802"/>
      <c r="M84" s="38"/>
      <c r="N84" s="39"/>
      <c r="O84" s="38"/>
      <c r="P84" s="803"/>
    </row>
    <row r="85" spans="1:16" ht="12.75" customHeight="1" x14ac:dyDescent="0.2">
      <c r="A85" s="384" t="s">
        <v>158</v>
      </c>
      <c r="B85" s="456" t="s">
        <v>3</v>
      </c>
      <c r="C85" s="800">
        <v>3243</v>
      </c>
      <c r="D85" s="800">
        <v>1870834</v>
      </c>
      <c r="E85" s="800">
        <v>187.08340000000001</v>
      </c>
      <c r="F85" s="801">
        <v>17.334514981019158</v>
      </c>
      <c r="G85" s="458">
        <v>3007</v>
      </c>
      <c r="H85" s="458">
        <v>2831</v>
      </c>
      <c r="I85" s="459">
        <v>0.9414699035583638</v>
      </c>
      <c r="J85" s="460">
        <v>181</v>
      </c>
      <c r="K85" s="14"/>
      <c r="L85" s="802"/>
      <c r="M85" s="38"/>
      <c r="N85" s="39"/>
      <c r="O85" s="38"/>
      <c r="P85" s="803"/>
    </row>
    <row r="86" spans="1:16" ht="12.75" customHeight="1" x14ac:dyDescent="0.2">
      <c r="A86" s="385"/>
      <c r="B86" s="21" t="s">
        <v>4</v>
      </c>
      <c r="C86" s="805">
        <v>2936</v>
      </c>
      <c r="D86" s="805">
        <v>1870834</v>
      </c>
      <c r="E86" s="805">
        <v>187.08340000000001</v>
      </c>
      <c r="F86" s="806">
        <v>15.693535610321385</v>
      </c>
      <c r="G86" s="18">
        <v>3071</v>
      </c>
      <c r="H86" s="18">
        <v>2888</v>
      </c>
      <c r="I86" s="221">
        <v>0.94041028980788022</v>
      </c>
      <c r="J86" s="206">
        <v>151</v>
      </c>
      <c r="K86" s="14"/>
      <c r="L86" s="802"/>
      <c r="M86" s="38"/>
      <c r="N86" s="39"/>
      <c r="O86" s="38"/>
      <c r="P86" s="803"/>
    </row>
    <row r="87" spans="1:16" ht="12.75" customHeight="1" x14ac:dyDescent="0.2">
      <c r="A87" s="385"/>
      <c r="B87" s="160" t="s">
        <v>5</v>
      </c>
      <c r="C87" s="808">
        <v>3196</v>
      </c>
      <c r="D87" s="808">
        <v>1870834</v>
      </c>
      <c r="E87" s="808">
        <v>187.08340000000001</v>
      </c>
      <c r="F87" s="809">
        <v>17.08329012622178</v>
      </c>
      <c r="G87" s="161">
        <v>2992</v>
      </c>
      <c r="H87" s="161">
        <v>2787</v>
      </c>
      <c r="I87" s="230">
        <v>0.93148395721925137</v>
      </c>
      <c r="J87" s="205">
        <v>148</v>
      </c>
      <c r="K87" s="14"/>
      <c r="L87" s="802"/>
      <c r="M87" s="38"/>
      <c r="N87" s="39"/>
      <c r="O87" s="38"/>
      <c r="P87" s="803"/>
    </row>
    <row r="88" spans="1:16" ht="12.75" customHeight="1" x14ac:dyDescent="0.2">
      <c r="A88" s="385"/>
      <c r="B88" s="21" t="s">
        <v>6</v>
      </c>
      <c r="C88" s="805">
        <v>3166</v>
      </c>
      <c r="D88" s="805">
        <v>1870834</v>
      </c>
      <c r="E88" s="805">
        <v>187.08340000000001</v>
      </c>
      <c r="F88" s="806">
        <v>16.92293383592558</v>
      </c>
      <c r="G88" s="18">
        <v>3086</v>
      </c>
      <c r="H88" s="18">
        <v>2824</v>
      </c>
      <c r="I88" s="221">
        <v>0.91510045366169801</v>
      </c>
      <c r="J88" s="206">
        <v>149</v>
      </c>
      <c r="K88" s="14"/>
      <c r="L88" s="802"/>
      <c r="M88" s="38"/>
      <c r="N88" s="39"/>
      <c r="O88" s="38"/>
      <c r="P88" s="803"/>
    </row>
    <row r="89" spans="1:16" ht="12.75" customHeight="1" x14ac:dyDescent="0.2">
      <c r="A89" s="461"/>
      <c r="B89" s="386" t="s">
        <v>158</v>
      </c>
      <c r="C89" s="811">
        <v>12541</v>
      </c>
      <c r="D89" s="811">
        <v>1870834</v>
      </c>
      <c r="E89" s="811">
        <v>187.08340000000001</v>
      </c>
      <c r="F89" s="812">
        <v>67.034274553487904</v>
      </c>
      <c r="G89" s="462">
        <v>12156</v>
      </c>
      <c r="H89" s="462">
        <v>11330</v>
      </c>
      <c r="I89" s="389">
        <v>0.93205001645278052</v>
      </c>
      <c r="J89" s="463">
        <v>629</v>
      </c>
      <c r="K89" s="38"/>
      <c r="L89" s="802"/>
      <c r="M89" s="38"/>
      <c r="N89" s="39"/>
      <c r="O89" s="38"/>
      <c r="P89" s="803"/>
    </row>
    <row r="90" spans="1:16" ht="12.75" customHeight="1" x14ac:dyDescent="0.2">
      <c r="A90" s="384" t="s">
        <v>159</v>
      </c>
      <c r="B90" s="464" t="s">
        <v>3</v>
      </c>
      <c r="C90" s="813">
        <v>3399</v>
      </c>
      <c r="D90" s="813">
        <v>1881641</v>
      </c>
      <c r="E90" s="813">
        <v>188.16409999999999</v>
      </c>
      <c r="F90" s="814">
        <v>18.064019650932352</v>
      </c>
      <c r="G90" s="466">
        <v>3011</v>
      </c>
      <c r="H90" s="466">
        <v>2802</v>
      </c>
      <c r="I90" s="353">
        <v>0.93058784456991028</v>
      </c>
      <c r="J90" s="467">
        <v>147</v>
      </c>
      <c r="K90" s="14"/>
      <c r="L90" s="802"/>
      <c r="M90" s="38"/>
      <c r="N90" s="39"/>
      <c r="O90" s="38"/>
      <c r="P90" s="803"/>
    </row>
    <row r="91" spans="1:16" ht="12.75" customHeight="1" x14ac:dyDescent="0.2">
      <c r="A91" s="385"/>
      <c r="B91" s="160" t="s">
        <v>4</v>
      </c>
      <c r="C91" s="808">
        <v>2932</v>
      </c>
      <c r="D91" s="808">
        <v>1881641</v>
      </c>
      <c r="E91" s="808">
        <v>188.16409999999999</v>
      </c>
      <c r="F91" s="809">
        <v>15.582143458821317</v>
      </c>
      <c r="G91" s="161">
        <v>3162</v>
      </c>
      <c r="H91" s="161">
        <v>2974</v>
      </c>
      <c r="I91" s="230">
        <v>0.94054395951929159</v>
      </c>
      <c r="J91" s="205">
        <v>138</v>
      </c>
      <c r="K91" s="14"/>
      <c r="L91" s="802"/>
      <c r="M91" s="38"/>
      <c r="N91" s="39"/>
      <c r="O91" s="38"/>
      <c r="P91" s="803"/>
    </row>
    <row r="92" spans="1:16" ht="12.75" customHeight="1" x14ac:dyDescent="0.2">
      <c r="A92" s="385"/>
      <c r="B92" s="21" t="s">
        <v>5</v>
      </c>
      <c r="C92" s="805">
        <v>2994</v>
      </c>
      <c r="D92" s="805">
        <v>1881641</v>
      </c>
      <c r="E92" s="805">
        <v>188.16409999999999</v>
      </c>
      <c r="F92" s="806">
        <v>15.911643081756829</v>
      </c>
      <c r="G92" s="18">
        <v>3063</v>
      </c>
      <c r="H92" s="18">
        <v>2889</v>
      </c>
      <c r="I92" s="221">
        <v>0.94319294809010779</v>
      </c>
      <c r="J92" s="206">
        <v>128</v>
      </c>
      <c r="K92" s="14"/>
      <c r="L92" s="802"/>
      <c r="M92" s="38"/>
      <c r="N92" s="39"/>
      <c r="O92" s="38"/>
      <c r="P92" s="803"/>
    </row>
    <row r="93" spans="1:16" ht="12.75" customHeight="1" x14ac:dyDescent="0.2">
      <c r="A93" s="385"/>
      <c r="B93" s="160" t="s">
        <v>6</v>
      </c>
      <c r="C93" s="808">
        <v>2882</v>
      </c>
      <c r="D93" s="808">
        <v>1881641</v>
      </c>
      <c r="E93" s="808">
        <v>188.16409999999999</v>
      </c>
      <c r="F93" s="809">
        <v>15.316417956453968</v>
      </c>
      <c r="G93" s="161">
        <v>2511</v>
      </c>
      <c r="H93" s="161">
        <v>2379</v>
      </c>
      <c r="I93" s="230">
        <v>0.94743130227001193</v>
      </c>
      <c r="J93" s="205">
        <v>141</v>
      </c>
      <c r="K93" s="14"/>
      <c r="L93" s="802"/>
      <c r="M93" s="38"/>
      <c r="N93" s="39"/>
      <c r="O93" s="38"/>
      <c r="P93" s="803"/>
    </row>
    <row r="94" spans="1:16" ht="12.75" customHeight="1" x14ac:dyDescent="0.2">
      <c r="A94" s="461"/>
      <c r="B94" s="468" t="s">
        <v>159</v>
      </c>
      <c r="C94" s="816">
        <v>12207</v>
      </c>
      <c r="D94" s="816">
        <v>1881641</v>
      </c>
      <c r="E94" s="816">
        <v>188.16409999999999</v>
      </c>
      <c r="F94" s="817">
        <v>64.874224147964469</v>
      </c>
      <c r="G94" s="469">
        <v>11747</v>
      </c>
      <c r="H94" s="469">
        <v>11044</v>
      </c>
      <c r="I94" s="376">
        <v>0.94015493317442755</v>
      </c>
      <c r="J94" s="470">
        <v>554</v>
      </c>
      <c r="K94" s="38"/>
      <c r="L94" s="802"/>
      <c r="M94" s="38"/>
      <c r="N94" s="39"/>
      <c r="O94" s="38"/>
      <c r="P94" s="803"/>
    </row>
    <row r="95" spans="1:16" ht="12.75" customHeight="1" x14ac:dyDescent="0.2">
      <c r="A95" s="384" t="s">
        <v>160</v>
      </c>
      <c r="B95" s="456" t="s">
        <v>3</v>
      </c>
      <c r="C95" s="800">
        <v>2309</v>
      </c>
      <c r="D95" s="800">
        <v>1893667</v>
      </c>
      <c r="E95" s="800">
        <v>189.36670000000001</v>
      </c>
      <c r="F95" s="801">
        <v>12.193273685394528</v>
      </c>
      <c r="G95" s="458">
        <v>1811</v>
      </c>
      <c r="H95" s="458">
        <v>1734</v>
      </c>
      <c r="I95" s="459">
        <v>0.95748205411374931</v>
      </c>
      <c r="J95" s="460">
        <v>72</v>
      </c>
      <c r="K95" s="14"/>
      <c r="L95" s="802"/>
      <c r="M95" s="38"/>
      <c r="N95" s="39"/>
      <c r="O95" s="38"/>
      <c r="P95" s="803"/>
    </row>
    <row r="96" spans="1:16" ht="12.75" customHeight="1" x14ac:dyDescent="0.2">
      <c r="A96" s="385"/>
      <c r="B96" s="21" t="s">
        <v>4</v>
      </c>
      <c r="C96" s="805">
        <v>3265</v>
      </c>
      <c r="D96" s="805">
        <v>1893667</v>
      </c>
      <c r="E96" s="805">
        <v>189.36670000000001</v>
      </c>
      <c r="F96" s="806">
        <v>17.24167976735086</v>
      </c>
      <c r="G96" s="18">
        <v>2426</v>
      </c>
      <c r="H96" s="18">
        <v>2328</v>
      </c>
      <c r="I96" s="221">
        <v>0.95960428689200328</v>
      </c>
      <c r="J96" s="206">
        <v>108</v>
      </c>
      <c r="K96" s="14"/>
      <c r="L96" s="802"/>
      <c r="M96" s="38"/>
      <c r="N96" s="39"/>
      <c r="O96" s="38"/>
      <c r="P96" s="803"/>
    </row>
    <row r="97" spans="1:16" ht="12.75" customHeight="1" x14ac:dyDescent="0.2">
      <c r="A97" s="385"/>
      <c r="B97" s="160" t="s">
        <v>5</v>
      </c>
      <c r="C97" s="808">
        <v>3587</v>
      </c>
      <c r="D97" s="808">
        <v>1893667</v>
      </c>
      <c r="E97" s="808">
        <v>189.36670000000001</v>
      </c>
      <c r="F97" s="809">
        <v>18.94208432633615</v>
      </c>
      <c r="G97" s="161">
        <v>2994</v>
      </c>
      <c r="H97" s="161">
        <v>2852</v>
      </c>
      <c r="I97" s="230">
        <v>0.95257181028724114</v>
      </c>
      <c r="J97" s="205">
        <v>147</v>
      </c>
      <c r="K97" s="14"/>
      <c r="L97" s="802"/>
      <c r="M97" s="38"/>
      <c r="N97" s="39"/>
      <c r="O97" s="38"/>
      <c r="P97" s="803"/>
    </row>
    <row r="98" spans="1:16" ht="12.75" customHeight="1" x14ac:dyDescent="0.2">
      <c r="A98" s="385"/>
      <c r="B98" s="21" t="s">
        <v>6</v>
      </c>
      <c r="C98" s="805">
        <v>3672</v>
      </c>
      <c r="D98" s="805">
        <v>1893667</v>
      </c>
      <c r="E98" s="805">
        <v>189.36670000000001</v>
      </c>
      <c r="F98" s="806">
        <v>19.390948883832266</v>
      </c>
      <c r="G98" s="18">
        <v>3252</v>
      </c>
      <c r="H98" s="18">
        <v>3115</v>
      </c>
      <c r="I98" s="221">
        <v>0.95787207872078717</v>
      </c>
      <c r="J98" s="206">
        <v>177</v>
      </c>
      <c r="K98" s="14"/>
      <c r="L98" s="802"/>
      <c r="M98" s="38"/>
      <c r="N98" s="39"/>
      <c r="O98" s="38"/>
      <c r="P98" s="803"/>
    </row>
    <row r="99" spans="1:16" ht="12.75" customHeight="1" x14ac:dyDescent="0.2">
      <c r="A99" s="461"/>
      <c r="B99" s="386" t="s">
        <v>160</v>
      </c>
      <c r="C99" s="811">
        <v>12833</v>
      </c>
      <c r="D99" s="811">
        <v>1893667</v>
      </c>
      <c r="E99" s="811">
        <v>189.36670000000001</v>
      </c>
      <c r="F99" s="812">
        <v>67.767986662913799</v>
      </c>
      <c r="G99" s="462">
        <v>10483</v>
      </c>
      <c r="H99" s="462">
        <v>10029</v>
      </c>
      <c r="I99" s="389">
        <v>0.95669178670227983</v>
      </c>
      <c r="J99" s="463">
        <v>504</v>
      </c>
      <c r="K99" s="38"/>
      <c r="L99" s="802"/>
      <c r="M99" s="38"/>
      <c r="N99" s="39"/>
      <c r="O99" s="38"/>
      <c r="P99" s="803"/>
    </row>
    <row r="100" spans="1:16" ht="12.75" customHeight="1" x14ac:dyDescent="0.2">
      <c r="A100" s="384" t="s">
        <v>372</v>
      </c>
      <c r="B100" s="464" t="s">
        <v>3</v>
      </c>
      <c r="C100" s="813">
        <v>3961</v>
      </c>
      <c r="D100" s="813">
        <v>1895510</v>
      </c>
      <c r="E100" s="813">
        <v>189.55099999999999</v>
      </c>
      <c r="F100" s="814">
        <v>20.896750742544224</v>
      </c>
      <c r="G100" s="466">
        <v>3461</v>
      </c>
      <c r="H100" s="466">
        <v>3281</v>
      </c>
      <c r="I100" s="353">
        <v>0.9479919098526437</v>
      </c>
      <c r="J100" s="467">
        <v>156</v>
      </c>
      <c r="K100" s="38"/>
      <c r="L100" s="802"/>
      <c r="M100" s="38"/>
      <c r="N100" s="39"/>
      <c r="O100" s="38"/>
      <c r="P100" s="803"/>
    </row>
    <row r="101" spans="1:16" ht="12.75" customHeight="1" x14ac:dyDescent="0.2">
      <c r="A101" s="385"/>
      <c r="B101" s="160" t="s">
        <v>4</v>
      </c>
      <c r="C101" s="808">
        <v>3322</v>
      </c>
      <c r="D101" s="808">
        <v>1895510</v>
      </c>
      <c r="E101" s="808">
        <v>189.55099999999999</v>
      </c>
      <c r="F101" s="809">
        <v>17.52562634858165</v>
      </c>
      <c r="G101" s="161">
        <v>3261</v>
      </c>
      <c r="H101" s="161">
        <v>3113</v>
      </c>
      <c r="I101" s="230">
        <v>0.95461514872738429</v>
      </c>
      <c r="J101" s="205">
        <v>147</v>
      </c>
      <c r="K101" s="38"/>
      <c r="L101" s="802"/>
      <c r="M101" s="38"/>
      <c r="N101" s="39"/>
      <c r="O101" s="38"/>
      <c r="P101" s="803"/>
    </row>
    <row r="102" spans="1:16" ht="12.75" customHeight="1" x14ac:dyDescent="0.2">
      <c r="A102" s="385"/>
      <c r="B102" s="21" t="s">
        <v>5</v>
      </c>
      <c r="C102" s="805">
        <v>3150</v>
      </c>
      <c r="D102" s="805">
        <v>1895510</v>
      </c>
      <c r="E102" s="805">
        <v>189.55099999999999</v>
      </c>
      <c r="F102" s="806">
        <v>16.618218843477482</v>
      </c>
      <c r="G102" s="18">
        <v>3242</v>
      </c>
      <c r="H102" s="18">
        <v>3053</v>
      </c>
      <c r="I102" s="221">
        <v>0.94170265268352871</v>
      </c>
      <c r="J102" s="206">
        <v>174</v>
      </c>
      <c r="K102" s="38"/>
      <c r="L102" s="802"/>
      <c r="M102" s="38"/>
      <c r="N102" s="39"/>
      <c r="O102" s="38"/>
      <c r="P102" s="803"/>
    </row>
    <row r="103" spans="1:16" ht="12.75" customHeight="1" x14ac:dyDescent="0.2">
      <c r="A103" s="385"/>
      <c r="B103" s="160" t="s">
        <v>6</v>
      </c>
      <c r="C103" s="808">
        <v>3167</v>
      </c>
      <c r="D103" s="808">
        <v>1895510</v>
      </c>
      <c r="E103" s="808">
        <v>189.55099999999999</v>
      </c>
      <c r="F103" s="809">
        <v>16.707904468981965</v>
      </c>
      <c r="G103" s="161">
        <v>2950</v>
      </c>
      <c r="H103" s="161">
        <v>2808</v>
      </c>
      <c r="I103" s="230">
        <v>0.951864406779661</v>
      </c>
      <c r="J103" s="205">
        <v>146</v>
      </c>
      <c r="K103" s="38"/>
      <c r="L103" s="802"/>
      <c r="M103" s="38"/>
      <c r="N103" s="39"/>
      <c r="O103" s="38"/>
      <c r="P103" s="803"/>
    </row>
    <row r="104" spans="1:16" ht="12.75" customHeight="1" x14ac:dyDescent="0.2">
      <c r="A104" s="461"/>
      <c r="B104" s="529" t="s">
        <v>372</v>
      </c>
      <c r="C104" s="818">
        <v>13600</v>
      </c>
      <c r="D104" s="818">
        <v>1895510</v>
      </c>
      <c r="E104" s="818">
        <v>189.55099999999999</v>
      </c>
      <c r="F104" s="819">
        <v>71.748500403585325</v>
      </c>
      <c r="G104" s="530">
        <v>12914</v>
      </c>
      <c r="H104" s="530">
        <v>12255</v>
      </c>
      <c r="I104" s="531">
        <v>0.94897010995818487</v>
      </c>
      <c r="J104" s="532">
        <v>623</v>
      </c>
      <c r="K104" s="38"/>
      <c r="L104" s="802"/>
      <c r="M104" s="38"/>
      <c r="N104" s="39"/>
      <c r="O104" s="38"/>
      <c r="P104" s="803"/>
    </row>
    <row r="105" spans="1:16" ht="12.75" customHeight="1" x14ac:dyDescent="0.2">
      <c r="A105" s="384" t="s">
        <v>561</v>
      </c>
      <c r="B105" s="456" t="s">
        <v>3</v>
      </c>
      <c r="C105" s="800">
        <v>3051</v>
      </c>
      <c r="D105" s="800">
        <v>1904564</v>
      </c>
      <c r="E105" s="800">
        <v>190.4564</v>
      </c>
      <c r="F105" s="801">
        <v>16.019414417157943</v>
      </c>
      <c r="G105" s="458">
        <v>3162</v>
      </c>
      <c r="H105" s="458">
        <v>3001</v>
      </c>
      <c r="I105" s="459">
        <v>0.94908285895003164</v>
      </c>
      <c r="J105" s="460">
        <v>148</v>
      </c>
      <c r="K105" s="581"/>
      <c r="L105" s="802"/>
      <c r="M105" s="38"/>
      <c r="N105" s="39"/>
      <c r="O105" s="38"/>
      <c r="P105" s="803"/>
    </row>
    <row r="106" spans="1:16" ht="12.75" customHeight="1" x14ac:dyDescent="0.2">
      <c r="A106" s="385"/>
      <c r="B106" s="21" t="s">
        <v>4</v>
      </c>
      <c r="C106" s="805">
        <v>2672</v>
      </c>
      <c r="D106" s="805">
        <v>1904564</v>
      </c>
      <c r="E106" s="805">
        <v>190.4564</v>
      </c>
      <c r="F106" s="806">
        <v>14.029457660650941</v>
      </c>
      <c r="G106" s="18">
        <v>2839</v>
      </c>
      <c r="H106" s="18">
        <v>2703</v>
      </c>
      <c r="I106" s="221">
        <v>0.95209580838323349</v>
      </c>
      <c r="J106" s="206">
        <v>149</v>
      </c>
      <c r="K106" s="581"/>
      <c r="L106" s="802"/>
      <c r="M106" s="38"/>
      <c r="N106" s="39"/>
      <c r="O106" s="38"/>
      <c r="P106" s="803"/>
    </row>
    <row r="107" spans="1:16" ht="12.75" customHeight="1" x14ac:dyDescent="0.2">
      <c r="A107" s="385"/>
      <c r="B107" s="160" t="s">
        <v>5</v>
      </c>
      <c r="C107" s="808">
        <v>2660</v>
      </c>
      <c r="D107" s="808">
        <v>1904564</v>
      </c>
      <c r="E107" s="808">
        <v>190.4564</v>
      </c>
      <c r="F107" s="809">
        <v>13.966451114270773</v>
      </c>
      <c r="G107" s="161">
        <v>2335</v>
      </c>
      <c r="H107" s="161">
        <v>2219</v>
      </c>
      <c r="I107" s="230">
        <v>0.95032119914346891</v>
      </c>
      <c r="J107" s="205">
        <v>138</v>
      </c>
      <c r="K107" s="581"/>
      <c r="L107" s="802"/>
      <c r="M107" s="38"/>
      <c r="N107" s="39"/>
      <c r="O107" s="38"/>
      <c r="P107" s="803"/>
    </row>
    <row r="108" spans="1:16" ht="12.75" customHeight="1" x14ac:dyDescent="0.2">
      <c r="A108" s="385"/>
      <c r="B108" s="21" t="s">
        <v>6</v>
      </c>
      <c r="C108" s="805">
        <v>2834</v>
      </c>
      <c r="D108" s="805">
        <v>1904564</v>
      </c>
      <c r="E108" s="805">
        <v>190.4564</v>
      </c>
      <c r="F108" s="806">
        <v>14.880046036783222</v>
      </c>
      <c r="G108" s="18">
        <v>2435</v>
      </c>
      <c r="H108" s="18">
        <v>2338</v>
      </c>
      <c r="I108" s="221">
        <v>0.9601642710472279</v>
      </c>
      <c r="J108" s="206">
        <v>130</v>
      </c>
      <c r="K108" s="581"/>
      <c r="L108" s="802"/>
      <c r="M108" s="38"/>
      <c r="N108" s="39"/>
      <c r="O108" s="38"/>
      <c r="P108" s="803"/>
    </row>
    <row r="109" spans="1:16" ht="12.75" customHeight="1" x14ac:dyDescent="0.2">
      <c r="A109" s="461"/>
      <c r="B109" s="386" t="s">
        <v>561</v>
      </c>
      <c r="C109" s="811">
        <v>11217</v>
      </c>
      <c r="D109" s="811">
        <v>1904564</v>
      </c>
      <c r="E109" s="811">
        <v>190.4564</v>
      </c>
      <c r="F109" s="812">
        <v>58.895369228862876</v>
      </c>
      <c r="G109" s="462">
        <v>10771</v>
      </c>
      <c r="H109" s="462">
        <v>10261</v>
      </c>
      <c r="I109" s="389">
        <v>0.95265063596694832</v>
      </c>
      <c r="J109" s="463">
        <v>565</v>
      </c>
      <c r="K109" s="581"/>
      <c r="L109" s="802"/>
      <c r="M109" s="38"/>
      <c r="N109" s="39"/>
      <c r="O109" s="38"/>
      <c r="P109" s="803"/>
    </row>
    <row r="110" spans="1:16" ht="12.75" customHeight="1" x14ac:dyDescent="0.2">
      <c r="A110" s="384" t="s">
        <v>570</v>
      </c>
      <c r="B110" s="464" t="s">
        <v>3</v>
      </c>
      <c r="C110" s="813">
        <v>2635</v>
      </c>
      <c r="D110" s="813">
        <v>1910543</v>
      </c>
      <c r="E110" s="813">
        <v>191.05430000000001</v>
      </c>
      <c r="F110" s="814">
        <v>13.791890577704871</v>
      </c>
      <c r="G110" s="466">
        <v>2635</v>
      </c>
      <c r="H110" s="466">
        <v>2538</v>
      </c>
      <c r="I110" s="353">
        <v>0.96318785578747623</v>
      </c>
      <c r="J110" s="467">
        <v>137</v>
      </c>
      <c r="K110" s="686"/>
      <c r="L110" s="802"/>
      <c r="M110" s="38"/>
      <c r="N110" s="39"/>
      <c r="O110" s="38"/>
      <c r="P110" s="803"/>
    </row>
    <row r="111" spans="1:16" ht="12.75" customHeight="1" x14ac:dyDescent="0.2">
      <c r="A111" s="385"/>
      <c r="B111" s="160" t="s">
        <v>4</v>
      </c>
      <c r="C111" s="808">
        <v>2363</v>
      </c>
      <c r="D111" s="808">
        <v>1910543</v>
      </c>
      <c r="E111" s="808">
        <v>191.05430000000001</v>
      </c>
      <c r="F111" s="809">
        <v>12.368211550328885</v>
      </c>
      <c r="G111" s="161">
        <v>2241</v>
      </c>
      <c r="H111" s="161">
        <v>2146</v>
      </c>
      <c r="I111" s="230">
        <v>0.9576082106202588</v>
      </c>
      <c r="J111" s="205">
        <v>123</v>
      </c>
      <c r="K111" s="686"/>
      <c r="L111" s="802"/>
      <c r="M111" s="38"/>
      <c r="N111" s="39"/>
      <c r="O111" s="38"/>
      <c r="P111" s="803"/>
    </row>
    <row r="112" spans="1:16" ht="12.75" customHeight="1" x14ac:dyDescent="0.2">
      <c r="A112" s="385"/>
      <c r="B112" s="21" t="s">
        <v>5</v>
      </c>
      <c r="C112" s="805">
        <v>2506</v>
      </c>
      <c r="D112" s="805">
        <v>1910543</v>
      </c>
      <c r="E112" s="805">
        <v>191.05430000000001</v>
      </c>
      <c r="F112" s="806">
        <v>13.116689862515525</v>
      </c>
      <c r="G112" s="18">
        <v>2463</v>
      </c>
      <c r="H112" s="18">
        <v>2343</v>
      </c>
      <c r="I112" s="221">
        <v>0.95127892813641901</v>
      </c>
      <c r="J112" s="206">
        <v>153</v>
      </c>
      <c r="K112" s="686"/>
      <c r="L112" s="820"/>
      <c r="M112" s="38"/>
      <c r="N112" s="39"/>
      <c r="O112" s="38"/>
      <c r="P112" s="803"/>
    </row>
    <row r="113" spans="1:16" ht="12.75" customHeight="1" x14ac:dyDescent="0.2">
      <c r="A113" s="385"/>
      <c r="B113" s="160" t="s">
        <v>6</v>
      </c>
      <c r="C113" s="808">
        <v>2521</v>
      </c>
      <c r="D113" s="808">
        <v>1910543</v>
      </c>
      <c r="E113" s="808">
        <v>191.05430000000001</v>
      </c>
      <c r="F113" s="809">
        <v>13.195201573584054</v>
      </c>
      <c r="G113" s="161">
        <v>2395</v>
      </c>
      <c r="H113" s="161">
        <v>2265</v>
      </c>
      <c r="I113" s="230">
        <v>0.94572025052192066</v>
      </c>
      <c r="J113" s="205">
        <v>156</v>
      </c>
      <c r="K113" s="686"/>
      <c r="L113" s="820"/>
      <c r="M113" s="38"/>
      <c r="N113" s="39"/>
      <c r="O113" s="38"/>
      <c r="P113" s="803"/>
    </row>
    <row r="114" spans="1:16" ht="12.75" customHeight="1" x14ac:dyDescent="0.2">
      <c r="A114" s="461"/>
      <c r="B114" s="529" t="s">
        <v>570</v>
      </c>
      <c r="C114" s="818">
        <v>10025</v>
      </c>
      <c r="D114" s="818">
        <v>1910543</v>
      </c>
      <c r="E114" s="818">
        <v>191.05430000000001</v>
      </c>
      <c r="F114" s="819">
        <v>52.471993564133335</v>
      </c>
      <c r="G114" s="530">
        <v>9734</v>
      </c>
      <c r="H114" s="530">
        <v>9292</v>
      </c>
      <c r="I114" s="531">
        <v>0.95459215122251906</v>
      </c>
      <c r="J114" s="532">
        <v>569</v>
      </c>
      <c r="K114" s="686"/>
      <c r="L114" s="820"/>
      <c r="M114" s="38"/>
      <c r="N114" s="39"/>
      <c r="O114" s="38"/>
      <c r="P114" s="803"/>
    </row>
    <row r="115" spans="1:16" ht="12.75" customHeight="1" x14ac:dyDescent="0.2">
      <c r="A115" s="384" t="s">
        <v>583</v>
      </c>
      <c r="B115" s="456" t="s">
        <v>3</v>
      </c>
      <c r="C115" s="800">
        <v>2532</v>
      </c>
      <c r="D115" s="800">
        <v>1920382</v>
      </c>
      <c r="E115" s="800">
        <v>192.03819999999999</v>
      </c>
      <c r="F115" s="801">
        <v>13.184876758894845</v>
      </c>
      <c r="G115" s="458">
        <v>2319</v>
      </c>
      <c r="H115" s="458">
        <v>2195</v>
      </c>
      <c r="I115" s="459">
        <v>0.94652867615351444</v>
      </c>
      <c r="J115" s="460">
        <v>143</v>
      </c>
      <c r="K115" s="686"/>
      <c r="L115" s="820"/>
      <c r="M115" s="38"/>
      <c r="N115" s="39"/>
      <c r="O115" s="38"/>
      <c r="P115" s="803"/>
    </row>
    <row r="116" spans="1:16" ht="12.75" customHeight="1" x14ac:dyDescent="0.2">
      <c r="A116" s="385"/>
      <c r="B116" s="21" t="s">
        <v>4</v>
      </c>
      <c r="C116" s="805">
        <v>2369</v>
      </c>
      <c r="D116" s="805">
        <v>1920382</v>
      </c>
      <c r="E116" s="805">
        <v>192.03819999999999</v>
      </c>
      <c r="F116" s="806">
        <v>12.336087299297745</v>
      </c>
      <c r="G116" s="18">
        <v>2294</v>
      </c>
      <c r="H116" s="18">
        <v>2179</v>
      </c>
      <c r="I116" s="221">
        <v>0.94986922406277241</v>
      </c>
      <c r="J116" s="206">
        <v>161</v>
      </c>
      <c r="K116" s="686"/>
      <c r="L116" s="820"/>
      <c r="M116" s="38"/>
      <c r="N116" s="39"/>
      <c r="O116" s="38"/>
      <c r="P116" s="803"/>
    </row>
    <row r="117" spans="1:16" ht="12.75" customHeight="1" x14ac:dyDescent="0.2">
      <c r="A117" s="385"/>
      <c r="B117" s="160" t="s">
        <v>5</v>
      </c>
      <c r="C117" s="808">
        <v>2357</v>
      </c>
      <c r="D117" s="808">
        <v>1920382</v>
      </c>
      <c r="E117" s="808">
        <v>192.03819999999999</v>
      </c>
      <c r="F117" s="809">
        <v>12.273599731720044</v>
      </c>
      <c r="G117" s="161">
        <v>2329</v>
      </c>
      <c r="H117" s="161">
        <v>2206</v>
      </c>
      <c r="I117" s="230">
        <v>0.94718763417775864</v>
      </c>
      <c r="J117" s="205">
        <v>181</v>
      </c>
      <c r="K117" s="686"/>
      <c r="L117" s="820"/>
      <c r="M117" s="38"/>
      <c r="N117" s="39"/>
      <c r="O117" s="38"/>
      <c r="P117" s="803"/>
    </row>
    <row r="118" spans="1:16" s="91" customFormat="1" ht="12.75" customHeight="1" x14ac:dyDescent="0.2">
      <c r="A118" s="681"/>
      <c r="B118" s="524" t="s">
        <v>6</v>
      </c>
      <c r="C118" s="821">
        <v>2458</v>
      </c>
      <c r="D118" s="821">
        <v>1920382</v>
      </c>
      <c r="E118" s="821">
        <v>192.03819999999999</v>
      </c>
      <c r="F118" s="822">
        <v>12.799536758832359</v>
      </c>
      <c r="G118" s="526">
        <v>2342</v>
      </c>
      <c r="H118" s="526">
        <v>2194</v>
      </c>
      <c r="I118" s="673">
        <v>0.93680614859094791</v>
      </c>
      <c r="J118" s="696">
        <v>145</v>
      </c>
      <c r="K118" s="700"/>
      <c r="L118" s="820"/>
      <c r="M118" s="504"/>
      <c r="N118" s="682"/>
      <c r="O118" s="504"/>
      <c r="P118" s="823"/>
    </row>
    <row r="119" spans="1:16" ht="12.75" customHeight="1" x14ac:dyDescent="0.2">
      <c r="A119" s="461"/>
      <c r="B119" s="386" t="s">
        <v>583</v>
      </c>
      <c r="C119" s="811">
        <v>9716</v>
      </c>
      <c r="D119" s="811">
        <v>1920382</v>
      </c>
      <c r="E119" s="811">
        <v>192.03819999999999</v>
      </c>
      <c r="F119" s="812">
        <v>50.59410054874499</v>
      </c>
      <c r="G119" s="462">
        <v>9284</v>
      </c>
      <c r="H119" s="462">
        <v>8774</v>
      </c>
      <c r="I119" s="389">
        <v>0.94506678155967261</v>
      </c>
      <c r="J119" s="463">
        <v>630</v>
      </c>
      <c r="K119" s="686"/>
      <c r="L119" s="820"/>
      <c r="M119" s="38"/>
      <c r="N119" s="39"/>
      <c r="O119" s="38"/>
      <c r="P119" s="803"/>
    </row>
    <row r="120" spans="1:16" ht="12.75" customHeight="1" x14ac:dyDescent="0.2">
      <c r="A120" s="385" t="s">
        <v>610</v>
      </c>
      <c r="B120" s="524" t="s">
        <v>3</v>
      </c>
      <c r="C120" s="813">
        <v>2399</v>
      </c>
      <c r="D120" s="821">
        <v>1927855</v>
      </c>
      <c r="E120" s="813">
        <v>192.78550000000001</v>
      </c>
      <c r="F120" s="822">
        <v>12.443881930954349</v>
      </c>
      <c r="G120" s="526">
        <v>2272</v>
      </c>
      <c r="H120" s="526">
        <v>2152</v>
      </c>
      <c r="I120" s="673">
        <v>0.94718309859154926</v>
      </c>
      <c r="J120" s="696">
        <v>154</v>
      </c>
      <c r="K120" s="686"/>
      <c r="L120" s="820"/>
      <c r="M120" s="820"/>
      <c r="N120" s="820"/>
      <c r="O120" s="38"/>
      <c r="P120" s="803"/>
    </row>
    <row r="121" spans="1:16" ht="12.75" customHeight="1" x14ac:dyDescent="0.2">
      <c r="A121" s="385"/>
      <c r="B121" s="160" t="s">
        <v>4</v>
      </c>
      <c r="C121" s="808">
        <v>2344</v>
      </c>
      <c r="D121" s="808">
        <v>1927855</v>
      </c>
      <c r="E121" s="808">
        <v>192.78550000000001</v>
      </c>
      <c r="F121" s="809">
        <v>12.158590765384325</v>
      </c>
      <c r="G121" s="161">
        <v>1953</v>
      </c>
      <c r="H121" s="161">
        <v>1867</v>
      </c>
      <c r="I121" s="230">
        <v>0.95596518177163337</v>
      </c>
      <c r="J121" s="205">
        <v>133</v>
      </c>
      <c r="K121" s="686"/>
      <c r="L121" s="820"/>
      <c r="M121" s="820"/>
      <c r="N121" s="820"/>
      <c r="O121" s="38"/>
      <c r="P121" s="803"/>
    </row>
    <row r="122" spans="1:16" ht="12.75" customHeight="1" x14ac:dyDescent="0.2">
      <c r="A122" s="385"/>
      <c r="B122" s="524" t="s">
        <v>5</v>
      </c>
      <c r="C122" s="805">
        <v>2480</v>
      </c>
      <c r="D122" s="821">
        <v>1927855</v>
      </c>
      <c r="E122" s="805">
        <v>192.78550000000001</v>
      </c>
      <c r="F122" s="822">
        <v>12.864038011157477</v>
      </c>
      <c r="G122" s="526">
        <v>2311</v>
      </c>
      <c r="H122" s="526">
        <v>2156</v>
      </c>
      <c r="I122" s="673">
        <v>0.93292946776287322</v>
      </c>
      <c r="J122" s="696">
        <v>141</v>
      </c>
      <c r="K122" s="686"/>
      <c r="L122" s="820"/>
      <c r="M122" s="820"/>
      <c r="N122" s="820"/>
      <c r="O122" s="38"/>
      <c r="P122" s="803"/>
    </row>
    <row r="123" spans="1:16" ht="12.75" customHeight="1" x14ac:dyDescent="0.2">
      <c r="A123" s="385"/>
      <c r="B123" s="160" t="s">
        <v>6</v>
      </c>
      <c r="C123" s="808">
        <v>2419</v>
      </c>
      <c r="D123" s="808">
        <v>1927855</v>
      </c>
      <c r="E123" s="808">
        <v>192.78550000000001</v>
      </c>
      <c r="F123" s="809">
        <v>12.547624172979814</v>
      </c>
      <c r="G123" s="161">
        <v>2238</v>
      </c>
      <c r="H123" s="161">
        <v>2127</v>
      </c>
      <c r="I123" s="230">
        <v>0.95040214477211793</v>
      </c>
      <c r="J123" s="205">
        <v>130</v>
      </c>
      <c r="K123" s="686"/>
      <c r="L123" s="820"/>
      <c r="M123" s="820"/>
      <c r="N123" s="820"/>
      <c r="O123" s="38"/>
      <c r="P123" s="803"/>
    </row>
    <row r="124" spans="1:16" s="91" customFormat="1" ht="12.75" customHeight="1" x14ac:dyDescent="0.2">
      <c r="A124" s="681"/>
      <c r="B124" s="21" t="s">
        <v>610</v>
      </c>
      <c r="C124" s="818">
        <v>9642</v>
      </c>
      <c r="D124" s="805">
        <v>1927855</v>
      </c>
      <c r="E124" s="818">
        <v>192.78550000000001</v>
      </c>
      <c r="F124" s="806">
        <v>50.014134880475964</v>
      </c>
      <c r="G124" s="18">
        <v>8774</v>
      </c>
      <c r="H124" s="18">
        <v>8302</v>
      </c>
      <c r="I124" s="221">
        <v>0.94620469569181676</v>
      </c>
      <c r="J124" s="206">
        <v>558</v>
      </c>
      <c r="K124" s="686"/>
      <c r="L124" s="820"/>
      <c r="M124" s="820"/>
      <c r="N124" s="820"/>
      <c r="O124" s="504"/>
      <c r="P124" s="823"/>
    </row>
    <row r="125" spans="1:16" ht="13.7" customHeight="1" x14ac:dyDescent="0.2">
      <c r="A125" s="824" t="s">
        <v>76</v>
      </c>
      <c r="B125" s="825"/>
      <c r="C125" s="919"/>
      <c r="D125" s="697"/>
      <c r="E125" s="689"/>
      <c r="F125" s="689"/>
      <c r="G125" s="689"/>
      <c r="H125" s="826"/>
      <c r="I125" s="826"/>
      <c r="J125" s="826"/>
      <c r="K125" s="687"/>
      <c r="L125" s="827"/>
    </row>
    <row r="126" spans="1:16" ht="13.7" customHeight="1" x14ac:dyDescent="0.2">
      <c r="A126" s="92" t="s">
        <v>56</v>
      </c>
      <c r="C126" s="688"/>
      <c r="D126" s="688"/>
      <c r="E126" s="688"/>
      <c r="F126" s="688"/>
      <c r="G126" s="688"/>
      <c r="H126" s="16"/>
      <c r="I126" s="16"/>
      <c r="J126" s="16"/>
      <c r="K126" s="687"/>
      <c r="L126" s="827"/>
    </row>
    <row r="127" spans="1:16" ht="13.7" customHeight="1" x14ac:dyDescent="0.2">
      <c r="A127" s="111" t="s">
        <v>155</v>
      </c>
      <c r="B127" s="117"/>
      <c r="C127" s="117"/>
      <c r="D127" s="117"/>
      <c r="E127" s="117"/>
      <c r="F127" s="117"/>
      <c r="G127" s="117"/>
      <c r="H127" s="117"/>
      <c r="I127" s="117"/>
      <c r="J127" s="117"/>
      <c r="K127" s="45"/>
      <c r="L127" s="827"/>
    </row>
    <row r="128" spans="1:16" ht="13.7" customHeight="1" x14ac:dyDescent="0.2">
      <c r="A128" s="918" t="s">
        <v>724</v>
      </c>
      <c r="B128" s="210"/>
      <c r="C128" s="210"/>
      <c r="D128" s="210"/>
      <c r="E128" s="210"/>
      <c r="F128" s="210"/>
      <c r="G128" s="210"/>
      <c r="H128" s="210"/>
      <c r="I128" s="210"/>
      <c r="J128" s="210"/>
      <c r="K128" s="828"/>
      <c r="L128" s="829"/>
      <c r="M128" s="829"/>
      <c r="N128" s="829"/>
      <c r="O128" s="829"/>
    </row>
    <row r="129" spans="1:15" ht="13.7" customHeight="1" x14ac:dyDescent="0.2">
      <c r="A129" s="210" t="s">
        <v>373</v>
      </c>
      <c r="B129" s="210"/>
      <c r="C129" s="210"/>
      <c r="D129" s="210"/>
      <c r="E129" s="210"/>
      <c r="F129" s="210"/>
      <c r="G129" s="210"/>
      <c r="H129" s="210"/>
      <c r="I129" s="210"/>
      <c r="J129" s="210"/>
      <c r="K129" s="828"/>
      <c r="L129" s="829"/>
      <c r="M129" s="829"/>
      <c r="N129" s="829"/>
      <c r="O129" s="829"/>
    </row>
    <row r="130" spans="1:15" ht="13.7" customHeight="1" x14ac:dyDescent="0.2">
      <c r="A130" s="210" t="s">
        <v>215</v>
      </c>
      <c r="B130" s="210"/>
      <c r="C130" s="210"/>
      <c r="D130" s="210"/>
      <c r="E130" s="210"/>
      <c r="F130" s="210"/>
      <c r="G130" s="210"/>
      <c r="H130" s="210"/>
      <c r="I130" s="210"/>
      <c r="J130" s="210"/>
      <c r="K130" s="828"/>
      <c r="L130" s="829"/>
      <c r="M130" s="829"/>
      <c r="N130" s="829"/>
      <c r="O130" s="829"/>
    </row>
    <row r="131" spans="1:15" ht="13.7" customHeight="1" x14ac:dyDescent="0.2">
      <c r="A131" s="111" t="s">
        <v>584</v>
      </c>
      <c r="B131" s="830"/>
      <c r="C131" s="830"/>
      <c r="D131" s="830"/>
      <c r="E131" s="830"/>
      <c r="F131" s="830"/>
      <c r="G131" s="830"/>
      <c r="H131" s="830"/>
      <c r="I131" s="830"/>
      <c r="J131" s="830"/>
    </row>
    <row r="132" spans="1:15" ht="13.7" customHeight="1" x14ac:dyDescent="0.2">
      <c r="A132" s="111" t="s">
        <v>630</v>
      </c>
      <c r="B132" s="830"/>
      <c r="C132" s="830"/>
      <c r="D132" s="830"/>
      <c r="E132" s="830"/>
      <c r="F132" s="830"/>
      <c r="G132" s="830"/>
      <c r="H132" s="830"/>
      <c r="I132" s="830"/>
      <c r="J132" s="830"/>
    </row>
    <row r="133" spans="1:15" ht="13.7" customHeight="1" x14ac:dyDescent="0.2">
      <c r="A133" s="210" t="s">
        <v>377</v>
      </c>
      <c r="B133" s="210"/>
      <c r="C133" s="210"/>
      <c r="D133" s="210"/>
      <c r="E133" s="210"/>
      <c r="F133" s="210"/>
      <c r="G133" s="210"/>
      <c r="H133" s="210"/>
      <c r="I133" s="210"/>
      <c r="J133" s="210"/>
      <c r="K133" s="828"/>
      <c r="L133" s="829"/>
      <c r="M133" s="829"/>
      <c r="N133" s="829"/>
      <c r="O133" s="829"/>
    </row>
    <row r="134" spans="1:15" ht="13.7" customHeight="1" x14ac:dyDescent="0.2">
      <c r="A134" s="831" t="s">
        <v>378</v>
      </c>
      <c r="B134" s="832"/>
      <c r="C134" s="832"/>
      <c r="D134" s="832"/>
      <c r="E134" s="832"/>
      <c r="F134" s="832"/>
      <c r="G134" s="832"/>
      <c r="H134" s="832"/>
      <c r="I134" s="832"/>
      <c r="J134" s="832"/>
      <c r="K134" s="828"/>
      <c r="L134" s="829"/>
      <c r="M134" s="829"/>
      <c r="N134" s="829"/>
      <c r="O134" s="829"/>
    </row>
    <row r="135" spans="1:15" x14ac:dyDescent="0.2">
      <c r="G135" s="93"/>
      <c r="H135" s="93"/>
      <c r="I135" s="833"/>
      <c r="J135" s="834"/>
      <c r="K135" s="833"/>
      <c r="L135" s="835"/>
      <c r="M135" s="836"/>
      <c r="N135" s="834"/>
      <c r="O135" s="833"/>
    </row>
    <row r="136" spans="1:15" ht="15" x14ac:dyDescent="0.25">
      <c r="A136" s="316" t="s">
        <v>644</v>
      </c>
      <c r="B136" s="91"/>
      <c r="C136" s="91"/>
      <c r="D136" s="91"/>
      <c r="E136" s="91"/>
      <c r="F136" s="91"/>
      <c r="G136" s="46"/>
      <c r="H136" s="46"/>
      <c r="I136" s="46"/>
      <c r="J136" s="46"/>
    </row>
    <row r="137" spans="1:15" x14ac:dyDescent="0.2">
      <c r="B137" s="640"/>
      <c r="C137" s="640"/>
      <c r="D137" s="640"/>
      <c r="E137" s="640"/>
      <c r="F137" s="640"/>
      <c r="G137" s="218"/>
      <c r="H137" s="218"/>
      <c r="I137" s="218"/>
      <c r="J137" s="218"/>
      <c r="K137" s="346"/>
      <c r="L137" s="799"/>
    </row>
    <row r="138" spans="1:15" x14ac:dyDescent="0.2">
      <c r="B138" s="640"/>
      <c r="C138" s="640"/>
      <c r="D138" s="640"/>
      <c r="E138" s="640"/>
      <c r="F138" s="640"/>
      <c r="G138" s="218"/>
      <c r="H138" s="218"/>
      <c r="I138" s="218"/>
      <c r="J138" s="218"/>
      <c r="K138" s="346"/>
      <c r="L138" s="799"/>
    </row>
    <row r="139" spans="1:15" x14ac:dyDescent="0.2">
      <c r="B139" s="640"/>
      <c r="C139" s="640"/>
      <c r="D139" s="640"/>
      <c r="E139" s="640"/>
      <c r="F139" s="640"/>
      <c r="G139" s="218"/>
      <c r="H139" s="218"/>
      <c r="I139" s="218"/>
      <c r="J139" s="218"/>
      <c r="K139" s="346"/>
      <c r="L139" s="640"/>
    </row>
    <row r="140" spans="1:15" x14ac:dyDescent="0.2">
      <c r="A140" s="640"/>
      <c r="B140" s="640"/>
      <c r="C140" s="640"/>
      <c r="D140" s="640"/>
      <c r="E140" s="640"/>
      <c r="F140" s="640"/>
      <c r="G140" s="218"/>
      <c r="H140" s="218"/>
      <c r="I140" s="218"/>
      <c r="J140" s="218"/>
      <c r="K140" s="346"/>
      <c r="L140" s="640"/>
      <c r="M140" s="640"/>
      <c r="N140" s="640"/>
      <c r="O140" s="640"/>
    </row>
    <row r="141" spans="1:15" x14ac:dyDescent="0.2">
      <c r="A141" s="640"/>
      <c r="B141" s="640"/>
      <c r="C141" s="640"/>
      <c r="D141" s="640"/>
      <c r="E141" s="640"/>
      <c r="F141" s="640"/>
      <c r="G141" s="218"/>
      <c r="H141" s="218"/>
      <c r="I141" s="218"/>
      <c r="J141" s="218"/>
      <c r="K141" s="346"/>
      <c r="L141" s="799"/>
      <c r="M141" s="640"/>
      <c r="N141" s="640"/>
      <c r="O141" s="640"/>
    </row>
    <row r="142" spans="1:15" x14ac:dyDescent="0.2">
      <c r="A142" s="640"/>
      <c r="B142" s="640"/>
      <c r="C142" s="640"/>
      <c r="D142" s="640"/>
      <c r="E142" s="640"/>
      <c r="F142" s="640"/>
      <c r="G142" s="218"/>
      <c r="H142" s="218"/>
      <c r="I142" s="218"/>
      <c r="J142" s="218"/>
      <c r="K142" s="346"/>
      <c r="L142" s="799"/>
      <c r="M142" s="640"/>
      <c r="N142" s="640"/>
      <c r="O142" s="640"/>
    </row>
    <row r="143" spans="1:15" x14ac:dyDescent="0.2">
      <c r="A143" s="640"/>
      <c r="B143" s="640"/>
      <c r="C143" s="640"/>
      <c r="D143" s="640"/>
      <c r="E143" s="640"/>
      <c r="F143" s="640"/>
      <c r="G143" s="218"/>
      <c r="H143" s="218"/>
      <c r="I143" s="218"/>
      <c r="J143" s="218"/>
      <c r="K143" s="346"/>
      <c r="L143" s="799"/>
      <c r="M143" s="640"/>
      <c r="N143" s="640"/>
      <c r="O143" s="640"/>
    </row>
    <row r="144" spans="1:15" x14ac:dyDescent="0.2">
      <c r="A144" s="640"/>
      <c r="B144" s="640"/>
      <c r="C144" s="640"/>
      <c r="D144" s="640"/>
      <c r="E144" s="640"/>
      <c r="F144" s="640"/>
      <c r="G144" s="218"/>
      <c r="H144" s="218"/>
      <c r="I144" s="218"/>
      <c r="J144" s="218"/>
      <c r="K144" s="346"/>
      <c r="L144" s="799"/>
      <c r="M144" s="640"/>
      <c r="N144" s="640"/>
      <c r="O144" s="640"/>
    </row>
    <row r="145" spans="1:15" x14ac:dyDescent="0.2">
      <c r="A145" s="640"/>
      <c r="B145" s="640"/>
      <c r="C145" s="640"/>
      <c r="D145" s="640"/>
      <c r="E145" s="640"/>
      <c r="F145" s="640"/>
      <c r="G145" s="218"/>
      <c r="H145" s="218"/>
      <c r="I145" s="218"/>
      <c r="J145" s="218"/>
      <c r="K145" s="346"/>
      <c r="L145" s="799"/>
      <c r="M145" s="640"/>
      <c r="N145" s="640"/>
      <c r="O145" s="640"/>
    </row>
    <row r="146" spans="1:15" x14ac:dyDescent="0.2">
      <c r="A146" s="640"/>
      <c r="B146" s="640"/>
      <c r="C146" s="640"/>
      <c r="D146" s="640"/>
      <c r="E146" s="640"/>
      <c r="F146" s="640"/>
      <c r="G146" s="218"/>
      <c r="H146" s="218"/>
      <c r="I146" s="218"/>
      <c r="J146" s="218"/>
      <c r="K146" s="346"/>
      <c r="L146" s="799"/>
      <c r="M146" s="640"/>
      <c r="N146" s="640"/>
      <c r="O146" s="640"/>
    </row>
    <row r="147" spans="1:15" x14ac:dyDescent="0.2">
      <c r="A147" s="640"/>
      <c r="B147" s="640"/>
      <c r="C147" s="640"/>
      <c r="D147" s="640"/>
      <c r="E147" s="640"/>
      <c r="F147" s="640"/>
      <c r="G147" s="218"/>
      <c r="H147" s="218"/>
      <c r="I147" s="218"/>
      <c r="J147" s="218"/>
      <c r="K147" s="346"/>
      <c r="L147" s="799"/>
      <c r="M147" s="640"/>
      <c r="N147" s="640"/>
      <c r="O147" s="640"/>
    </row>
    <row r="148" spans="1:15" x14ac:dyDescent="0.2">
      <c r="A148" s="640"/>
      <c r="B148" s="640"/>
      <c r="C148" s="640"/>
      <c r="D148" s="640"/>
      <c r="E148" s="640"/>
      <c r="F148" s="640"/>
      <c r="G148" s="218"/>
      <c r="H148" s="218"/>
      <c r="I148" s="218"/>
      <c r="J148" s="218"/>
      <c r="K148" s="346"/>
      <c r="L148" s="799"/>
      <c r="M148" s="640"/>
      <c r="N148" s="640"/>
      <c r="O148" s="640"/>
    </row>
    <row r="149" spans="1:15" x14ac:dyDescent="0.2">
      <c r="A149" s="640"/>
      <c r="B149" s="640"/>
      <c r="C149" s="640"/>
      <c r="D149" s="640"/>
      <c r="E149" s="640"/>
      <c r="F149" s="640"/>
      <c r="G149" s="218"/>
      <c r="H149" s="218"/>
      <c r="I149" s="218"/>
      <c r="J149" s="218"/>
      <c r="K149" s="346"/>
      <c r="L149" s="799"/>
      <c r="M149" s="640"/>
      <c r="N149" s="640"/>
      <c r="O149" s="640"/>
    </row>
    <row r="150" spans="1:15" x14ac:dyDescent="0.2">
      <c r="A150" s="640"/>
      <c r="B150" s="640"/>
      <c r="C150" s="640"/>
      <c r="D150" s="640"/>
      <c r="E150" s="640"/>
      <c r="F150" s="640"/>
      <c r="G150" s="218"/>
      <c r="H150" s="218"/>
      <c r="I150" s="218"/>
      <c r="J150" s="218"/>
      <c r="K150" s="346"/>
      <c r="L150" s="799"/>
      <c r="M150" s="640"/>
      <c r="N150" s="640"/>
      <c r="O150" s="640"/>
    </row>
    <row r="151" spans="1:15" x14ac:dyDescent="0.2">
      <c r="A151" s="640"/>
      <c r="B151" s="640"/>
      <c r="C151" s="640"/>
      <c r="D151" s="640"/>
      <c r="E151" s="640"/>
      <c r="F151" s="640"/>
      <c r="G151" s="218"/>
      <c r="H151" s="218"/>
      <c r="I151" s="218"/>
      <c r="J151" s="218"/>
      <c r="K151" s="346"/>
      <c r="L151" s="799"/>
      <c r="M151" s="640"/>
      <c r="N151" s="640"/>
      <c r="O151" s="640"/>
    </row>
    <row r="152" spans="1:15" x14ac:dyDescent="0.2">
      <c r="A152" s="640"/>
      <c r="B152" s="640"/>
      <c r="C152" s="640"/>
      <c r="D152" s="640"/>
      <c r="E152" s="640"/>
      <c r="F152" s="640"/>
      <c r="G152" s="218"/>
      <c r="H152" s="218"/>
      <c r="I152" s="218"/>
      <c r="J152" s="218"/>
      <c r="K152" s="346"/>
      <c r="L152" s="799"/>
      <c r="M152" s="640"/>
      <c r="N152" s="640"/>
      <c r="O152" s="640"/>
    </row>
    <row r="153" spans="1:15" x14ac:dyDescent="0.2">
      <c r="A153" s="640"/>
      <c r="B153" s="640"/>
      <c r="C153" s="640"/>
      <c r="D153" s="640"/>
      <c r="E153" s="640"/>
      <c r="F153" s="640"/>
      <c r="G153" s="218"/>
      <c r="H153" s="218"/>
      <c r="I153" s="218"/>
      <c r="J153" s="218"/>
      <c r="K153" s="346"/>
      <c r="L153" s="799"/>
      <c r="M153" s="640"/>
      <c r="N153" s="640"/>
      <c r="O153" s="640"/>
    </row>
    <row r="154" spans="1:15" x14ac:dyDescent="0.2">
      <c r="A154" s="640"/>
      <c r="B154" s="640"/>
      <c r="C154" s="640"/>
      <c r="D154" s="640"/>
      <c r="E154" s="640"/>
      <c r="F154" s="640"/>
      <c r="G154" s="218"/>
      <c r="H154" s="218"/>
      <c r="I154" s="218"/>
      <c r="J154" s="218"/>
      <c r="K154" s="346"/>
      <c r="L154" s="799"/>
      <c r="M154" s="640"/>
      <c r="N154" s="640"/>
      <c r="O154" s="640"/>
    </row>
    <row r="155" spans="1:15" x14ac:dyDescent="0.2">
      <c r="A155" s="640"/>
      <c r="B155" s="640"/>
      <c r="C155" s="640"/>
      <c r="D155" s="640"/>
      <c r="E155" s="640"/>
      <c r="F155" s="640"/>
      <c r="G155" s="218"/>
      <c r="H155" s="218"/>
      <c r="I155" s="218"/>
      <c r="J155" s="218"/>
      <c r="K155" s="346"/>
      <c r="L155" s="799"/>
      <c r="M155" s="640"/>
      <c r="N155" s="640"/>
      <c r="O155" s="640"/>
    </row>
    <row r="156" spans="1:15" x14ac:dyDescent="0.2">
      <c r="A156" s="640"/>
      <c r="B156" s="640"/>
      <c r="C156" s="640"/>
      <c r="D156" s="640"/>
      <c r="E156" s="640"/>
      <c r="F156" s="640"/>
      <c r="G156" s="218"/>
      <c r="H156" s="218"/>
      <c r="I156" s="218"/>
      <c r="J156" s="218"/>
      <c r="K156" s="346"/>
      <c r="L156" s="799"/>
      <c r="M156" s="640"/>
      <c r="N156" s="640"/>
      <c r="O156" s="640"/>
    </row>
    <row r="157" spans="1:15" x14ac:dyDescent="0.2">
      <c r="A157" s="640"/>
      <c r="B157" s="640"/>
      <c r="C157" s="640"/>
      <c r="D157" s="640"/>
      <c r="E157" s="640"/>
      <c r="F157" s="640"/>
      <c r="G157" s="218"/>
      <c r="H157" s="218"/>
      <c r="I157" s="218"/>
      <c r="J157" s="218"/>
      <c r="K157" s="346"/>
      <c r="L157" s="799"/>
      <c r="M157" s="640"/>
      <c r="N157" s="640"/>
      <c r="O157" s="640"/>
    </row>
    <row r="158" spans="1:15" x14ac:dyDescent="0.2">
      <c r="A158" s="640"/>
      <c r="B158" s="640"/>
      <c r="C158" s="640"/>
      <c r="D158" s="640"/>
      <c r="E158" s="640"/>
      <c r="F158" s="640"/>
      <c r="G158" s="218"/>
      <c r="H158" s="218"/>
      <c r="I158" s="218"/>
      <c r="J158" s="218"/>
      <c r="K158" s="346"/>
      <c r="L158" s="799"/>
      <c r="M158" s="640"/>
      <c r="N158" s="640"/>
      <c r="O158" s="640"/>
    </row>
    <row r="159" spans="1:15" x14ac:dyDescent="0.2">
      <c r="A159" s="640"/>
      <c r="B159" s="640"/>
      <c r="C159" s="640"/>
      <c r="D159" s="640"/>
      <c r="E159" s="640"/>
      <c r="F159" s="640"/>
      <c r="G159" s="218"/>
      <c r="H159" s="218"/>
      <c r="I159" s="218"/>
      <c r="J159" s="218"/>
      <c r="K159" s="346"/>
      <c r="L159" s="799"/>
      <c r="M159" s="640"/>
      <c r="N159" s="640"/>
      <c r="O159" s="640"/>
    </row>
    <row r="160" spans="1:15" x14ac:dyDescent="0.2">
      <c r="A160" s="640"/>
      <c r="B160" s="640"/>
      <c r="C160" s="640"/>
      <c r="D160" s="640"/>
      <c r="E160" s="640"/>
      <c r="F160" s="640"/>
      <c r="G160" s="218"/>
      <c r="H160" s="218"/>
      <c r="I160" s="218"/>
      <c r="J160" s="218"/>
      <c r="K160" s="346"/>
      <c r="L160" s="799"/>
      <c r="M160" s="640"/>
      <c r="N160" s="640"/>
      <c r="O160" s="640"/>
    </row>
    <row r="161" spans="1:18" x14ac:dyDescent="0.2">
      <c r="A161" s="640"/>
      <c r="B161" s="640"/>
      <c r="C161" s="640"/>
      <c r="D161" s="640"/>
      <c r="E161" s="640"/>
      <c r="F161" s="640"/>
      <c r="G161" s="218"/>
      <c r="H161" s="218"/>
      <c r="I161" s="218"/>
      <c r="J161" s="218"/>
      <c r="K161" s="346"/>
      <c r="L161" s="799"/>
      <c r="M161" s="640"/>
      <c r="N161" s="640"/>
      <c r="O161" s="640"/>
    </row>
    <row r="162" spans="1:18" x14ac:dyDescent="0.2">
      <c r="A162" s="640"/>
      <c r="B162" s="640"/>
      <c r="C162" s="640"/>
      <c r="D162" s="640"/>
      <c r="E162" s="640"/>
      <c r="F162" s="640"/>
      <c r="G162" s="218"/>
      <c r="H162" s="218"/>
      <c r="I162" s="218"/>
      <c r="J162" s="218"/>
      <c r="K162" s="346"/>
      <c r="L162" s="799"/>
      <c r="M162" s="640"/>
      <c r="N162" s="640"/>
      <c r="O162" s="640"/>
    </row>
    <row r="164" spans="1:18" s="640" customFormat="1" x14ac:dyDescent="0.2">
      <c r="G164" s="218"/>
      <c r="H164" s="218"/>
      <c r="I164" s="218"/>
      <c r="J164" s="218"/>
      <c r="K164" s="346"/>
      <c r="L164" s="837"/>
      <c r="M164" s="838"/>
      <c r="N164" s="838"/>
      <c r="O164" s="838"/>
      <c r="P164" s="838"/>
      <c r="Q164" s="838"/>
      <c r="R164" s="838"/>
    </row>
    <row r="165" spans="1:18" s="640" customFormat="1" ht="15" x14ac:dyDescent="0.25">
      <c r="A165" s="316" t="s">
        <v>645</v>
      </c>
      <c r="G165" s="218"/>
      <c r="H165" s="218"/>
      <c r="I165" s="218"/>
      <c r="J165" s="218"/>
      <c r="K165" s="346"/>
      <c r="L165" s="837"/>
      <c r="M165" s="838"/>
      <c r="N165" s="766"/>
      <c r="O165" s="767"/>
      <c r="P165" s="838"/>
      <c r="Q165" s="838"/>
      <c r="R165" s="838"/>
    </row>
    <row r="166" spans="1:18" s="640" customFormat="1" x14ac:dyDescent="0.2">
      <c r="G166" s="218"/>
      <c r="H166" s="218"/>
      <c r="I166" s="218"/>
      <c r="J166" s="218"/>
      <c r="K166" s="346"/>
      <c r="L166" s="839"/>
      <c r="M166" s="840"/>
      <c r="N166" s="768"/>
      <c r="O166" s="768"/>
      <c r="P166" s="840"/>
      <c r="Q166" s="838"/>
      <c r="R166" s="838"/>
    </row>
    <row r="167" spans="1:18" s="640" customFormat="1" x14ac:dyDescent="0.2">
      <c r="G167" s="218"/>
      <c r="H167" s="218"/>
      <c r="I167" s="218"/>
      <c r="J167" s="218"/>
      <c r="K167" s="346"/>
      <c r="L167" s="839"/>
      <c r="M167" s="840"/>
      <c r="N167" s="768"/>
      <c r="O167" s="768"/>
      <c r="P167" s="840"/>
      <c r="Q167" s="838"/>
      <c r="R167" s="838"/>
    </row>
    <row r="168" spans="1:18" s="640" customFormat="1" x14ac:dyDescent="0.2">
      <c r="G168" s="218"/>
      <c r="H168" s="218"/>
      <c r="I168" s="218"/>
      <c r="J168" s="218"/>
      <c r="K168" s="346"/>
      <c r="L168" s="839"/>
      <c r="M168" s="840"/>
      <c r="N168" s="769"/>
      <c r="O168" s="770"/>
      <c r="P168" s="840"/>
      <c r="Q168" s="838"/>
      <c r="R168" s="838"/>
    </row>
    <row r="169" spans="1:18" s="640" customFormat="1" x14ac:dyDescent="0.2">
      <c r="G169" s="218"/>
      <c r="H169" s="218"/>
      <c r="I169" s="218"/>
      <c r="J169" s="218"/>
      <c r="K169" s="346"/>
      <c r="L169" s="839"/>
      <c r="M169" s="840"/>
      <c r="N169" s="768"/>
      <c r="O169" s="768"/>
      <c r="P169" s="840"/>
      <c r="Q169" s="838"/>
      <c r="R169" s="838"/>
    </row>
    <row r="170" spans="1:18" s="640" customFormat="1" x14ac:dyDescent="0.2">
      <c r="G170" s="218"/>
      <c r="H170" s="218"/>
      <c r="I170" s="218"/>
      <c r="J170" s="218"/>
      <c r="K170" s="346"/>
      <c r="L170" s="839"/>
      <c r="M170" s="840"/>
      <c r="N170" s="768"/>
      <c r="O170" s="768"/>
      <c r="P170" s="840"/>
      <c r="Q170" s="838"/>
      <c r="R170" s="838"/>
    </row>
    <row r="171" spans="1:18" s="640" customFormat="1" x14ac:dyDescent="0.2">
      <c r="G171" s="218"/>
      <c r="H171" s="218"/>
      <c r="I171" s="218"/>
      <c r="J171" s="218"/>
      <c r="K171" s="346"/>
      <c r="L171" s="839"/>
      <c r="M171" s="840"/>
      <c r="N171" s="768"/>
      <c r="O171" s="768"/>
      <c r="P171" s="840"/>
      <c r="Q171" s="838"/>
      <c r="R171" s="838"/>
    </row>
    <row r="172" spans="1:18" s="640" customFormat="1" x14ac:dyDescent="0.2">
      <c r="G172" s="218"/>
      <c r="H172" s="218"/>
      <c r="I172" s="218"/>
      <c r="J172" s="218"/>
      <c r="K172" s="346"/>
      <c r="L172" s="839"/>
      <c r="M172" s="840"/>
      <c r="N172" s="768"/>
      <c r="O172" s="768"/>
      <c r="P172" s="840"/>
      <c r="Q172" s="838"/>
      <c r="R172" s="838"/>
    </row>
    <row r="173" spans="1:18" s="640" customFormat="1" x14ac:dyDescent="0.2">
      <c r="G173" s="218"/>
      <c r="H173" s="218"/>
      <c r="I173" s="218"/>
      <c r="J173" s="218"/>
      <c r="K173" s="346"/>
      <c r="L173" s="839"/>
      <c r="M173" s="840"/>
      <c r="N173" s="768"/>
      <c r="O173" s="768"/>
      <c r="P173" s="840"/>
      <c r="Q173" s="838"/>
      <c r="R173" s="838"/>
    </row>
    <row r="174" spans="1:18" s="640" customFormat="1" x14ac:dyDescent="0.2">
      <c r="G174" s="218"/>
      <c r="H174" s="218"/>
      <c r="I174" s="218"/>
      <c r="J174" s="218"/>
      <c r="K174" s="346"/>
      <c r="L174" s="839"/>
      <c r="M174" s="840"/>
      <c r="N174" s="768"/>
      <c r="O174" s="768"/>
      <c r="P174" s="840"/>
      <c r="Q174" s="838"/>
      <c r="R174" s="838"/>
    </row>
    <row r="175" spans="1:18" s="640" customFormat="1" x14ac:dyDescent="0.2">
      <c r="G175" s="218"/>
      <c r="H175" s="218"/>
      <c r="I175" s="218"/>
      <c r="J175" s="218"/>
      <c r="K175" s="346"/>
      <c r="L175" s="839"/>
      <c r="M175" s="840"/>
      <c r="N175" s="768"/>
      <c r="O175" s="768"/>
      <c r="P175" s="840"/>
      <c r="Q175" s="838"/>
      <c r="R175" s="838"/>
    </row>
    <row r="176" spans="1:18" s="640" customFormat="1" x14ac:dyDescent="0.2">
      <c r="G176" s="218"/>
      <c r="H176" s="218"/>
      <c r="I176" s="218"/>
      <c r="J176" s="218"/>
      <c r="K176" s="346"/>
      <c r="L176" s="839"/>
      <c r="M176" s="840"/>
      <c r="N176" s="768"/>
      <c r="O176" s="768"/>
      <c r="P176" s="840"/>
      <c r="Q176" s="838"/>
      <c r="R176" s="838"/>
    </row>
    <row r="177" spans="7:18" s="640" customFormat="1" x14ac:dyDescent="0.2">
      <c r="G177" s="218"/>
      <c r="H177" s="218"/>
      <c r="I177" s="218"/>
      <c r="J177" s="218"/>
      <c r="K177" s="346"/>
      <c r="L177" s="839"/>
      <c r="M177" s="840"/>
      <c r="N177" s="768"/>
      <c r="O177" s="768"/>
      <c r="P177" s="840"/>
      <c r="Q177" s="838"/>
      <c r="R177" s="838"/>
    </row>
    <row r="178" spans="7:18" s="640" customFormat="1" x14ac:dyDescent="0.2">
      <c r="G178" s="218"/>
      <c r="H178" s="218"/>
      <c r="I178" s="218"/>
      <c r="J178" s="218"/>
      <c r="K178" s="346"/>
      <c r="L178" s="839"/>
      <c r="M178" s="840"/>
      <c r="N178" s="768"/>
      <c r="O178" s="768"/>
      <c r="P178" s="840"/>
      <c r="Q178" s="838"/>
      <c r="R178" s="838"/>
    </row>
    <row r="179" spans="7:18" s="640" customFormat="1" x14ac:dyDescent="0.2">
      <c r="G179" s="218"/>
      <c r="H179" s="218"/>
      <c r="I179" s="218"/>
      <c r="J179" s="218"/>
      <c r="K179" s="346"/>
      <c r="L179" s="839"/>
      <c r="M179" s="840"/>
      <c r="N179" s="768"/>
      <c r="O179" s="768"/>
      <c r="P179" s="840"/>
      <c r="Q179" s="838"/>
      <c r="R179" s="838"/>
    </row>
    <row r="180" spans="7:18" s="640" customFormat="1" x14ac:dyDescent="0.2">
      <c r="G180" s="218"/>
      <c r="H180" s="218"/>
      <c r="I180" s="218"/>
      <c r="J180" s="218"/>
      <c r="K180" s="346"/>
      <c r="L180" s="839"/>
      <c r="M180" s="840"/>
      <c r="N180" s="768"/>
      <c r="O180" s="768"/>
      <c r="P180" s="840"/>
      <c r="Q180" s="838"/>
      <c r="R180" s="838"/>
    </row>
    <row r="181" spans="7:18" s="640" customFormat="1" x14ac:dyDescent="0.2">
      <c r="G181" s="218"/>
      <c r="H181" s="218"/>
      <c r="I181" s="218"/>
      <c r="J181" s="218"/>
      <c r="K181" s="346"/>
      <c r="L181" s="839"/>
      <c r="M181" s="840"/>
      <c r="N181" s="768"/>
      <c r="O181" s="768"/>
      <c r="P181" s="840"/>
      <c r="Q181" s="838"/>
      <c r="R181" s="838"/>
    </row>
    <row r="182" spans="7:18" s="640" customFormat="1" x14ac:dyDescent="0.2">
      <c r="G182" s="218"/>
      <c r="H182" s="218"/>
      <c r="I182" s="218"/>
      <c r="J182" s="218"/>
      <c r="K182" s="346"/>
      <c r="L182" s="839"/>
      <c r="M182" s="840"/>
      <c r="N182" s="768"/>
      <c r="O182" s="768"/>
      <c r="P182" s="840"/>
      <c r="Q182" s="838"/>
      <c r="R182" s="838"/>
    </row>
    <row r="183" spans="7:18" s="640" customFormat="1" x14ac:dyDescent="0.2">
      <c r="G183" s="218"/>
      <c r="H183" s="218"/>
      <c r="I183" s="218"/>
      <c r="J183" s="218"/>
      <c r="K183" s="346"/>
      <c r="L183" s="839"/>
      <c r="M183" s="840"/>
      <c r="N183" s="768"/>
      <c r="O183" s="768"/>
      <c r="P183" s="840"/>
      <c r="Q183" s="838"/>
      <c r="R183" s="838"/>
    </row>
    <row r="184" spans="7:18" s="640" customFormat="1" x14ac:dyDescent="0.2">
      <c r="G184" s="218"/>
      <c r="H184" s="218"/>
      <c r="I184" s="218"/>
      <c r="J184" s="218"/>
      <c r="K184" s="346"/>
      <c r="L184" s="839"/>
      <c r="M184" s="840"/>
      <c r="N184" s="768"/>
      <c r="O184" s="768"/>
      <c r="P184" s="840"/>
      <c r="Q184" s="838"/>
      <c r="R184" s="838"/>
    </row>
    <row r="185" spans="7:18" s="640" customFormat="1" x14ac:dyDescent="0.2">
      <c r="G185" s="218"/>
      <c r="H185" s="218"/>
      <c r="I185" s="218"/>
      <c r="J185" s="218"/>
      <c r="K185" s="346"/>
      <c r="L185" s="839"/>
      <c r="M185" s="840"/>
      <c r="N185" s="768"/>
      <c r="O185" s="768"/>
      <c r="P185" s="840"/>
      <c r="Q185" s="838"/>
      <c r="R185" s="838"/>
    </row>
    <row r="186" spans="7:18" s="640" customFormat="1" x14ac:dyDescent="0.2">
      <c r="G186" s="218"/>
      <c r="H186" s="218"/>
      <c r="I186" s="218"/>
      <c r="J186" s="218"/>
      <c r="K186" s="346"/>
      <c r="L186" s="839"/>
      <c r="M186" s="840"/>
      <c r="N186" s="768"/>
      <c r="O186" s="768"/>
      <c r="P186" s="840"/>
      <c r="Q186" s="838"/>
      <c r="R186" s="838"/>
    </row>
    <row r="187" spans="7:18" s="640" customFormat="1" x14ac:dyDescent="0.2">
      <c r="G187" s="218"/>
      <c r="H187" s="218"/>
      <c r="I187" s="218"/>
      <c r="J187" s="218"/>
      <c r="K187" s="346"/>
      <c r="L187" s="839"/>
      <c r="M187" s="840"/>
      <c r="N187" s="768"/>
      <c r="O187" s="768"/>
      <c r="P187" s="840"/>
      <c r="Q187" s="838"/>
      <c r="R187" s="838"/>
    </row>
    <row r="188" spans="7:18" s="640" customFormat="1" x14ac:dyDescent="0.2">
      <c r="G188" s="218"/>
      <c r="H188" s="218"/>
      <c r="I188" s="218"/>
      <c r="J188" s="218"/>
      <c r="K188" s="346"/>
      <c r="L188" s="839"/>
      <c r="M188" s="840"/>
      <c r="N188" s="841"/>
      <c r="O188" s="841"/>
      <c r="P188" s="840"/>
      <c r="Q188" s="838"/>
      <c r="R188" s="838"/>
    </row>
    <row r="189" spans="7:18" s="640" customFormat="1" x14ac:dyDescent="0.2">
      <c r="G189" s="218"/>
      <c r="H189" s="218"/>
      <c r="I189" s="218"/>
      <c r="J189" s="218"/>
      <c r="K189" s="346"/>
      <c r="L189" s="839"/>
      <c r="M189" s="840"/>
      <c r="N189" s="768"/>
      <c r="O189" s="768"/>
      <c r="P189" s="768"/>
      <c r="Q189" s="838"/>
      <c r="R189" s="838"/>
    </row>
    <row r="190" spans="7:18" s="640" customFormat="1" x14ac:dyDescent="0.2">
      <c r="G190" s="218"/>
      <c r="H190" s="218"/>
      <c r="I190" s="218"/>
      <c r="J190" s="218"/>
      <c r="K190" s="346"/>
      <c r="L190" s="839"/>
      <c r="M190" s="840"/>
      <c r="N190" s="768"/>
      <c r="O190" s="768"/>
      <c r="P190" s="840"/>
      <c r="Q190" s="838"/>
      <c r="R190" s="838"/>
    </row>
    <row r="191" spans="7:18" s="640" customFormat="1" x14ac:dyDescent="0.2">
      <c r="G191" s="218"/>
      <c r="H191" s="218"/>
      <c r="I191" s="218"/>
      <c r="J191" s="218"/>
      <c r="K191" s="346"/>
      <c r="L191" s="837"/>
      <c r="M191" s="838"/>
      <c r="N191" s="842"/>
      <c r="O191" s="842"/>
      <c r="P191" s="838"/>
      <c r="Q191" s="838"/>
      <c r="R191" s="838"/>
    </row>
    <row r="192" spans="7:18" s="640" customFormat="1" x14ac:dyDescent="0.2">
      <c r="G192" s="218"/>
      <c r="H192" s="218"/>
      <c r="I192" s="218"/>
      <c r="J192" s="218"/>
      <c r="K192" s="346"/>
      <c r="L192" s="837"/>
      <c r="M192" s="838"/>
      <c r="N192" s="838"/>
      <c r="O192" s="838"/>
      <c r="P192" s="838"/>
      <c r="Q192" s="838"/>
      <c r="R192" s="838"/>
    </row>
    <row r="193" spans="1:19" s="640" customFormat="1" x14ac:dyDescent="0.2">
      <c r="G193" s="218"/>
      <c r="H193" s="218"/>
      <c r="I193" s="218"/>
      <c r="J193" s="218"/>
      <c r="K193" s="346"/>
      <c r="L193" s="837"/>
      <c r="M193" s="838"/>
      <c r="N193" s="838"/>
      <c r="O193" s="838"/>
      <c r="P193" s="838"/>
      <c r="Q193" s="838"/>
      <c r="R193" s="838"/>
    </row>
    <row r="194" spans="1:19" s="640" customFormat="1" x14ac:dyDescent="0.2">
      <c r="G194" s="218"/>
      <c r="H194" s="218"/>
      <c r="I194" s="218"/>
      <c r="J194" s="218"/>
      <c r="K194" s="346"/>
      <c r="L194" s="837"/>
      <c r="M194" s="838"/>
      <c r="N194" s="838"/>
      <c r="O194" s="838"/>
      <c r="P194" s="838"/>
      <c r="Q194" s="838"/>
      <c r="R194" s="838"/>
    </row>
    <row r="195" spans="1:19" s="640" customFormat="1" x14ac:dyDescent="0.2">
      <c r="G195" s="218"/>
      <c r="H195" s="218"/>
      <c r="I195" s="218"/>
      <c r="J195" s="218"/>
      <c r="K195" s="346"/>
      <c r="L195" s="837"/>
      <c r="M195" s="838"/>
      <c r="N195" s="838"/>
      <c r="O195" s="838"/>
      <c r="P195" s="838"/>
      <c r="Q195" s="838"/>
      <c r="R195" s="838"/>
    </row>
    <row r="196" spans="1:19" s="640" customFormat="1" x14ac:dyDescent="0.2">
      <c r="G196" s="218"/>
      <c r="H196" s="218"/>
      <c r="I196" s="218"/>
      <c r="J196" s="218"/>
      <c r="K196" s="346"/>
      <c r="L196" s="837"/>
      <c r="M196" s="838"/>
      <c r="N196" s="838"/>
      <c r="O196" s="838"/>
      <c r="P196" s="838"/>
      <c r="Q196" s="838"/>
      <c r="R196" s="838"/>
    </row>
    <row r="197" spans="1:19" s="640" customFormat="1" x14ac:dyDescent="0.2">
      <c r="G197" s="218"/>
      <c r="H197" s="218"/>
      <c r="I197" s="218"/>
      <c r="J197" s="218"/>
      <c r="K197" s="346"/>
      <c r="L197" s="837"/>
      <c r="M197" s="838"/>
      <c r="N197" s="838"/>
      <c r="O197" s="838"/>
      <c r="P197" s="838"/>
      <c r="Q197" s="838"/>
      <c r="R197" s="838"/>
    </row>
    <row r="198" spans="1:19" s="640" customFormat="1" x14ac:dyDescent="0.2">
      <c r="G198" s="218"/>
      <c r="H198" s="218"/>
      <c r="I198" s="218"/>
      <c r="J198" s="218"/>
      <c r="K198" s="346"/>
      <c r="L198" s="837"/>
      <c r="M198" s="838"/>
      <c r="N198" s="838"/>
      <c r="O198" s="838"/>
      <c r="P198" s="838"/>
      <c r="Q198" s="838"/>
      <c r="R198" s="838"/>
    </row>
    <row r="199" spans="1:19" s="640" customFormat="1" x14ac:dyDescent="0.2">
      <c r="G199" s="218"/>
      <c r="H199" s="218"/>
      <c r="I199" s="218"/>
      <c r="J199" s="218"/>
      <c r="K199" s="346"/>
      <c r="L199" s="837"/>
      <c r="M199" s="838"/>
      <c r="N199" s="838"/>
      <c r="O199" s="838"/>
      <c r="P199" s="838"/>
      <c r="Q199" s="838"/>
      <c r="R199" s="838"/>
    </row>
    <row r="200" spans="1:19" s="640" customFormat="1" x14ac:dyDescent="0.2">
      <c r="G200" s="218"/>
      <c r="H200" s="218"/>
      <c r="I200" s="218"/>
      <c r="J200" s="218"/>
      <c r="K200" s="346"/>
      <c r="L200" s="837"/>
      <c r="M200" s="838"/>
      <c r="N200" s="838"/>
      <c r="O200" s="838"/>
      <c r="P200" s="838"/>
      <c r="Q200" s="838"/>
      <c r="R200" s="838"/>
    </row>
    <row r="201" spans="1:19" s="640" customFormat="1" ht="15" x14ac:dyDescent="0.25">
      <c r="A201" s="843"/>
      <c r="G201" s="218"/>
      <c r="H201" s="218"/>
      <c r="I201" s="218"/>
      <c r="J201" s="218"/>
      <c r="K201" s="346"/>
      <c r="L201" s="837"/>
      <c r="M201" s="838"/>
      <c r="N201" s="838"/>
      <c r="O201" s="838"/>
      <c r="P201" s="838"/>
      <c r="Q201" s="838"/>
      <c r="R201" s="838"/>
    </row>
    <row r="202" spans="1:19" s="640" customFormat="1" x14ac:dyDescent="0.2">
      <c r="G202" s="218"/>
      <c r="H202" s="218"/>
      <c r="I202" s="218"/>
      <c r="J202" s="218"/>
      <c r="K202" s="346"/>
      <c r="L202" s="837"/>
      <c r="M202" s="838"/>
      <c r="N202" s="838"/>
      <c r="O202" s="838"/>
      <c r="P202" s="767"/>
      <c r="Q202" s="767"/>
      <c r="R202" s="838"/>
    </row>
    <row r="203" spans="1:19" s="640" customFormat="1" x14ac:dyDescent="0.2">
      <c r="G203" s="218"/>
      <c r="H203" s="218"/>
      <c r="I203" s="218"/>
      <c r="J203" s="218"/>
      <c r="K203" s="346"/>
      <c r="L203" s="837"/>
      <c r="M203" s="838"/>
      <c r="N203" s="838"/>
      <c r="O203" s="838"/>
      <c r="P203" s="771"/>
      <c r="Q203" s="771"/>
      <c r="R203" s="838"/>
    </row>
    <row r="204" spans="1:19" s="640" customFormat="1" x14ac:dyDescent="0.2">
      <c r="G204" s="218"/>
      <c r="H204" s="218"/>
      <c r="I204" s="218"/>
      <c r="J204" s="218"/>
      <c r="K204" s="346"/>
      <c r="L204" s="837"/>
      <c r="M204" s="838"/>
      <c r="N204" s="838"/>
      <c r="O204" s="838"/>
      <c r="P204" s="771"/>
      <c r="Q204" s="771"/>
      <c r="R204" s="838"/>
    </row>
    <row r="205" spans="1:19" x14ac:dyDescent="0.2">
      <c r="L205" s="837"/>
      <c r="M205" s="838"/>
      <c r="N205" s="838"/>
      <c r="O205" s="838"/>
      <c r="P205" s="771"/>
      <c r="Q205" s="771"/>
      <c r="R205" s="838"/>
      <c r="S205" s="640"/>
    </row>
    <row r="206" spans="1:19" x14ac:dyDescent="0.2">
      <c r="L206" s="837"/>
      <c r="M206" s="838"/>
      <c r="N206" s="838"/>
      <c r="O206" s="838"/>
      <c r="P206" s="771"/>
      <c r="Q206" s="771"/>
      <c r="R206" s="838"/>
      <c r="S206" s="640"/>
    </row>
    <row r="207" spans="1:19" x14ac:dyDescent="0.2">
      <c r="L207" s="837"/>
      <c r="M207" s="838"/>
      <c r="N207" s="838"/>
      <c r="O207" s="838"/>
      <c r="P207" s="771"/>
      <c r="Q207" s="771"/>
      <c r="R207" s="838"/>
      <c r="S207" s="640"/>
    </row>
    <row r="208" spans="1:19" x14ac:dyDescent="0.2">
      <c r="L208" s="837"/>
      <c r="M208" s="838"/>
      <c r="N208" s="838"/>
      <c r="O208" s="838"/>
      <c r="P208" s="771"/>
      <c r="Q208" s="771"/>
      <c r="R208" s="838"/>
      <c r="S208" s="640"/>
    </row>
    <row r="209" spans="12:19" x14ac:dyDescent="0.2">
      <c r="L209" s="837"/>
      <c r="M209" s="838"/>
      <c r="N209" s="838"/>
      <c r="O209" s="838"/>
      <c r="P209" s="771"/>
      <c r="Q209" s="771"/>
      <c r="R209" s="838"/>
      <c r="S209" s="640"/>
    </row>
    <row r="210" spans="12:19" x14ac:dyDescent="0.2">
      <c r="L210" s="837"/>
      <c r="M210" s="838"/>
      <c r="N210" s="838"/>
      <c r="O210" s="838"/>
      <c r="P210" s="771"/>
      <c r="Q210" s="771"/>
      <c r="R210" s="838"/>
      <c r="S210" s="640"/>
    </row>
    <row r="211" spans="12:19" x14ac:dyDescent="0.2">
      <c r="L211" s="837"/>
      <c r="M211" s="838"/>
      <c r="N211" s="838"/>
      <c r="O211" s="838"/>
      <c r="P211" s="771"/>
      <c r="Q211" s="771"/>
      <c r="R211" s="838"/>
      <c r="S211" s="640"/>
    </row>
    <row r="212" spans="12:19" x14ac:dyDescent="0.2">
      <c r="L212" s="837"/>
      <c r="M212" s="838"/>
      <c r="N212" s="838"/>
      <c r="O212" s="838"/>
      <c r="P212" s="771"/>
      <c r="Q212" s="771"/>
      <c r="R212" s="838"/>
      <c r="S212" s="640"/>
    </row>
    <row r="213" spans="12:19" x14ac:dyDescent="0.2">
      <c r="L213" s="837"/>
      <c r="M213" s="838"/>
      <c r="N213" s="838"/>
      <c r="O213" s="838"/>
      <c r="P213" s="771"/>
      <c r="Q213" s="771"/>
      <c r="R213" s="838"/>
      <c r="S213" s="640"/>
    </row>
    <row r="214" spans="12:19" x14ac:dyDescent="0.2">
      <c r="O214" s="640"/>
      <c r="P214" s="318"/>
      <c r="Q214" s="318"/>
      <c r="R214" s="640"/>
      <c r="S214" s="640"/>
    </row>
    <row r="215" spans="12:19" x14ac:dyDescent="0.2">
      <c r="O215" s="629"/>
      <c r="P215" s="153"/>
      <c r="Q215" s="153"/>
      <c r="R215" s="629"/>
    </row>
    <row r="216" spans="12:19" x14ac:dyDescent="0.2">
      <c r="O216" s="629"/>
      <c r="P216" s="153"/>
      <c r="Q216" s="153"/>
      <c r="R216" s="629"/>
    </row>
    <row r="217" spans="12:19" x14ac:dyDescent="0.2">
      <c r="O217" s="629"/>
      <c r="P217" s="629"/>
      <c r="Q217" s="629"/>
      <c r="R217" s="629"/>
    </row>
  </sheetData>
  <dataConsolidate/>
  <phoneticPr fontId="43" type="noConversion"/>
  <hyperlinks>
    <hyperlink ref="A1" location="Contents!A1" tooltip="Contents Page" display="Return to Contents Page" xr:uid="{EEAA56B8-12DD-4519-87C2-9534FCB7884B}"/>
    <hyperlink ref="K3" location="'1.1'!A165" display="(Go to annual chart)" xr:uid="{3AA30E24-94D6-478F-ACBB-5E47FC090B1C}"/>
    <hyperlink ref="K2" location="'1.1'!A136" display="(Go to quarterly chart)" xr:uid="{3A4FBCC7-4126-4F14-8189-348DD49B9175}"/>
  </hyperlinks>
  <pageMargins left="0.70866141732283472" right="0.70866141732283472" top="0.74803149606299213" bottom="0.74803149606299213" header="0.31496062992125984" footer="0.31496062992125984"/>
  <pageSetup paperSize="9" scale="43" orientation="portrait" r:id="rId1"/>
  <rowBreaks count="1" manualBreakCount="1">
    <brk id="69"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45AA-2497-4D46-B907-89029962DE7D}">
  <sheetPr>
    <pageSetUpPr fitToPage="1"/>
  </sheetPr>
  <dimension ref="A1:AC155"/>
  <sheetViews>
    <sheetView showGridLines="0" zoomScaleNormal="100" workbookViewId="0">
      <selection sqref="A1:XFD1"/>
    </sheetView>
  </sheetViews>
  <sheetFormatPr defaultColWidth="9.140625" defaultRowHeight="12.75" x14ac:dyDescent="0.2"/>
  <cols>
    <col min="1" max="1" width="49.5703125" style="91" customWidth="1"/>
    <col min="2" max="2" width="7.42578125" style="844" customWidth="1"/>
    <col min="3" max="12" width="7.42578125" style="845" customWidth="1"/>
    <col min="13" max="13" width="8" style="845" bestFit="1" customWidth="1"/>
    <col min="14" max="14" width="9" style="845" customWidth="1"/>
    <col min="15" max="15" width="0.140625" style="845" customWidth="1"/>
    <col min="16" max="16" width="9.140625" style="91" customWidth="1"/>
    <col min="17" max="18" width="9.140625" style="91"/>
    <col min="19" max="19" width="7" style="91" bestFit="1" customWidth="1"/>
    <col min="20" max="16384" width="9.140625" style="91"/>
  </cols>
  <sheetData>
    <row r="1" spans="1:16" ht="16.5" customHeight="1" x14ac:dyDescent="0.2">
      <c r="A1" s="211" t="s">
        <v>77</v>
      </c>
    </row>
    <row r="2" spans="1:16" ht="17.25" x14ac:dyDescent="0.25">
      <c r="A2" s="316" t="s">
        <v>667</v>
      </c>
      <c r="P2" s="85"/>
    </row>
    <row r="3" spans="1:16" ht="17.25" x14ac:dyDescent="0.25">
      <c r="A3" s="316" t="s">
        <v>668</v>
      </c>
      <c r="P3" s="85"/>
    </row>
    <row r="4" spans="1:16" s="846" customFormat="1" ht="111" customHeight="1" x14ac:dyDescent="0.2">
      <c r="A4" s="215"/>
      <c r="B4" s="140" t="s">
        <v>25</v>
      </c>
      <c r="C4" s="140" t="s">
        <v>26</v>
      </c>
      <c r="D4" s="140" t="s">
        <v>27</v>
      </c>
      <c r="E4" s="140" t="s">
        <v>161</v>
      </c>
      <c r="F4" s="140" t="s">
        <v>28</v>
      </c>
      <c r="G4" s="140" t="s">
        <v>29</v>
      </c>
      <c r="H4" s="140" t="s">
        <v>30</v>
      </c>
      <c r="I4" s="140" t="s">
        <v>31</v>
      </c>
      <c r="J4" s="140" t="s">
        <v>32</v>
      </c>
      <c r="K4" s="140" t="s">
        <v>33</v>
      </c>
      <c r="L4" s="140" t="s">
        <v>34</v>
      </c>
      <c r="M4" s="140" t="s">
        <v>382</v>
      </c>
      <c r="N4" s="88" t="s">
        <v>94</v>
      </c>
      <c r="O4" s="88"/>
    </row>
    <row r="5" spans="1:16" ht="21" customHeight="1" x14ac:dyDescent="0.2">
      <c r="A5" s="251" t="s">
        <v>611</v>
      </c>
      <c r="B5" s="252">
        <v>177</v>
      </c>
      <c r="C5" s="252">
        <v>206</v>
      </c>
      <c r="D5" s="252">
        <v>250</v>
      </c>
      <c r="E5" s="252">
        <v>316</v>
      </c>
      <c r="F5" s="252">
        <v>241</v>
      </c>
      <c r="G5" s="252">
        <v>158</v>
      </c>
      <c r="H5" s="252">
        <v>204</v>
      </c>
      <c r="I5" s="252">
        <v>153</v>
      </c>
      <c r="J5" s="252">
        <v>152</v>
      </c>
      <c r="K5" s="252">
        <v>266</v>
      </c>
      <c r="L5" s="252">
        <v>275</v>
      </c>
      <c r="M5" s="252">
        <v>1</v>
      </c>
      <c r="N5" s="261">
        <v>2399</v>
      </c>
      <c r="O5" s="261"/>
      <c r="P5" s="848"/>
    </row>
    <row r="6" spans="1:16" ht="21" customHeight="1" x14ac:dyDescent="0.2">
      <c r="A6" s="65" t="s">
        <v>612</v>
      </c>
      <c r="B6" s="253">
        <v>156</v>
      </c>
      <c r="C6" s="253">
        <v>187</v>
      </c>
      <c r="D6" s="253">
        <v>233</v>
      </c>
      <c r="E6" s="253">
        <v>310</v>
      </c>
      <c r="F6" s="253">
        <v>235</v>
      </c>
      <c r="G6" s="253">
        <v>161</v>
      </c>
      <c r="H6" s="253">
        <v>179</v>
      </c>
      <c r="I6" s="253">
        <v>154</v>
      </c>
      <c r="J6" s="253">
        <v>162</v>
      </c>
      <c r="K6" s="253">
        <v>261</v>
      </c>
      <c r="L6" s="253">
        <v>305</v>
      </c>
      <c r="M6" s="253">
        <v>1</v>
      </c>
      <c r="N6" s="262">
        <v>2344</v>
      </c>
      <c r="O6" s="262"/>
      <c r="P6" s="848"/>
    </row>
    <row r="7" spans="1:16" ht="21" customHeight="1" x14ac:dyDescent="0.2">
      <c r="A7" s="251" t="s">
        <v>613</v>
      </c>
      <c r="B7" s="252">
        <v>163</v>
      </c>
      <c r="C7" s="252">
        <v>190</v>
      </c>
      <c r="D7" s="252">
        <v>248</v>
      </c>
      <c r="E7" s="252">
        <v>367</v>
      </c>
      <c r="F7" s="252">
        <v>239</v>
      </c>
      <c r="G7" s="252">
        <v>130</v>
      </c>
      <c r="H7" s="252">
        <v>241</v>
      </c>
      <c r="I7" s="252">
        <v>164</v>
      </c>
      <c r="J7" s="252">
        <v>187</v>
      </c>
      <c r="K7" s="252">
        <v>264</v>
      </c>
      <c r="L7" s="252">
        <v>286</v>
      </c>
      <c r="M7" s="252">
        <v>1</v>
      </c>
      <c r="N7" s="261">
        <v>2480</v>
      </c>
      <c r="O7" s="261"/>
      <c r="P7" s="848"/>
    </row>
    <row r="8" spans="1:16" ht="21" customHeight="1" x14ac:dyDescent="0.2">
      <c r="A8" s="65" t="s">
        <v>614</v>
      </c>
      <c r="B8" s="556">
        <v>141</v>
      </c>
      <c r="C8" s="556">
        <v>169</v>
      </c>
      <c r="D8" s="556">
        <v>244</v>
      </c>
      <c r="E8" s="556">
        <v>378</v>
      </c>
      <c r="F8" s="556">
        <v>230</v>
      </c>
      <c r="G8" s="556">
        <v>168</v>
      </c>
      <c r="H8" s="556">
        <v>222</v>
      </c>
      <c r="I8" s="556">
        <v>166</v>
      </c>
      <c r="J8" s="556">
        <v>157</v>
      </c>
      <c r="K8" s="556">
        <v>274</v>
      </c>
      <c r="L8" s="556">
        <v>268</v>
      </c>
      <c r="M8" s="556">
        <v>2</v>
      </c>
      <c r="N8" s="726">
        <v>2419</v>
      </c>
      <c r="O8" s="262"/>
      <c r="P8" s="848"/>
    </row>
    <row r="9" spans="1:16" ht="21" customHeight="1" x14ac:dyDescent="0.2">
      <c r="A9" s="251" t="s">
        <v>610</v>
      </c>
      <c r="B9" s="252">
        <v>637</v>
      </c>
      <c r="C9" s="252">
        <v>752</v>
      </c>
      <c r="D9" s="252">
        <v>975</v>
      </c>
      <c r="E9" s="252">
        <v>1371</v>
      </c>
      <c r="F9" s="252">
        <v>945</v>
      </c>
      <c r="G9" s="252">
        <v>617</v>
      </c>
      <c r="H9" s="252">
        <v>846</v>
      </c>
      <c r="I9" s="252">
        <v>637</v>
      </c>
      <c r="J9" s="252">
        <v>658</v>
      </c>
      <c r="K9" s="252">
        <v>1065</v>
      </c>
      <c r="L9" s="252">
        <v>1134</v>
      </c>
      <c r="M9" s="252">
        <v>5</v>
      </c>
      <c r="N9" s="261">
        <v>9642</v>
      </c>
      <c r="O9" s="261"/>
      <c r="P9" s="848"/>
    </row>
    <row r="10" spans="1:16" ht="21" customHeight="1" x14ac:dyDescent="0.2">
      <c r="A10" s="162" t="s">
        <v>585</v>
      </c>
      <c r="B10" s="254">
        <v>177</v>
      </c>
      <c r="C10" s="254">
        <v>183</v>
      </c>
      <c r="D10" s="254">
        <v>246</v>
      </c>
      <c r="E10" s="254">
        <v>352</v>
      </c>
      <c r="F10" s="254">
        <v>261</v>
      </c>
      <c r="G10" s="254">
        <v>181</v>
      </c>
      <c r="H10" s="254">
        <v>194</v>
      </c>
      <c r="I10" s="254">
        <v>170</v>
      </c>
      <c r="J10" s="254">
        <v>173</v>
      </c>
      <c r="K10" s="254">
        <v>311</v>
      </c>
      <c r="L10" s="254">
        <v>284</v>
      </c>
      <c r="M10" s="254">
        <v>0</v>
      </c>
      <c r="N10" s="255">
        <v>2532</v>
      </c>
      <c r="O10" s="255"/>
    </row>
    <row r="11" spans="1:16" ht="21" customHeight="1" x14ac:dyDescent="0.2">
      <c r="A11" s="251" t="s">
        <v>586</v>
      </c>
      <c r="B11" s="252">
        <v>150</v>
      </c>
      <c r="C11" s="252">
        <v>174</v>
      </c>
      <c r="D11" s="252">
        <v>250</v>
      </c>
      <c r="E11" s="252">
        <v>289</v>
      </c>
      <c r="F11" s="252">
        <v>239</v>
      </c>
      <c r="G11" s="252">
        <v>166</v>
      </c>
      <c r="H11" s="252">
        <v>216</v>
      </c>
      <c r="I11" s="252">
        <v>136</v>
      </c>
      <c r="J11" s="252">
        <v>157</v>
      </c>
      <c r="K11" s="252">
        <v>300</v>
      </c>
      <c r="L11" s="252">
        <v>290</v>
      </c>
      <c r="M11" s="252">
        <v>2</v>
      </c>
      <c r="N11" s="261">
        <v>2369</v>
      </c>
      <c r="O11" s="261"/>
    </row>
    <row r="12" spans="1:16" ht="21" customHeight="1" x14ac:dyDescent="0.2">
      <c r="A12" s="162" t="s">
        <v>587</v>
      </c>
      <c r="B12" s="254">
        <v>137</v>
      </c>
      <c r="C12" s="254">
        <v>153</v>
      </c>
      <c r="D12" s="254">
        <v>240</v>
      </c>
      <c r="E12" s="254">
        <v>322</v>
      </c>
      <c r="F12" s="254">
        <v>226</v>
      </c>
      <c r="G12" s="254">
        <v>155</v>
      </c>
      <c r="H12" s="254">
        <v>184</v>
      </c>
      <c r="I12" s="254">
        <v>168</v>
      </c>
      <c r="J12" s="254">
        <v>164</v>
      </c>
      <c r="K12" s="254">
        <v>314</v>
      </c>
      <c r="L12" s="254">
        <v>293</v>
      </c>
      <c r="M12" s="254">
        <v>1</v>
      </c>
      <c r="N12" s="255">
        <v>2357</v>
      </c>
      <c r="O12" s="255"/>
    </row>
    <row r="13" spans="1:16" ht="21" customHeight="1" x14ac:dyDescent="0.2">
      <c r="A13" s="251" t="s">
        <v>588</v>
      </c>
      <c r="B13" s="586">
        <v>133</v>
      </c>
      <c r="C13" s="252">
        <v>182</v>
      </c>
      <c r="D13" s="252">
        <v>275</v>
      </c>
      <c r="E13" s="252">
        <v>333</v>
      </c>
      <c r="F13" s="252">
        <v>231</v>
      </c>
      <c r="G13" s="252">
        <v>165</v>
      </c>
      <c r="H13" s="252">
        <v>216</v>
      </c>
      <c r="I13" s="252">
        <v>141</v>
      </c>
      <c r="J13" s="252">
        <v>199</v>
      </c>
      <c r="K13" s="252">
        <v>309</v>
      </c>
      <c r="L13" s="252">
        <v>274</v>
      </c>
      <c r="M13" s="252">
        <v>0</v>
      </c>
      <c r="N13" s="261">
        <v>2458</v>
      </c>
      <c r="O13" s="261"/>
    </row>
    <row r="14" spans="1:16" ht="21" customHeight="1" x14ac:dyDescent="0.2">
      <c r="A14" s="162" t="s">
        <v>583</v>
      </c>
      <c r="B14" s="254">
        <v>597</v>
      </c>
      <c r="C14" s="254">
        <v>692</v>
      </c>
      <c r="D14" s="254">
        <v>1011</v>
      </c>
      <c r="E14" s="254">
        <v>1296</v>
      </c>
      <c r="F14" s="254">
        <v>957</v>
      </c>
      <c r="G14" s="254">
        <v>667</v>
      </c>
      <c r="H14" s="254">
        <v>810</v>
      </c>
      <c r="I14" s="254">
        <v>615</v>
      </c>
      <c r="J14" s="254">
        <v>693</v>
      </c>
      <c r="K14" s="254">
        <v>1234</v>
      </c>
      <c r="L14" s="254">
        <v>1141</v>
      </c>
      <c r="M14" s="254">
        <v>3</v>
      </c>
      <c r="N14" s="255">
        <v>9716</v>
      </c>
      <c r="O14" s="255"/>
    </row>
    <row r="15" spans="1:16" ht="21" customHeight="1" x14ac:dyDescent="0.2">
      <c r="A15" s="251" t="s">
        <v>650</v>
      </c>
      <c r="B15" s="252">
        <v>40</v>
      </c>
      <c r="C15" s="252">
        <v>60</v>
      </c>
      <c r="D15" s="252">
        <v>-36</v>
      </c>
      <c r="E15" s="252">
        <v>75</v>
      </c>
      <c r="F15" s="252">
        <v>-12</v>
      </c>
      <c r="G15" s="252">
        <v>-50</v>
      </c>
      <c r="H15" s="252">
        <v>36</v>
      </c>
      <c r="I15" s="252">
        <v>22</v>
      </c>
      <c r="J15" s="252">
        <v>-35</v>
      </c>
      <c r="K15" s="252">
        <v>-169</v>
      </c>
      <c r="L15" s="252">
        <v>-7</v>
      </c>
      <c r="M15" s="252">
        <v>2</v>
      </c>
      <c r="N15" s="261">
        <v>-74</v>
      </c>
      <c r="O15" s="252">
        <f t="shared" ref="O15" si="0">O5-O10</f>
        <v>0</v>
      </c>
      <c r="P15" s="848"/>
    </row>
    <row r="16" spans="1:16" ht="21" customHeight="1" x14ac:dyDescent="0.2">
      <c r="A16" s="162" t="s">
        <v>651</v>
      </c>
      <c r="B16" s="238">
        <v>6.7001675041876041E-2</v>
      </c>
      <c r="C16" s="238">
        <v>8.6705202312138727E-2</v>
      </c>
      <c r="D16" s="238">
        <v>-3.5608308605341248E-2</v>
      </c>
      <c r="E16" s="238">
        <v>5.7870370370370371E-2</v>
      </c>
      <c r="F16" s="238">
        <v>-1.2539184952978056E-2</v>
      </c>
      <c r="G16" s="238">
        <v>-7.4962518740629688E-2</v>
      </c>
      <c r="H16" s="238">
        <v>4.4444444444444446E-2</v>
      </c>
      <c r="I16" s="238">
        <v>3.5772357723577237E-2</v>
      </c>
      <c r="J16" s="238">
        <v>-5.0505050505050504E-2</v>
      </c>
      <c r="K16" s="238">
        <v>-0.13695299837925445</v>
      </c>
      <c r="L16" s="238">
        <v>-6.1349693251533744E-3</v>
      </c>
      <c r="M16" s="238" t="s">
        <v>582</v>
      </c>
      <c r="N16" s="237">
        <v>-7.6163030053519971E-3</v>
      </c>
      <c r="O16" s="237"/>
    </row>
    <row r="17" spans="1:16" ht="21" customHeight="1" x14ac:dyDescent="0.2">
      <c r="A17" s="251" t="s">
        <v>631</v>
      </c>
      <c r="B17" s="252">
        <v>148100</v>
      </c>
      <c r="C17" s="252">
        <v>165415</v>
      </c>
      <c r="D17" s="252">
        <v>222511</v>
      </c>
      <c r="E17" s="252">
        <v>352390</v>
      </c>
      <c r="F17" s="252">
        <v>141954</v>
      </c>
      <c r="G17" s="252">
        <v>152383</v>
      </c>
      <c r="H17" s="252">
        <v>117687</v>
      </c>
      <c r="I17" s="252">
        <v>151669</v>
      </c>
      <c r="J17" s="252">
        <v>139913</v>
      </c>
      <c r="K17" s="252">
        <v>152718</v>
      </c>
      <c r="L17" s="252">
        <v>183115</v>
      </c>
      <c r="M17" s="252" t="s">
        <v>361</v>
      </c>
      <c r="N17" s="261">
        <v>1927855</v>
      </c>
      <c r="O17" s="261"/>
      <c r="P17" s="917"/>
    </row>
    <row r="18" spans="1:16" ht="21" customHeight="1" x14ac:dyDescent="0.2">
      <c r="A18" s="162" t="s">
        <v>632</v>
      </c>
      <c r="B18" s="724">
        <v>14.81</v>
      </c>
      <c r="C18" s="724">
        <v>16.541499999999999</v>
      </c>
      <c r="D18" s="724">
        <v>22.251100000000001</v>
      </c>
      <c r="E18" s="724">
        <v>35.238999999999997</v>
      </c>
      <c r="F18" s="724">
        <v>14.195399999999999</v>
      </c>
      <c r="G18" s="724">
        <v>15.238300000000001</v>
      </c>
      <c r="H18" s="724">
        <v>11.768700000000001</v>
      </c>
      <c r="I18" s="724">
        <v>15.1669</v>
      </c>
      <c r="J18" s="724">
        <v>13.991300000000001</v>
      </c>
      <c r="K18" s="724">
        <v>15.271800000000001</v>
      </c>
      <c r="L18" s="724">
        <v>18.311499999999999</v>
      </c>
      <c r="M18" s="724" t="s">
        <v>361</v>
      </c>
      <c r="N18" s="725">
        <v>192.78550000000001</v>
      </c>
      <c r="O18" s="255"/>
      <c r="P18" s="847"/>
    </row>
    <row r="19" spans="1:16" ht="21" customHeight="1" x14ac:dyDescent="0.2">
      <c r="A19" s="251" t="s">
        <v>790</v>
      </c>
      <c r="B19" s="252">
        <v>43.011478730587442</v>
      </c>
      <c r="C19" s="252">
        <v>45.461415228365027</v>
      </c>
      <c r="D19" s="252">
        <v>43.818058433066227</v>
      </c>
      <c r="E19" s="252">
        <v>38.905757825136924</v>
      </c>
      <c r="F19" s="252">
        <v>66.57086098313539</v>
      </c>
      <c r="G19" s="252">
        <v>40.490080914537707</v>
      </c>
      <c r="H19" s="252">
        <v>71.885594840551633</v>
      </c>
      <c r="I19" s="252">
        <v>41.999353856094523</v>
      </c>
      <c r="J19" s="252">
        <v>47.02922530429624</v>
      </c>
      <c r="K19" s="252">
        <v>69.736376851451695</v>
      </c>
      <c r="L19" s="252">
        <v>61.92829642574339</v>
      </c>
      <c r="M19" s="252" t="s">
        <v>361</v>
      </c>
      <c r="N19" s="261">
        <v>50.014134880475964</v>
      </c>
      <c r="O19" s="252" t="e">
        <f>O7/O18</f>
        <v>#DIV/0!</v>
      </c>
    </row>
    <row r="20" spans="1:16" s="616" customFormat="1" x14ac:dyDescent="0.2">
      <c r="A20" s="347" t="s">
        <v>76</v>
      </c>
      <c r="B20" s="512"/>
      <c r="C20" s="512"/>
      <c r="D20" s="512"/>
      <c r="E20" s="512"/>
      <c r="F20" s="512"/>
      <c r="G20" s="512"/>
      <c r="H20" s="512"/>
      <c r="I20" s="512"/>
      <c r="J20" s="512"/>
      <c r="K20" s="512"/>
      <c r="L20" s="512"/>
      <c r="M20" s="512"/>
      <c r="N20" s="512"/>
      <c r="O20" s="512"/>
    </row>
    <row r="21" spans="1:16" ht="17.25" x14ac:dyDescent="0.25">
      <c r="A21" s="316" t="s">
        <v>669</v>
      </c>
      <c r="P21" s="85"/>
    </row>
    <row r="22" spans="1:16" ht="111" customHeight="1" x14ac:dyDescent="0.2">
      <c r="A22" s="215"/>
      <c r="B22" s="140" t="s">
        <v>25</v>
      </c>
      <c r="C22" s="140" t="s">
        <v>26</v>
      </c>
      <c r="D22" s="140" t="s">
        <v>27</v>
      </c>
      <c r="E22" s="140" t="s">
        <v>161</v>
      </c>
      <c r="F22" s="140" t="s">
        <v>28</v>
      </c>
      <c r="G22" s="140" t="s">
        <v>29</v>
      </c>
      <c r="H22" s="140" t="s">
        <v>30</v>
      </c>
      <c r="I22" s="140" t="s">
        <v>31</v>
      </c>
      <c r="J22" s="140" t="s">
        <v>32</v>
      </c>
      <c r="K22" s="140" t="s">
        <v>33</v>
      </c>
      <c r="L22" s="140" t="s">
        <v>34</v>
      </c>
      <c r="M22" s="140" t="s">
        <v>382</v>
      </c>
      <c r="N22" s="140" t="s">
        <v>94</v>
      </c>
      <c r="O22" s="140"/>
      <c r="P22" s="85"/>
    </row>
    <row r="23" spans="1:16" ht="21" customHeight="1" x14ac:dyDescent="0.2">
      <c r="A23" s="251" t="s">
        <v>611</v>
      </c>
      <c r="B23" s="252">
        <v>133</v>
      </c>
      <c r="C23" s="252">
        <v>171</v>
      </c>
      <c r="D23" s="252">
        <v>205</v>
      </c>
      <c r="E23" s="252">
        <v>325</v>
      </c>
      <c r="F23" s="252">
        <v>229</v>
      </c>
      <c r="G23" s="252">
        <v>151</v>
      </c>
      <c r="H23" s="252">
        <v>204</v>
      </c>
      <c r="I23" s="252">
        <v>196</v>
      </c>
      <c r="J23" s="252">
        <v>145</v>
      </c>
      <c r="K23" s="252">
        <v>258</v>
      </c>
      <c r="L23" s="252">
        <v>254</v>
      </c>
      <c r="M23" s="252">
        <v>1</v>
      </c>
      <c r="N23" s="261">
        <v>2272</v>
      </c>
      <c r="O23" s="261"/>
    </row>
    <row r="24" spans="1:16" ht="21" customHeight="1" x14ac:dyDescent="0.2">
      <c r="A24" s="65" t="s">
        <v>612</v>
      </c>
      <c r="B24" s="253">
        <v>109</v>
      </c>
      <c r="C24" s="253">
        <v>175</v>
      </c>
      <c r="D24" s="253">
        <v>207</v>
      </c>
      <c r="E24" s="253">
        <v>168</v>
      </c>
      <c r="F24" s="253">
        <v>195</v>
      </c>
      <c r="G24" s="253">
        <v>91</v>
      </c>
      <c r="H24" s="253">
        <v>174</v>
      </c>
      <c r="I24" s="253">
        <v>171</v>
      </c>
      <c r="J24" s="253">
        <v>149</v>
      </c>
      <c r="K24" s="253">
        <v>241</v>
      </c>
      <c r="L24" s="253">
        <v>272</v>
      </c>
      <c r="M24" s="253">
        <v>1</v>
      </c>
      <c r="N24" s="262">
        <v>1953</v>
      </c>
      <c r="O24" s="262"/>
    </row>
    <row r="25" spans="1:16" ht="21" customHeight="1" x14ac:dyDescent="0.2">
      <c r="A25" s="251" t="s">
        <v>613</v>
      </c>
      <c r="B25" s="252">
        <v>158</v>
      </c>
      <c r="C25" s="252">
        <v>209</v>
      </c>
      <c r="D25" s="252">
        <v>208</v>
      </c>
      <c r="E25" s="252">
        <v>373</v>
      </c>
      <c r="F25" s="252">
        <v>228</v>
      </c>
      <c r="G25" s="252">
        <v>145</v>
      </c>
      <c r="H25" s="252">
        <v>215</v>
      </c>
      <c r="I25" s="252">
        <v>139</v>
      </c>
      <c r="J25" s="252">
        <v>126</v>
      </c>
      <c r="K25" s="252">
        <v>245</v>
      </c>
      <c r="L25" s="252">
        <v>264</v>
      </c>
      <c r="M25" s="252">
        <v>1</v>
      </c>
      <c r="N25" s="261">
        <v>2311</v>
      </c>
      <c r="O25" s="261"/>
    </row>
    <row r="26" spans="1:16" ht="21" customHeight="1" x14ac:dyDescent="0.2">
      <c r="A26" s="65" t="s">
        <v>614</v>
      </c>
      <c r="B26" s="556">
        <v>171</v>
      </c>
      <c r="C26" s="556">
        <v>177</v>
      </c>
      <c r="D26" s="556">
        <v>219</v>
      </c>
      <c r="E26" s="556">
        <v>304</v>
      </c>
      <c r="F26" s="556">
        <v>217</v>
      </c>
      <c r="G26" s="556">
        <v>116</v>
      </c>
      <c r="H26" s="556">
        <v>202</v>
      </c>
      <c r="I26" s="556">
        <v>184</v>
      </c>
      <c r="J26" s="556">
        <v>116</v>
      </c>
      <c r="K26" s="556">
        <v>238</v>
      </c>
      <c r="L26" s="556">
        <v>294</v>
      </c>
      <c r="M26" s="556">
        <v>0</v>
      </c>
      <c r="N26" s="262">
        <v>2238</v>
      </c>
      <c r="O26" s="262"/>
    </row>
    <row r="27" spans="1:16" ht="21" customHeight="1" x14ac:dyDescent="0.2">
      <c r="A27" s="251" t="s">
        <v>610</v>
      </c>
      <c r="B27" s="252">
        <v>571</v>
      </c>
      <c r="C27" s="252">
        <v>732</v>
      </c>
      <c r="D27" s="252">
        <v>839</v>
      </c>
      <c r="E27" s="252">
        <v>1170</v>
      </c>
      <c r="F27" s="252">
        <v>869</v>
      </c>
      <c r="G27" s="252">
        <v>503</v>
      </c>
      <c r="H27" s="252">
        <v>795</v>
      </c>
      <c r="I27" s="252">
        <v>690</v>
      </c>
      <c r="J27" s="252">
        <v>536</v>
      </c>
      <c r="K27" s="252">
        <v>982</v>
      </c>
      <c r="L27" s="252">
        <v>1084</v>
      </c>
      <c r="M27" s="252">
        <v>3</v>
      </c>
      <c r="N27" s="261">
        <v>8774</v>
      </c>
      <c r="O27" s="261"/>
    </row>
    <row r="28" spans="1:16" ht="21" customHeight="1" x14ac:dyDescent="0.2">
      <c r="A28" s="162" t="s">
        <v>585</v>
      </c>
      <c r="B28" s="254">
        <v>163</v>
      </c>
      <c r="C28" s="254">
        <v>163</v>
      </c>
      <c r="D28" s="254">
        <v>236</v>
      </c>
      <c r="E28" s="254">
        <v>303</v>
      </c>
      <c r="F28" s="254">
        <v>209</v>
      </c>
      <c r="G28" s="254">
        <v>146</v>
      </c>
      <c r="H28" s="254">
        <v>206</v>
      </c>
      <c r="I28" s="254">
        <v>179</v>
      </c>
      <c r="J28" s="254">
        <v>189</v>
      </c>
      <c r="K28" s="254">
        <v>251</v>
      </c>
      <c r="L28" s="254">
        <v>274</v>
      </c>
      <c r="M28" s="254">
        <v>0</v>
      </c>
      <c r="N28" s="255">
        <v>2319</v>
      </c>
      <c r="O28" s="255"/>
    </row>
    <row r="29" spans="1:16" ht="21" customHeight="1" x14ac:dyDescent="0.2">
      <c r="A29" s="251" t="s">
        <v>586</v>
      </c>
      <c r="B29" s="586">
        <v>151</v>
      </c>
      <c r="C29" s="252">
        <v>210</v>
      </c>
      <c r="D29" s="252">
        <v>248</v>
      </c>
      <c r="E29" s="252">
        <v>327</v>
      </c>
      <c r="F29" s="252">
        <v>227</v>
      </c>
      <c r="G29" s="252">
        <v>154</v>
      </c>
      <c r="H29" s="252">
        <v>154</v>
      </c>
      <c r="I29" s="252">
        <v>186</v>
      </c>
      <c r="J29" s="252">
        <v>132</v>
      </c>
      <c r="K29" s="252">
        <v>253</v>
      </c>
      <c r="L29" s="252">
        <v>251</v>
      </c>
      <c r="M29" s="252">
        <v>1</v>
      </c>
      <c r="N29" s="261">
        <v>2294</v>
      </c>
      <c r="O29" s="261"/>
    </row>
    <row r="30" spans="1:16" ht="21" customHeight="1" x14ac:dyDescent="0.2">
      <c r="A30" s="162" t="s">
        <v>587</v>
      </c>
      <c r="B30" s="254">
        <v>150</v>
      </c>
      <c r="C30" s="254">
        <v>170</v>
      </c>
      <c r="D30" s="254">
        <v>252</v>
      </c>
      <c r="E30" s="254">
        <v>324</v>
      </c>
      <c r="F30" s="254">
        <v>287</v>
      </c>
      <c r="G30" s="254">
        <v>166</v>
      </c>
      <c r="H30" s="254">
        <v>185</v>
      </c>
      <c r="I30" s="254">
        <v>166</v>
      </c>
      <c r="J30" s="254">
        <v>163</v>
      </c>
      <c r="K30" s="254">
        <v>262</v>
      </c>
      <c r="L30" s="254">
        <v>204</v>
      </c>
      <c r="M30" s="254">
        <v>0</v>
      </c>
      <c r="N30" s="255">
        <v>2329</v>
      </c>
      <c r="O30" s="255"/>
    </row>
    <row r="31" spans="1:16" ht="21" customHeight="1" x14ac:dyDescent="0.2">
      <c r="A31" s="251" t="s">
        <v>588</v>
      </c>
      <c r="B31" s="252">
        <v>153</v>
      </c>
      <c r="C31" s="252">
        <v>169</v>
      </c>
      <c r="D31" s="252">
        <v>191</v>
      </c>
      <c r="E31" s="252">
        <v>348</v>
      </c>
      <c r="F31" s="252">
        <v>286</v>
      </c>
      <c r="G31" s="252">
        <v>112</v>
      </c>
      <c r="H31" s="252">
        <v>219</v>
      </c>
      <c r="I31" s="252">
        <v>199</v>
      </c>
      <c r="J31" s="252">
        <v>174</v>
      </c>
      <c r="K31" s="252">
        <v>250</v>
      </c>
      <c r="L31" s="252">
        <v>240</v>
      </c>
      <c r="M31" s="252">
        <v>1</v>
      </c>
      <c r="N31" s="261">
        <v>2342</v>
      </c>
      <c r="O31" s="261"/>
    </row>
    <row r="32" spans="1:16" ht="21" customHeight="1" x14ac:dyDescent="0.2">
      <c r="A32" s="65" t="s">
        <v>583</v>
      </c>
      <c r="B32" s="253">
        <v>617</v>
      </c>
      <c r="C32" s="253">
        <v>712</v>
      </c>
      <c r="D32" s="253">
        <v>927</v>
      </c>
      <c r="E32" s="253">
        <v>1302</v>
      </c>
      <c r="F32" s="253">
        <v>1009</v>
      </c>
      <c r="G32" s="253">
        <v>578</v>
      </c>
      <c r="H32" s="253">
        <v>764</v>
      </c>
      <c r="I32" s="253">
        <v>730</v>
      </c>
      <c r="J32" s="253">
        <v>658</v>
      </c>
      <c r="K32" s="253">
        <v>1016</v>
      </c>
      <c r="L32" s="253">
        <v>969</v>
      </c>
      <c r="M32" s="253">
        <v>2</v>
      </c>
      <c r="N32" s="262">
        <v>9284</v>
      </c>
      <c r="O32" s="262"/>
    </row>
    <row r="33" spans="1:29" ht="21" customHeight="1" x14ac:dyDescent="0.2">
      <c r="A33" s="251" t="s">
        <v>650</v>
      </c>
      <c r="B33" s="252">
        <v>-46</v>
      </c>
      <c r="C33" s="252">
        <v>20</v>
      </c>
      <c r="D33" s="252">
        <v>-88</v>
      </c>
      <c r="E33" s="252">
        <v>-132</v>
      </c>
      <c r="F33" s="252">
        <v>-140</v>
      </c>
      <c r="G33" s="252">
        <v>-75</v>
      </c>
      <c r="H33" s="252">
        <v>31</v>
      </c>
      <c r="I33" s="252">
        <v>-40</v>
      </c>
      <c r="J33" s="252">
        <v>-122</v>
      </c>
      <c r="K33" s="252">
        <v>-34</v>
      </c>
      <c r="L33" s="252">
        <v>115</v>
      </c>
      <c r="M33" s="252">
        <v>1</v>
      </c>
      <c r="N33" s="261">
        <v>-510</v>
      </c>
      <c r="O33" s="261"/>
      <c r="Q33" s="848"/>
      <c r="R33" s="848"/>
      <c r="S33" s="848"/>
      <c r="T33" s="848"/>
      <c r="U33" s="848"/>
      <c r="V33" s="848"/>
      <c r="W33" s="848"/>
      <c r="X33" s="848"/>
      <c r="Y33" s="848"/>
      <c r="Z33" s="848"/>
      <c r="AA33" s="848"/>
      <c r="AB33" s="848"/>
      <c r="AC33" s="848"/>
    </row>
    <row r="34" spans="1:29" ht="21" customHeight="1" x14ac:dyDescent="0.2">
      <c r="A34" s="162" t="s">
        <v>651</v>
      </c>
      <c r="B34" s="238">
        <v>-7.4554294975688815E-2</v>
      </c>
      <c r="C34" s="238">
        <v>2.8089887640449437E-2</v>
      </c>
      <c r="D34" s="238">
        <v>-9.4929881337648334E-2</v>
      </c>
      <c r="E34" s="238">
        <v>-0.10138248847926268</v>
      </c>
      <c r="F34" s="238">
        <v>-0.13875123885034688</v>
      </c>
      <c r="G34" s="238">
        <v>-0.12975778546712802</v>
      </c>
      <c r="H34" s="238">
        <v>4.0575916230366493E-2</v>
      </c>
      <c r="I34" s="238">
        <v>-5.4794520547945202E-2</v>
      </c>
      <c r="J34" s="238">
        <v>-0.18541033434650456</v>
      </c>
      <c r="K34" s="238">
        <v>-3.3464566929133861E-2</v>
      </c>
      <c r="L34" s="238">
        <v>0.11867905056759546</v>
      </c>
      <c r="M34" s="238" t="s">
        <v>582</v>
      </c>
      <c r="N34" s="237">
        <v>-5.4933218440327447E-2</v>
      </c>
      <c r="O34" s="237"/>
      <c r="Q34" s="848"/>
      <c r="R34" s="848"/>
      <c r="S34" s="848"/>
      <c r="T34" s="848"/>
      <c r="U34" s="848"/>
      <c r="V34" s="848"/>
      <c r="W34" s="848"/>
      <c r="X34" s="848"/>
      <c r="Y34" s="848"/>
      <c r="Z34" s="848"/>
      <c r="AA34" s="848"/>
      <c r="AB34" s="848"/>
      <c r="AC34" s="848"/>
    </row>
    <row r="35" spans="1:29" s="616" customFormat="1" x14ac:dyDescent="0.2">
      <c r="A35" s="347" t="s">
        <v>76</v>
      </c>
      <c r="B35" s="512"/>
      <c r="C35" s="512"/>
      <c r="D35" s="512"/>
      <c r="E35" s="512"/>
      <c r="F35" s="512"/>
      <c r="G35" s="512"/>
      <c r="H35" s="512"/>
      <c r="I35" s="512"/>
      <c r="J35" s="512"/>
      <c r="K35" s="512"/>
      <c r="L35" s="512"/>
      <c r="M35" s="512"/>
      <c r="N35" s="512"/>
      <c r="O35" s="512"/>
      <c r="Q35" s="848"/>
      <c r="R35" s="848"/>
      <c r="S35" s="848"/>
      <c r="T35" s="848"/>
      <c r="U35" s="848"/>
      <c r="V35" s="848"/>
      <c r="W35" s="848"/>
      <c r="X35" s="848"/>
      <c r="Y35" s="848"/>
      <c r="Z35" s="848"/>
      <c r="AA35" s="848"/>
      <c r="AB35" s="848"/>
      <c r="AC35" s="848"/>
    </row>
    <row r="36" spans="1:29" ht="18.75" customHeight="1" x14ac:dyDescent="0.25">
      <c r="A36" s="316" t="s">
        <v>670</v>
      </c>
      <c r="Q36" s="848"/>
      <c r="R36" s="848"/>
      <c r="S36" s="848"/>
      <c r="T36" s="848"/>
      <c r="U36" s="848"/>
      <c r="V36" s="848"/>
      <c r="W36" s="848"/>
      <c r="X36" s="848"/>
      <c r="Y36" s="848"/>
      <c r="Z36" s="848"/>
      <c r="AA36" s="848"/>
      <c r="AB36" s="848"/>
      <c r="AC36" s="848"/>
    </row>
    <row r="37" spans="1:29" ht="111" customHeight="1" x14ac:dyDescent="0.2">
      <c r="A37" s="215"/>
      <c r="B37" s="140" t="s">
        <v>25</v>
      </c>
      <c r="C37" s="140" t="s">
        <v>26</v>
      </c>
      <c r="D37" s="140" t="s">
        <v>27</v>
      </c>
      <c r="E37" s="140" t="s">
        <v>161</v>
      </c>
      <c r="F37" s="140" t="s">
        <v>28</v>
      </c>
      <c r="G37" s="140" t="s">
        <v>29</v>
      </c>
      <c r="H37" s="140" t="s">
        <v>30</v>
      </c>
      <c r="I37" s="140" t="s">
        <v>31</v>
      </c>
      <c r="J37" s="140" t="s">
        <v>32</v>
      </c>
      <c r="K37" s="140" t="s">
        <v>33</v>
      </c>
      <c r="L37" s="140" t="s">
        <v>34</v>
      </c>
      <c r="M37" s="140" t="s">
        <v>382</v>
      </c>
      <c r="N37" s="140" t="s">
        <v>94</v>
      </c>
      <c r="O37" s="140"/>
      <c r="P37" s="85"/>
      <c r="Q37" s="848"/>
      <c r="R37" s="848"/>
      <c r="S37" s="848"/>
      <c r="T37" s="848"/>
      <c r="U37" s="848"/>
      <c r="V37" s="848"/>
      <c r="W37" s="848"/>
      <c r="X37" s="848"/>
      <c r="Y37" s="848"/>
      <c r="Z37" s="848"/>
      <c r="AA37" s="848"/>
      <c r="AB37" s="848"/>
      <c r="AC37" s="848"/>
    </row>
    <row r="38" spans="1:29" ht="21" customHeight="1" x14ac:dyDescent="0.2">
      <c r="A38" s="251" t="s">
        <v>611</v>
      </c>
      <c r="B38" s="252">
        <v>127</v>
      </c>
      <c r="C38" s="252">
        <v>167</v>
      </c>
      <c r="D38" s="252">
        <v>198</v>
      </c>
      <c r="E38" s="252">
        <v>320</v>
      </c>
      <c r="F38" s="252">
        <v>219</v>
      </c>
      <c r="G38" s="252">
        <v>150</v>
      </c>
      <c r="H38" s="252">
        <v>198</v>
      </c>
      <c r="I38" s="252">
        <v>171</v>
      </c>
      <c r="J38" s="252">
        <v>132</v>
      </c>
      <c r="K38" s="252">
        <v>253</v>
      </c>
      <c r="L38" s="252">
        <v>216</v>
      </c>
      <c r="M38" s="252">
        <v>1</v>
      </c>
      <c r="N38" s="261">
        <v>2152</v>
      </c>
      <c r="O38" s="261"/>
    </row>
    <row r="39" spans="1:29" ht="21" customHeight="1" x14ac:dyDescent="0.2">
      <c r="A39" s="65" t="s">
        <v>612</v>
      </c>
      <c r="B39" s="253">
        <v>100</v>
      </c>
      <c r="C39" s="253">
        <v>173</v>
      </c>
      <c r="D39" s="253">
        <v>195</v>
      </c>
      <c r="E39" s="253">
        <v>162</v>
      </c>
      <c r="F39" s="253">
        <v>187</v>
      </c>
      <c r="G39" s="253">
        <v>86</v>
      </c>
      <c r="H39" s="253">
        <v>169</v>
      </c>
      <c r="I39" s="253">
        <v>158</v>
      </c>
      <c r="J39" s="253">
        <v>142</v>
      </c>
      <c r="K39" s="253">
        <v>236</v>
      </c>
      <c r="L39" s="253">
        <v>258</v>
      </c>
      <c r="M39" s="253">
        <v>1</v>
      </c>
      <c r="N39" s="262">
        <v>1867</v>
      </c>
      <c r="O39" s="262"/>
    </row>
    <row r="40" spans="1:29" ht="21" customHeight="1" x14ac:dyDescent="0.2">
      <c r="A40" s="251" t="s">
        <v>613</v>
      </c>
      <c r="B40" s="252">
        <v>146</v>
      </c>
      <c r="C40" s="252">
        <v>198</v>
      </c>
      <c r="D40" s="252">
        <v>194</v>
      </c>
      <c r="E40" s="252">
        <v>351</v>
      </c>
      <c r="F40" s="252">
        <v>221</v>
      </c>
      <c r="G40" s="252">
        <v>138</v>
      </c>
      <c r="H40" s="252">
        <v>206</v>
      </c>
      <c r="I40" s="252">
        <v>127</v>
      </c>
      <c r="J40" s="252">
        <v>117</v>
      </c>
      <c r="K40" s="252">
        <v>235</v>
      </c>
      <c r="L40" s="252">
        <v>222</v>
      </c>
      <c r="M40" s="252">
        <v>1</v>
      </c>
      <c r="N40" s="261">
        <v>2156</v>
      </c>
      <c r="O40" s="261"/>
    </row>
    <row r="41" spans="1:29" ht="21" customHeight="1" x14ac:dyDescent="0.2">
      <c r="A41" s="65" t="s">
        <v>614</v>
      </c>
      <c r="B41" s="556">
        <v>163</v>
      </c>
      <c r="C41" s="556">
        <v>173</v>
      </c>
      <c r="D41" s="556">
        <v>206</v>
      </c>
      <c r="E41" s="556">
        <v>291</v>
      </c>
      <c r="F41" s="556">
        <v>205</v>
      </c>
      <c r="G41" s="556">
        <v>113</v>
      </c>
      <c r="H41" s="556">
        <v>197</v>
      </c>
      <c r="I41" s="556">
        <v>171</v>
      </c>
      <c r="J41" s="556">
        <v>111</v>
      </c>
      <c r="K41" s="556">
        <v>233</v>
      </c>
      <c r="L41" s="556">
        <v>264</v>
      </c>
      <c r="M41" s="556">
        <v>0</v>
      </c>
      <c r="N41" s="262">
        <v>2127</v>
      </c>
      <c r="O41" s="262"/>
    </row>
    <row r="42" spans="1:29" ht="21" customHeight="1" x14ac:dyDescent="0.2">
      <c r="A42" s="251" t="s">
        <v>610</v>
      </c>
      <c r="B42" s="252">
        <v>536</v>
      </c>
      <c r="C42" s="252">
        <v>711</v>
      </c>
      <c r="D42" s="252">
        <v>793</v>
      </c>
      <c r="E42" s="252">
        <v>1124</v>
      </c>
      <c r="F42" s="252">
        <v>832</v>
      </c>
      <c r="G42" s="252">
        <v>487</v>
      </c>
      <c r="H42" s="252">
        <v>770</v>
      </c>
      <c r="I42" s="252">
        <v>627</v>
      </c>
      <c r="J42" s="252">
        <v>502</v>
      </c>
      <c r="K42" s="252">
        <v>957</v>
      </c>
      <c r="L42" s="252">
        <v>960</v>
      </c>
      <c r="M42" s="252">
        <v>3</v>
      </c>
      <c r="N42" s="261">
        <v>8302</v>
      </c>
      <c r="O42" s="261"/>
    </row>
    <row r="43" spans="1:29" ht="21" customHeight="1" x14ac:dyDescent="0.2">
      <c r="A43" s="162" t="s">
        <v>585</v>
      </c>
      <c r="B43" s="254">
        <v>150</v>
      </c>
      <c r="C43" s="254">
        <v>161</v>
      </c>
      <c r="D43" s="254">
        <v>219</v>
      </c>
      <c r="E43" s="254">
        <v>287</v>
      </c>
      <c r="F43" s="254">
        <v>195</v>
      </c>
      <c r="G43" s="254">
        <v>143</v>
      </c>
      <c r="H43" s="254">
        <v>195</v>
      </c>
      <c r="I43" s="254">
        <v>167</v>
      </c>
      <c r="J43" s="254">
        <v>180</v>
      </c>
      <c r="K43" s="254">
        <v>251</v>
      </c>
      <c r="L43" s="254">
        <v>247</v>
      </c>
      <c r="M43" s="254">
        <v>0</v>
      </c>
      <c r="N43" s="255">
        <v>2195</v>
      </c>
      <c r="O43" s="255"/>
    </row>
    <row r="44" spans="1:29" ht="21" customHeight="1" x14ac:dyDescent="0.2">
      <c r="A44" s="251" t="s">
        <v>586</v>
      </c>
      <c r="B44" s="586">
        <v>136</v>
      </c>
      <c r="C44" s="252">
        <v>203</v>
      </c>
      <c r="D44" s="252">
        <v>227</v>
      </c>
      <c r="E44" s="252">
        <v>318</v>
      </c>
      <c r="F44" s="252">
        <v>218</v>
      </c>
      <c r="G44" s="252">
        <v>151</v>
      </c>
      <c r="H44" s="252">
        <v>149</v>
      </c>
      <c r="I44" s="252">
        <v>176</v>
      </c>
      <c r="J44" s="252">
        <v>125</v>
      </c>
      <c r="K44" s="252">
        <v>250</v>
      </c>
      <c r="L44" s="252">
        <v>225</v>
      </c>
      <c r="M44" s="252">
        <v>1</v>
      </c>
      <c r="N44" s="261">
        <v>2179</v>
      </c>
      <c r="O44" s="261"/>
    </row>
    <row r="45" spans="1:29" ht="21" customHeight="1" x14ac:dyDescent="0.2">
      <c r="A45" s="162" t="s">
        <v>587</v>
      </c>
      <c r="B45" s="254">
        <v>134</v>
      </c>
      <c r="C45" s="254">
        <v>162</v>
      </c>
      <c r="D45" s="254">
        <v>236</v>
      </c>
      <c r="E45" s="254">
        <v>315</v>
      </c>
      <c r="F45" s="254">
        <v>273</v>
      </c>
      <c r="G45" s="254">
        <v>161</v>
      </c>
      <c r="H45" s="254">
        <v>181</v>
      </c>
      <c r="I45" s="254">
        <v>151</v>
      </c>
      <c r="J45" s="254">
        <v>154</v>
      </c>
      <c r="K45" s="254">
        <v>255</v>
      </c>
      <c r="L45" s="254">
        <v>184</v>
      </c>
      <c r="M45" s="254">
        <v>0</v>
      </c>
      <c r="N45" s="255">
        <v>2206</v>
      </c>
      <c r="O45" s="255"/>
    </row>
    <row r="46" spans="1:29" ht="21" customHeight="1" x14ac:dyDescent="0.2">
      <c r="A46" s="251" t="s">
        <v>588</v>
      </c>
      <c r="B46" s="252">
        <v>140</v>
      </c>
      <c r="C46" s="252">
        <v>163</v>
      </c>
      <c r="D46" s="252">
        <v>179</v>
      </c>
      <c r="E46" s="252">
        <v>313</v>
      </c>
      <c r="F46" s="252">
        <v>270</v>
      </c>
      <c r="G46" s="252">
        <v>109</v>
      </c>
      <c r="H46" s="252">
        <v>215</v>
      </c>
      <c r="I46" s="252">
        <v>183</v>
      </c>
      <c r="J46" s="252">
        <v>165</v>
      </c>
      <c r="K46" s="252">
        <v>242</v>
      </c>
      <c r="L46" s="252">
        <v>214</v>
      </c>
      <c r="M46" s="252">
        <v>1</v>
      </c>
      <c r="N46" s="261">
        <v>2194</v>
      </c>
      <c r="O46" s="261"/>
    </row>
    <row r="47" spans="1:29" ht="21" customHeight="1" x14ac:dyDescent="0.2">
      <c r="A47" s="65" t="s">
        <v>583</v>
      </c>
      <c r="B47" s="253">
        <v>560</v>
      </c>
      <c r="C47" s="253">
        <v>689</v>
      </c>
      <c r="D47" s="253">
        <v>861</v>
      </c>
      <c r="E47" s="253">
        <v>1233</v>
      </c>
      <c r="F47" s="253">
        <v>956</v>
      </c>
      <c r="G47" s="253">
        <v>564</v>
      </c>
      <c r="H47" s="253">
        <v>740</v>
      </c>
      <c r="I47" s="253">
        <v>677</v>
      </c>
      <c r="J47" s="253">
        <v>624</v>
      </c>
      <c r="K47" s="253">
        <v>998</v>
      </c>
      <c r="L47" s="253">
        <v>870</v>
      </c>
      <c r="M47" s="253">
        <v>2</v>
      </c>
      <c r="N47" s="262">
        <v>8774</v>
      </c>
      <c r="O47" s="547"/>
    </row>
    <row r="48" spans="1:29" ht="21" customHeight="1" x14ac:dyDescent="0.2">
      <c r="A48" s="251" t="s">
        <v>650</v>
      </c>
      <c r="B48" s="252">
        <v>-24</v>
      </c>
      <c r="C48" s="252">
        <v>22</v>
      </c>
      <c r="D48" s="252">
        <v>-68</v>
      </c>
      <c r="E48" s="252">
        <v>-109</v>
      </c>
      <c r="F48" s="252">
        <v>-124</v>
      </c>
      <c r="G48" s="252">
        <v>-77</v>
      </c>
      <c r="H48" s="252">
        <v>30</v>
      </c>
      <c r="I48" s="252">
        <v>-50</v>
      </c>
      <c r="J48" s="252">
        <v>-122</v>
      </c>
      <c r="K48" s="252">
        <v>-41</v>
      </c>
      <c r="L48" s="252">
        <v>90</v>
      </c>
      <c r="M48" s="252">
        <v>1</v>
      </c>
      <c r="N48" s="261">
        <v>-472</v>
      </c>
      <c r="O48" s="547"/>
    </row>
    <row r="49" spans="1:19" ht="21" customHeight="1" x14ac:dyDescent="0.2">
      <c r="A49" s="162" t="s">
        <v>651</v>
      </c>
      <c r="B49" s="238">
        <v>-4.2857142857142858E-2</v>
      </c>
      <c r="C49" s="238">
        <v>3.1930333817126268E-2</v>
      </c>
      <c r="D49" s="238">
        <v>-7.8977932636469225E-2</v>
      </c>
      <c r="E49" s="238">
        <v>-8.8402270884022707E-2</v>
      </c>
      <c r="F49" s="238">
        <v>-0.1297071129707113</v>
      </c>
      <c r="G49" s="238">
        <v>-0.13652482269503546</v>
      </c>
      <c r="H49" s="238">
        <v>4.0540540540540543E-2</v>
      </c>
      <c r="I49" s="238">
        <v>-7.3855243722304287E-2</v>
      </c>
      <c r="J49" s="238">
        <v>-0.19551282051282051</v>
      </c>
      <c r="K49" s="238">
        <v>-4.1082164328657314E-2</v>
      </c>
      <c r="L49" s="238">
        <v>0.10344827586206896</v>
      </c>
      <c r="M49" s="238" t="s">
        <v>582</v>
      </c>
      <c r="N49" s="237">
        <v>-5.3795304308183266E-2</v>
      </c>
      <c r="O49" s="547"/>
    </row>
    <row r="50" spans="1:19" x14ac:dyDescent="0.2">
      <c r="A50" s="347" t="s">
        <v>76</v>
      </c>
      <c r="B50" s="512"/>
      <c r="C50" s="512"/>
      <c r="D50" s="512"/>
      <c r="E50" s="512"/>
      <c r="F50" s="512"/>
      <c r="G50" s="512"/>
      <c r="H50" s="512"/>
      <c r="I50" s="512"/>
      <c r="J50" s="512"/>
      <c r="K50" s="512"/>
      <c r="L50" s="512"/>
      <c r="M50" s="512"/>
      <c r="N50" s="512"/>
      <c r="O50" s="512"/>
      <c r="P50" s="616"/>
      <c r="Q50" s="616"/>
    </row>
    <row r="51" spans="1:19" ht="21" customHeight="1" x14ac:dyDescent="0.25">
      <c r="A51" s="316" t="s">
        <v>671</v>
      </c>
    </row>
    <row r="52" spans="1:19" ht="111" customHeight="1" x14ac:dyDescent="0.2">
      <c r="A52" s="215"/>
      <c r="B52" s="140" t="s">
        <v>25</v>
      </c>
      <c r="C52" s="140" t="s">
        <v>26</v>
      </c>
      <c r="D52" s="140" t="s">
        <v>27</v>
      </c>
      <c r="E52" s="140" t="s">
        <v>161</v>
      </c>
      <c r="F52" s="140" t="s">
        <v>28</v>
      </c>
      <c r="G52" s="140" t="s">
        <v>29</v>
      </c>
      <c r="H52" s="140" t="s">
        <v>30</v>
      </c>
      <c r="I52" s="140" t="s">
        <v>31</v>
      </c>
      <c r="J52" s="140" t="s">
        <v>32</v>
      </c>
      <c r="K52" s="140" t="s">
        <v>33</v>
      </c>
      <c r="L52" s="140" t="s">
        <v>34</v>
      </c>
      <c r="M52" s="471" t="s">
        <v>382</v>
      </c>
      <c r="N52" s="471" t="s">
        <v>94</v>
      </c>
      <c r="O52" s="471"/>
    </row>
    <row r="53" spans="1:19" ht="21" customHeight="1" x14ac:dyDescent="0.2">
      <c r="A53" s="251" t="s">
        <v>611</v>
      </c>
      <c r="B53" s="234">
        <v>0.95488721804511278</v>
      </c>
      <c r="C53" s="234">
        <v>0.97660818713450293</v>
      </c>
      <c r="D53" s="234">
        <v>0.96585365853658534</v>
      </c>
      <c r="E53" s="234">
        <v>0.98461538461538467</v>
      </c>
      <c r="F53" s="234">
        <v>0.95633187772925765</v>
      </c>
      <c r="G53" s="234">
        <v>0.99337748344370858</v>
      </c>
      <c r="H53" s="234">
        <v>0.97058823529411764</v>
      </c>
      <c r="I53" s="234">
        <v>0.87244897959183676</v>
      </c>
      <c r="J53" s="234">
        <v>0.91034482758620694</v>
      </c>
      <c r="K53" s="234">
        <v>0.98062015503875966</v>
      </c>
      <c r="L53" s="234">
        <v>0.85039370078740162</v>
      </c>
      <c r="M53" s="234">
        <v>1</v>
      </c>
      <c r="N53" s="235">
        <v>0.94718309859154926</v>
      </c>
      <c r="O53" s="235" t="e">
        <f>IF(O19=0,"x",O36/O19)</f>
        <v>#DIV/0!</v>
      </c>
      <c r="P53" s="93"/>
    </row>
    <row r="54" spans="1:19" ht="21" customHeight="1" x14ac:dyDescent="0.2">
      <c r="A54" s="65" t="s">
        <v>612</v>
      </c>
      <c r="B54" s="238">
        <v>0.91743119266055051</v>
      </c>
      <c r="C54" s="238">
        <v>0.98857142857142855</v>
      </c>
      <c r="D54" s="238">
        <v>0.94202898550724634</v>
      </c>
      <c r="E54" s="238">
        <v>0.9642857142857143</v>
      </c>
      <c r="F54" s="238">
        <v>0.95897435897435901</v>
      </c>
      <c r="G54" s="238">
        <v>0.94505494505494503</v>
      </c>
      <c r="H54" s="238">
        <v>0.97126436781609193</v>
      </c>
      <c r="I54" s="238">
        <v>0.92397660818713445</v>
      </c>
      <c r="J54" s="238">
        <v>0.95302013422818788</v>
      </c>
      <c r="K54" s="238">
        <v>0.97925311203319498</v>
      </c>
      <c r="L54" s="238">
        <v>0.94852941176470584</v>
      </c>
      <c r="M54" s="238">
        <v>1</v>
      </c>
      <c r="N54" s="237">
        <v>0.95596518177163337</v>
      </c>
      <c r="O54" s="237" t="str">
        <f>IF(O20=0,"x",O37/O20)</f>
        <v>x</v>
      </c>
      <c r="S54" s="920"/>
    </row>
    <row r="55" spans="1:19" ht="21" customHeight="1" x14ac:dyDescent="0.2">
      <c r="A55" s="251" t="s">
        <v>613</v>
      </c>
      <c r="B55" s="234">
        <v>0.92405063291139244</v>
      </c>
      <c r="C55" s="234">
        <v>0.94736842105263153</v>
      </c>
      <c r="D55" s="234">
        <v>0.93269230769230771</v>
      </c>
      <c r="E55" s="234">
        <v>0.94101876675603213</v>
      </c>
      <c r="F55" s="234">
        <v>0.9692982456140351</v>
      </c>
      <c r="G55" s="234">
        <v>0.9517241379310345</v>
      </c>
      <c r="H55" s="234">
        <v>0.95813953488372094</v>
      </c>
      <c r="I55" s="234">
        <v>0.91366906474820142</v>
      </c>
      <c r="J55" s="234">
        <v>0.9285714285714286</v>
      </c>
      <c r="K55" s="234">
        <v>0.95918367346938771</v>
      </c>
      <c r="L55" s="234">
        <v>0.84090909090909094</v>
      </c>
      <c r="M55" s="234">
        <v>1</v>
      </c>
      <c r="N55" s="235">
        <v>0.93292946776287322</v>
      </c>
      <c r="O55" s="235" t="str">
        <f>IF(O21=0,"x",O38/O21)</f>
        <v>x</v>
      </c>
      <c r="S55" s="920"/>
    </row>
    <row r="56" spans="1:19" ht="21" customHeight="1" x14ac:dyDescent="0.2">
      <c r="A56" s="65" t="s">
        <v>614</v>
      </c>
      <c r="B56" s="238">
        <v>0.95321637426900585</v>
      </c>
      <c r="C56" s="238">
        <v>0.97740112994350281</v>
      </c>
      <c r="D56" s="238">
        <v>0.94063926940639264</v>
      </c>
      <c r="E56" s="238">
        <v>0.95723684210526316</v>
      </c>
      <c r="F56" s="238">
        <v>0.9447004608294931</v>
      </c>
      <c r="G56" s="238">
        <v>0.97413793103448276</v>
      </c>
      <c r="H56" s="238">
        <v>0.97524752475247523</v>
      </c>
      <c r="I56" s="238">
        <v>0.92934782608695654</v>
      </c>
      <c r="J56" s="238">
        <v>0.9568965517241379</v>
      </c>
      <c r="K56" s="238">
        <v>0.97899159663865543</v>
      </c>
      <c r="L56" s="238">
        <v>0.89795918367346939</v>
      </c>
      <c r="M56" s="238" t="s">
        <v>360</v>
      </c>
      <c r="N56" s="237">
        <v>0.95040214477211793</v>
      </c>
      <c r="O56" s="237" t="str">
        <f>IF(O22=0,"x",O39/O22)</f>
        <v>x</v>
      </c>
      <c r="S56" s="920"/>
    </row>
    <row r="57" spans="1:19" ht="21" customHeight="1" x14ac:dyDescent="0.2">
      <c r="A57" s="251" t="s">
        <v>610</v>
      </c>
      <c r="B57" s="234">
        <v>0.93870402802101571</v>
      </c>
      <c r="C57" s="234">
        <v>0.97131147540983609</v>
      </c>
      <c r="D57" s="234">
        <v>0.9451728247914184</v>
      </c>
      <c r="E57" s="234">
        <v>0.96068376068376071</v>
      </c>
      <c r="F57" s="234">
        <v>0.95742232451093212</v>
      </c>
      <c r="G57" s="234">
        <v>0.96819085487077539</v>
      </c>
      <c r="H57" s="234">
        <v>0.96855345911949686</v>
      </c>
      <c r="I57" s="234">
        <v>0.90869565217391302</v>
      </c>
      <c r="J57" s="234">
        <v>0.93656716417910446</v>
      </c>
      <c r="K57" s="234">
        <v>0.97454175152749489</v>
      </c>
      <c r="L57" s="234">
        <v>0.88560885608856088</v>
      </c>
      <c r="M57" s="234">
        <v>1</v>
      </c>
      <c r="N57" s="235">
        <v>0.94620469569181676</v>
      </c>
      <c r="O57" s="235" t="str">
        <f>IF(O23=0,"x",O40/O23)</f>
        <v>x</v>
      </c>
      <c r="S57" s="920"/>
    </row>
    <row r="58" spans="1:19" ht="21" customHeight="1" x14ac:dyDescent="0.2">
      <c r="A58" s="162" t="s">
        <v>585</v>
      </c>
      <c r="B58" s="238">
        <v>0.92024539877300615</v>
      </c>
      <c r="C58" s="238">
        <v>0.98773006134969321</v>
      </c>
      <c r="D58" s="238">
        <v>0.92796610169491522</v>
      </c>
      <c r="E58" s="238">
        <v>0.94719471947194722</v>
      </c>
      <c r="F58" s="238">
        <v>0.93301435406698563</v>
      </c>
      <c r="G58" s="238">
        <v>0.97945205479452058</v>
      </c>
      <c r="H58" s="238">
        <v>0.94660194174757284</v>
      </c>
      <c r="I58" s="238">
        <v>0.93296089385474856</v>
      </c>
      <c r="J58" s="238">
        <v>0.95238095238095233</v>
      </c>
      <c r="K58" s="238">
        <v>1</v>
      </c>
      <c r="L58" s="238">
        <v>0.90145985401459849</v>
      </c>
      <c r="M58" s="238" t="s">
        <v>360</v>
      </c>
      <c r="N58" s="237">
        <v>0.94652867615351444</v>
      </c>
      <c r="O58" s="237"/>
      <c r="S58" s="920"/>
    </row>
    <row r="59" spans="1:19" ht="21" customHeight="1" x14ac:dyDescent="0.2">
      <c r="A59" s="251" t="s">
        <v>586</v>
      </c>
      <c r="B59" s="589">
        <v>0.90066225165562919</v>
      </c>
      <c r="C59" s="234">
        <v>0.96666666666666667</v>
      </c>
      <c r="D59" s="234">
        <v>0.91532258064516125</v>
      </c>
      <c r="E59" s="234">
        <v>0.97247706422018354</v>
      </c>
      <c r="F59" s="234">
        <v>0.96035242290748901</v>
      </c>
      <c r="G59" s="234">
        <v>0.98051948051948057</v>
      </c>
      <c r="H59" s="234">
        <v>0.96753246753246758</v>
      </c>
      <c r="I59" s="234">
        <v>0.94623655913978499</v>
      </c>
      <c r="J59" s="234">
        <v>0.94696969696969702</v>
      </c>
      <c r="K59" s="234">
        <v>0.98814229249011853</v>
      </c>
      <c r="L59" s="234">
        <v>0.89641434262948205</v>
      </c>
      <c r="M59" s="234">
        <v>1</v>
      </c>
      <c r="N59" s="235">
        <v>0.94986922406277241</v>
      </c>
      <c r="O59" s="235"/>
      <c r="S59" s="920"/>
    </row>
    <row r="60" spans="1:19" ht="21" customHeight="1" x14ac:dyDescent="0.2">
      <c r="A60" s="162" t="s">
        <v>587</v>
      </c>
      <c r="B60" s="238">
        <v>0.89333333333333331</v>
      </c>
      <c r="C60" s="238">
        <v>0.95294117647058818</v>
      </c>
      <c r="D60" s="238">
        <v>0.93650793650793651</v>
      </c>
      <c r="E60" s="238">
        <v>0.97222222222222221</v>
      </c>
      <c r="F60" s="238">
        <v>0.95121951219512191</v>
      </c>
      <c r="G60" s="238">
        <v>0.96987951807228912</v>
      </c>
      <c r="H60" s="238">
        <v>0.97837837837837838</v>
      </c>
      <c r="I60" s="238">
        <v>0.90963855421686746</v>
      </c>
      <c r="J60" s="238">
        <v>0.94478527607361962</v>
      </c>
      <c r="K60" s="238">
        <v>0.97328244274809161</v>
      </c>
      <c r="L60" s="238">
        <v>0.90196078431372551</v>
      </c>
      <c r="M60" s="238" t="s">
        <v>360</v>
      </c>
      <c r="N60" s="237">
        <v>0.94718763417775864</v>
      </c>
      <c r="O60" s="237"/>
      <c r="S60" s="920"/>
    </row>
    <row r="61" spans="1:19" ht="21" customHeight="1" x14ac:dyDescent="0.2">
      <c r="A61" s="251" t="s">
        <v>588</v>
      </c>
      <c r="B61" s="234">
        <v>0.91503267973856206</v>
      </c>
      <c r="C61" s="234">
        <v>0.96449704142011838</v>
      </c>
      <c r="D61" s="234">
        <v>0.93717277486910999</v>
      </c>
      <c r="E61" s="234">
        <v>0.89942528735632188</v>
      </c>
      <c r="F61" s="234">
        <v>0.94405594405594406</v>
      </c>
      <c r="G61" s="234">
        <v>0.9732142857142857</v>
      </c>
      <c r="H61" s="234">
        <v>0.9817351598173516</v>
      </c>
      <c r="I61" s="234">
        <v>0.91959798994974873</v>
      </c>
      <c r="J61" s="234">
        <v>0.94827586206896552</v>
      </c>
      <c r="K61" s="234">
        <v>0.96799999999999997</v>
      </c>
      <c r="L61" s="234">
        <v>0.89166666666666672</v>
      </c>
      <c r="M61" s="234">
        <v>1</v>
      </c>
      <c r="N61" s="235">
        <v>0.93680614859094791</v>
      </c>
      <c r="O61" s="235"/>
      <c r="S61" s="920"/>
    </row>
    <row r="62" spans="1:19" ht="21" customHeight="1" x14ac:dyDescent="0.2">
      <c r="A62" s="65" t="s">
        <v>583</v>
      </c>
      <c r="B62" s="99">
        <v>0.90761750405186381</v>
      </c>
      <c r="C62" s="99">
        <v>0.96769662921348309</v>
      </c>
      <c r="D62" s="99">
        <v>0.92880258899676371</v>
      </c>
      <c r="E62" s="99">
        <v>0.94700460829493083</v>
      </c>
      <c r="F62" s="99">
        <v>0.94747274529236869</v>
      </c>
      <c r="G62" s="99">
        <v>0.97577854671280273</v>
      </c>
      <c r="H62" s="99">
        <v>0.96858638743455494</v>
      </c>
      <c r="I62" s="99">
        <v>0.92739726027397262</v>
      </c>
      <c r="J62" s="99">
        <v>0.94832826747720367</v>
      </c>
      <c r="K62" s="99">
        <v>0.98228346456692917</v>
      </c>
      <c r="L62" s="99">
        <v>0.89783281733746134</v>
      </c>
      <c r="M62" s="99">
        <v>1</v>
      </c>
      <c r="N62" s="303">
        <v>0.94506678155967261</v>
      </c>
      <c r="O62" s="237"/>
      <c r="S62" s="920"/>
    </row>
    <row r="63" spans="1:19" ht="21" customHeight="1" x14ac:dyDescent="0.2">
      <c r="A63" s="251" t="s">
        <v>652</v>
      </c>
      <c r="B63" s="864">
        <v>3.1086523969151902</v>
      </c>
      <c r="C63" s="864">
        <v>0.36148461963529943</v>
      </c>
      <c r="D63" s="864">
        <v>1.6370235794654686</v>
      </c>
      <c r="E63" s="864">
        <v>1.3679152388829885</v>
      </c>
      <c r="F63" s="864">
        <v>0.99495792185634313</v>
      </c>
      <c r="G63" s="864">
        <v>-0.75876918420273443</v>
      </c>
      <c r="H63" s="864">
        <v>-3.2928315058078361E-3</v>
      </c>
      <c r="I63" s="864">
        <v>-1.8701608100059608</v>
      </c>
      <c r="J63" s="864">
        <v>-1.1761103298099207</v>
      </c>
      <c r="K63" s="864">
        <v>-0.77417130394342726</v>
      </c>
      <c r="L63" s="864">
        <v>-1.2223961248900461</v>
      </c>
      <c r="M63" s="864">
        <v>0</v>
      </c>
      <c r="N63" s="264">
        <v>0.11379141321441466</v>
      </c>
      <c r="O63" s="259" t="str">
        <f t="shared" ref="O63" si="1">IF(OR(O57="x",O62="x"),"x",100*(O57-O62))</f>
        <v>x</v>
      </c>
      <c r="S63" s="920"/>
    </row>
    <row r="64" spans="1:19" x14ac:dyDescent="0.2">
      <c r="A64" s="347" t="s">
        <v>76</v>
      </c>
      <c r="B64" s="91"/>
      <c r="C64" s="513"/>
      <c r="D64" s="513"/>
      <c r="E64" s="513"/>
      <c r="F64" s="513"/>
      <c r="G64" s="513"/>
      <c r="H64" s="513"/>
      <c r="I64" s="513"/>
      <c r="J64" s="513"/>
      <c r="K64" s="513"/>
      <c r="L64" s="513"/>
      <c r="M64" s="390"/>
      <c r="N64" s="391"/>
      <c r="O64" s="391"/>
      <c r="S64" s="920"/>
    </row>
    <row r="65" spans="1:16" ht="21" customHeight="1" x14ac:dyDescent="0.25">
      <c r="A65" s="316" t="s">
        <v>653</v>
      </c>
    </row>
    <row r="66" spans="1:16" ht="111" customHeight="1" x14ac:dyDescent="0.2">
      <c r="A66" s="215"/>
      <c r="B66" s="140" t="s">
        <v>25</v>
      </c>
      <c r="C66" s="140" t="s">
        <v>26</v>
      </c>
      <c r="D66" s="140" t="s">
        <v>27</v>
      </c>
      <c r="E66" s="140" t="s">
        <v>161</v>
      </c>
      <c r="F66" s="140" t="s">
        <v>28</v>
      </c>
      <c r="G66" s="140" t="s">
        <v>29</v>
      </c>
      <c r="H66" s="140" t="s">
        <v>30</v>
      </c>
      <c r="I66" s="140" t="s">
        <v>31</v>
      </c>
      <c r="J66" s="140" t="s">
        <v>32</v>
      </c>
      <c r="K66" s="140" t="s">
        <v>33</v>
      </c>
      <c r="L66" s="140" t="s">
        <v>34</v>
      </c>
      <c r="M66" s="140" t="s">
        <v>382</v>
      </c>
      <c r="N66" s="140" t="s">
        <v>94</v>
      </c>
      <c r="O66" s="140"/>
      <c r="P66" s="85"/>
    </row>
    <row r="67" spans="1:16" ht="21" customHeight="1" x14ac:dyDescent="0.2">
      <c r="A67" s="251" t="s">
        <v>611</v>
      </c>
      <c r="B67" s="252">
        <v>8</v>
      </c>
      <c r="C67" s="252">
        <v>10</v>
      </c>
      <c r="D67" s="252">
        <v>20</v>
      </c>
      <c r="E67" s="252">
        <v>7</v>
      </c>
      <c r="F67" s="252">
        <v>24</v>
      </c>
      <c r="G67" s="252">
        <v>16</v>
      </c>
      <c r="H67" s="252">
        <v>3</v>
      </c>
      <c r="I67" s="252">
        <v>34</v>
      </c>
      <c r="J67" s="252">
        <v>10</v>
      </c>
      <c r="K67" s="252">
        <v>14</v>
      </c>
      <c r="L67" s="252">
        <v>8</v>
      </c>
      <c r="M67" s="252">
        <v>0</v>
      </c>
      <c r="N67" s="261">
        <v>154</v>
      </c>
      <c r="O67" s="261"/>
    </row>
    <row r="68" spans="1:16" ht="21" customHeight="1" x14ac:dyDescent="0.2">
      <c r="A68" s="65" t="s">
        <v>612</v>
      </c>
      <c r="B68" s="253">
        <v>3</v>
      </c>
      <c r="C68" s="253">
        <v>20</v>
      </c>
      <c r="D68" s="253">
        <v>10</v>
      </c>
      <c r="E68" s="253">
        <v>14</v>
      </c>
      <c r="F68" s="253">
        <v>10</v>
      </c>
      <c r="G68" s="253">
        <v>5</v>
      </c>
      <c r="H68" s="253">
        <v>6</v>
      </c>
      <c r="I68" s="253">
        <v>20</v>
      </c>
      <c r="J68" s="253">
        <v>12</v>
      </c>
      <c r="K68" s="253">
        <v>22</v>
      </c>
      <c r="L68" s="253">
        <v>11</v>
      </c>
      <c r="M68" s="253">
        <v>0</v>
      </c>
      <c r="N68" s="262">
        <v>133</v>
      </c>
      <c r="O68" s="262"/>
    </row>
    <row r="69" spans="1:16" ht="21" customHeight="1" x14ac:dyDescent="0.2">
      <c r="A69" s="251" t="s">
        <v>613</v>
      </c>
      <c r="B69" s="252">
        <v>10</v>
      </c>
      <c r="C69" s="252">
        <v>16</v>
      </c>
      <c r="D69" s="252">
        <v>14</v>
      </c>
      <c r="E69" s="252">
        <v>9</v>
      </c>
      <c r="F69" s="252">
        <v>23</v>
      </c>
      <c r="G69" s="252">
        <v>1</v>
      </c>
      <c r="H69" s="252">
        <v>9</v>
      </c>
      <c r="I69" s="252">
        <v>26</v>
      </c>
      <c r="J69" s="252">
        <v>5</v>
      </c>
      <c r="K69" s="252">
        <v>15</v>
      </c>
      <c r="L69" s="252">
        <v>13</v>
      </c>
      <c r="M69" s="252">
        <v>0</v>
      </c>
      <c r="N69" s="261">
        <v>141</v>
      </c>
      <c r="O69" s="261"/>
    </row>
    <row r="70" spans="1:16" ht="21" customHeight="1" x14ac:dyDescent="0.2">
      <c r="A70" s="65" t="s">
        <v>614</v>
      </c>
      <c r="B70" s="556">
        <v>2</v>
      </c>
      <c r="C70" s="556">
        <v>12</v>
      </c>
      <c r="D70" s="556">
        <v>9</v>
      </c>
      <c r="E70" s="556">
        <v>16</v>
      </c>
      <c r="F70" s="556">
        <v>11</v>
      </c>
      <c r="G70" s="556">
        <v>9</v>
      </c>
      <c r="H70" s="556">
        <v>11</v>
      </c>
      <c r="I70" s="556">
        <v>13</v>
      </c>
      <c r="J70" s="556">
        <v>7</v>
      </c>
      <c r="K70" s="556">
        <v>28</v>
      </c>
      <c r="L70" s="556">
        <v>12</v>
      </c>
      <c r="M70" s="556">
        <v>0</v>
      </c>
      <c r="N70" s="262">
        <v>130</v>
      </c>
      <c r="O70" s="262"/>
    </row>
    <row r="71" spans="1:16" ht="21" customHeight="1" x14ac:dyDescent="0.2">
      <c r="A71" s="251" t="s">
        <v>610</v>
      </c>
      <c r="B71" s="252">
        <v>23</v>
      </c>
      <c r="C71" s="252">
        <v>58</v>
      </c>
      <c r="D71" s="252">
        <v>53</v>
      </c>
      <c r="E71" s="252">
        <v>46</v>
      </c>
      <c r="F71" s="252">
        <v>68</v>
      </c>
      <c r="G71" s="252">
        <v>31</v>
      </c>
      <c r="H71" s="252">
        <v>29</v>
      </c>
      <c r="I71" s="252">
        <v>93</v>
      </c>
      <c r="J71" s="252">
        <v>34</v>
      </c>
      <c r="K71" s="252">
        <v>79</v>
      </c>
      <c r="L71" s="252">
        <v>44</v>
      </c>
      <c r="M71" s="252">
        <v>0</v>
      </c>
      <c r="N71" s="261">
        <v>558</v>
      </c>
      <c r="O71" s="261"/>
    </row>
    <row r="72" spans="1:16" ht="21" customHeight="1" x14ac:dyDescent="0.2">
      <c r="A72" s="162" t="s">
        <v>585</v>
      </c>
      <c r="B72" s="254">
        <v>12</v>
      </c>
      <c r="C72" s="254">
        <v>10</v>
      </c>
      <c r="D72" s="254">
        <v>24</v>
      </c>
      <c r="E72" s="254">
        <v>15</v>
      </c>
      <c r="F72" s="254">
        <v>15</v>
      </c>
      <c r="G72" s="254">
        <v>10</v>
      </c>
      <c r="H72" s="254">
        <v>17</v>
      </c>
      <c r="I72" s="254">
        <v>6</v>
      </c>
      <c r="J72" s="254">
        <v>10</v>
      </c>
      <c r="K72" s="254">
        <v>11</v>
      </c>
      <c r="L72" s="254">
        <v>13</v>
      </c>
      <c r="M72" s="254">
        <v>0</v>
      </c>
      <c r="N72" s="255">
        <v>143</v>
      </c>
      <c r="O72" s="255"/>
    </row>
    <row r="73" spans="1:16" ht="21" customHeight="1" x14ac:dyDescent="0.2">
      <c r="A73" s="251" t="s">
        <v>586</v>
      </c>
      <c r="B73" s="586">
        <v>10</v>
      </c>
      <c r="C73" s="252">
        <v>10</v>
      </c>
      <c r="D73" s="252">
        <v>17</v>
      </c>
      <c r="E73" s="252">
        <v>27</v>
      </c>
      <c r="F73" s="252">
        <v>21</v>
      </c>
      <c r="G73" s="252">
        <v>12</v>
      </c>
      <c r="H73" s="252">
        <v>7</v>
      </c>
      <c r="I73" s="252">
        <v>16</v>
      </c>
      <c r="J73" s="252">
        <v>5</v>
      </c>
      <c r="K73" s="252">
        <v>14</v>
      </c>
      <c r="L73" s="252">
        <v>22</v>
      </c>
      <c r="M73" s="252">
        <v>0</v>
      </c>
      <c r="N73" s="261">
        <v>161</v>
      </c>
      <c r="O73" s="261"/>
    </row>
    <row r="74" spans="1:16" ht="21" customHeight="1" x14ac:dyDescent="0.2">
      <c r="A74" s="162" t="s">
        <v>587</v>
      </c>
      <c r="B74" s="254">
        <v>16</v>
      </c>
      <c r="C74" s="254">
        <v>11</v>
      </c>
      <c r="D74" s="254">
        <v>19</v>
      </c>
      <c r="E74" s="254">
        <v>20</v>
      </c>
      <c r="F74" s="254">
        <v>31</v>
      </c>
      <c r="G74" s="254">
        <v>7</v>
      </c>
      <c r="H74" s="254">
        <v>7</v>
      </c>
      <c r="I74" s="254">
        <v>14</v>
      </c>
      <c r="J74" s="254">
        <v>4</v>
      </c>
      <c r="K74" s="254">
        <v>20</v>
      </c>
      <c r="L74" s="254">
        <v>32</v>
      </c>
      <c r="M74" s="254">
        <v>0</v>
      </c>
      <c r="N74" s="255">
        <v>181</v>
      </c>
      <c r="O74" s="255"/>
    </row>
    <row r="75" spans="1:16" ht="21" customHeight="1" x14ac:dyDescent="0.2">
      <c r="A75" s="251" t="s">
        <v>588</v>
      </c>
      <c r="B75" s="252">
        <v>5</v>
      </c>
      <c r="C75" s="252">
        <v>3</v>
      </c>
      <c r="D75" s="252">
        <v>14</v>
      </c>
      <c r="E75" s="252">
        <v>24</v>
      </c>
      <c r="F75" s="252">
        <v>10</v>
      </c>
      <c r="G75" s="252">
        <v>14</v>
      </c>
      <c r="H75" s="252">
        <v>8</v>
      </c>
      <c r="I75" s="252">
        <v>25</v>
      </c>
      <c r="J75" s="252">
        <v>4</v>
      </c>
      <c r="K75" s="252">
        <v>17</v>
      </c>
      <c r="L75" s="252">
        <v>20</v>
      </c>
      <c r="M75" s="252">
        <v>1</v>
      </c>
      <c r="N75" s="261">
        <v>145</v>
      </c>
      <c r="O75" s="261"/>
    </row>
    <row r="76" spans="1:16" ht="21" customHeight="1" x14ac:dyDescent="0.2">
      <c r="A76" s="65" t="s">
        <v>583</v>
      </c>
      <c r="B76" s="253">
        <v>43</v>
      </c>
      <c r="C76" s="253">
        <v>34</v>
      </c>
      <c r="D76" s="253">
        <v>74</v>
      </c>
      <c r="E76" s="253">
        <v>86</v>
      </c>
      <c r="F76" s="253">
        <v>77</v>
      </c>
      <c r="G76" s="253">
        <v>43</v>
      </c>
      <c r="H76" s="253">
        <v>39</v>
      </c>
      <c r="I76" s="253">
        <v>61</v>
      </c>
      <c r="J76" s="253">
        <v>23</v>
      </c>
      <c r="K76" s="253">
        <v>62</v>
      </c>
      <c r="L76" s="253">
        <v>87</v>
      </c>
      <c r="M76" s="253">
        <v>1</v>
      </c>
      <c r="N76" s="262">
        <v>630</v>
      </c>
      <c r="O76" s="547"/>
    </row>
    <row r="77" spans="1:16" ht="21" customHeight="1" x14ac:dyDescent="0.2">
      <c r="A77" s="251" t="s">
        <v>650</v>
      </c>
      <c r="B77" s="252">
        <v>-20</v>
      </c>
      <c r="C77" s="252">
        <v>24</v>
      </c>
      <c r="D77" s="252">
        <v>-21</v>
      </c>
      <c r="E77" s="252">
        <v>-40</v>
      </c>
      <c r="F77" s="252">
        <v>-9</v>
      </c>
      <c r="G77" s="252">
        <v>-12</v>
      </c>
      <c r="H77" s="252">
        <v>-10</v>
      </c>
      <c r="I77" s="252">
        <v>32</v>
      </c>
      <c r="J77" s="252">
        <v>11</v>
      </c>
      <c r="K77" s="252">
        <v>17</v>
      </c>
      <c r="L77" s="252">
        <v>-43</v>
      </c>
      <c r="M77" s="252">
        <v>-1</v>
      </c>
      <c r="N77" s="261">
        <v>-72</v>
      </c>
      <c r="O77" s="252">
        <f t="shared" ref="O77" si="2">O69-O74</f>
        <v>0</v>
      </c>
    </row>
    <row r="78" spans="1:16" ht="21" customHeight="1" x14ac:dyDescent="0.2">
      <c r="A78" s="162" t="s">
        <v>651</v>
      </c>
      <c r="B78" s="238">
        <v>-0.46511627906976744</v>
      </c>
      <c r="C78" s="238">
        <v>0.70588235294117652</v>
      </c>
      <c r="D78" s="238">
        <v>-0.28378378378378377</v>
      </c>
      <c r="E78" s="238">
        <v>-0.46511627906976744</v>
      </c>
      <c r="F78" s="238">
        <v>-0.11688311688311688</v>
      </c>
      <c r="G78" s="238">
        <v>-0.27906976744186046</v>
      </c>
      <c r="H78" s="238">
        <v>-0.25641025641025639</v>
      </c>
      <c r="I78" s="238">
        <v>0.52459016393442626</v>
      </c>
      <c r="J78" s="238">
        <v>0.47826086956521741</v>
      </c>
      <c r="K78" s="238">
        <v>0.27419354838709675</v>
      </c>
      <c r="L78" s="238">
        <v>-0.4942528735632184</v>
      </c>
      <c r="M78" s="238" t="s">
        <v>582</v>
      </c>
      <c r="N78" s="237">
        <v>-0.11428571428571428</v>
      </c>
      <c r="O78" s="547"/>
    </row>
    <row r="79" spans="1:16" x14ac:dyDescent="0.2">
      <c r="A79" s="347" t="s">
        <v>76</v>
      </c>
      <c r="B79" s="512"/>
      <c r="C79" s="512"/>
      <c r="D79" s="512"/>
      <c r="E79" s="512"/>
      <c r="F79" s="512"/>
      <c r="G79" s="512"/>
      <c r="H79" s="512"/>
      <c r="I79" s="512"/>
      <c r="J79" s="512"/>
      <c r="K79" s="512"/>
      <c r="L79" s="512"/>
      <c r="M79" s="512"/>
      <c r="N79" s="512"/>
      <c r="O79" s="849"/>
    </row>
    <row r="80" spans="1:16" ht="13.7" customHeight="1" x14ac:dyDescent="0.2">
      <c r="A80" s="92" t="s">
        <v>56</v>
      </c>
      <c r="B80" s="850"/>
      <c r="C80" s="71"/>
      <c r="D80" s="71"/>
      <c r="E80" s="71"/>
      <c r="F80" s="71"/>
      <c r="G80" s="71"/>
      <c r="H80" s="68"/>
      <c r="I80" s="68"/>
      <c r="J80" s="68"/>
      <c r="K80" s="68"/>
      <c r="L80" s="851"/>
      <c r="M80" s="851"/>
      <c r="N80" s="851"/>
      <c r="O80" s="851"/>
    </row>
    <row r="81" spans="1:15" customFormat="1" ht="13.7" customHeight="1" x14ac:dyDescent="0.2">
      <c r="A81" s="37" t="s">
        <v>661</v>
      </c>
      <c r="B81" s="70"/>
      <c r="C81" s="71"/>
      <c r="D81" s="71"/>
      <c r="E81" s="71"/>
      <c r="F81" s="71"/>
      <c r="G81" s="71"/>
      <c r="H81" s="68"/>
      <c r="I81" s="68"/>
      <c r="J81" s="68"/>
      <c r="K81" s="68"/>
      <c r="L81" s="69"/>
      <c r="M81" s="69"/>
      <c r="N81" s="69"/>
      <c r="O81" s="69"/>
    </row>
    <row r="82" spans="1:15" ht="13.7" customHeight="1" x14ac:dyDescent="0.2">
      <c r="A82" s="210" t="s">
        <v>381</v>
      </c>
      <c r="B82" s="852"/>
      <c r="C82" s="852"/>
      <c r="D82" s="852"/>
      <c r="E82" s="852"/>
      <c r="F82" s="852"/>
      <c r="G82" s="852"/>
      <c r="H82" s="852"/>
      <c r="I82" s="852"/>
      <c r="J82" s="852"/>
      <c r="K82" s="852"/>
      <c r="L82" s="852"/>
      <c r="M82" s="852"/>
      <c r="N82" s="852"/>
      <c r="O82" s="852"/>
    </row>
    <row r="83" spans="1:15" ht="13.7" customHeight="1" x14ac:dyDescent="0.2">
      <c r="A83" s="395" t="s">
        <v>214</v>
      </c>
      <c r="B83" s="853"/>
      <c r="C83" s="853"/>
      <c r="D83" s="853"/>
      <c r="E83" s="853"/>
      <c r="F83" s="853"/>
      <c r="G83" s="853"/>
      <c r="H83" s="853"/>
      <c r="I83" s="853"/>
      <c r="J83" s="853"/>
      <c r="K83" s="853"/>
      <c r="L83" s="853"/>
      <c r="M83" s="853"/>
      <c r="N83" s="853"/>
      <c r="O83" s="853"/>
    </row>
    <row r="84" spans="1:15" ht="13.7" customHeight="1" x14ac:dyDescent="0.2">
      <c r="A84" s="210" t="s">
        <v>73</v>
      </c>
      <c r="B84" s="210"/>
      <c r="C84" s="210"/>
      <c r="D84" s="210"/>
      <c r="E84" s="210"/>
      <c r="F84" s="210"/>
      <c r="G84" s="210"/>
      <c r="H84" s="210"/>
      <c r="I84" s="210"/>
      <c r="J84" s="210"/>
      <c r="K84" s="210"/>
      <c r="L84" s="210"/>
      <c r="M84" s="210"/>
      <c r="N84" s="210"/>
      <c r="O84" s="210"/>
    </row>
    <row r="85" spans="1:15" ht="13.7" customHeight="1" x14ac:dyDescent="0.2">
      <c r="A85" s="210" t="s">
        <v>287</v>
      </c>
      <c r="B85" s="210"/>
      <c r="C85" s="210"/>
      <c r="D85" s="210"/>
      <c r="E85" s="210"/>
      <c r="F85" s="210"/>
      <c r="G85" s="210"/>
      <c r="H85" s="210"/>
      <c r="I85" s="210"/>
      <c r="J85" s="210"/>
      <c r="K85" s="210"/>
      <c r="L85" s="210"/>
      <c r="M85" s="210"/>
      <c r="N85" s="210"/>
      <c r="O85" s="210"/>
    </row>
    <row r="86" spans="1:15" ht="13.7" customHeight="1" x14ac:dyDescent="0.2">
      <c r="A86" s="210" t="s">
        <v>563</v>
      </c>
      <c r="B86" s="91"/>
      <c r="C86" s="91"/>
      <c r="D86" s="91"/>
      <c r="E86" s="91"/>
      <c r="F86" s="91"/>
      <c r="G86" s="91"/>
      <c r="H86" s="91"/>
      <c r="I86" s="91"/>
      <c r="J86" s="91"/>
      <c r="K86" s="91"/>
      <c r="L86" s="91"/>
      <c r="M86" s="91"/>
      <c r="N86" s="91"/>
      <c r="O86" s="91"/>
    </row>
    <row r="87" spans="1:15" ht="13.7" customHeight="1" x14ac:dyDescent="0.2">
      <c r="A87" s="210" t="s">
        <v>633</v>
      </c>
      <c r="B87" s="91"/>
      <c r="C87" s="91"/>
      <c r="D87" s="91"/>
      <c r="E87" s="91"/>
      <c r="F87" s="91"/>
      <c r="G87" s="91"/>
      <c r="H87" s="91"/>
      <c r="I87" s="91"/>
      <c r="J87" s="91"/>
      <c r="K87" s="91"/>
      <c r="L87" s="91"/>
      <c r="M87" s="91"/>
      <c r="N87" s="91"/>
      <c r="O87" s="91"/>
    </row>
    <row r="88" spans="1:15" s="573" customFormat="1" ht="13.7" customHeight="1" x14ac:dyDescent="0.2">
      <c r="A88" s="854" t="s">
        <v>380</v>
      </c>
      <c r="B88" s="854"/>
      <c r="C88" s="854"/>
      <c r="D88" s="854"/>
      <c r="E88" s="854"/>
      <c r="F88" s="854"/>
      <c r="G88" s="854"/>
      <c r="H88" s="854"/>
      <c r="I88" s="854"/>
      <c r="J88" s="854"/>
      <c r="K88" s="854"/>
      <c r="L88" s="854"/>
      <c r="M88" s="854"/>
      <c r="N88" s="854"/>
      <c r="O88" s="854"/>
    </row>
    <row r="89" spans="1:15" s="573" customFormat="1" ht="13.7" customHeight="1" x14ac:dyDescent="0.2">
      <c r="A89" s="210" t="s">
        <v>217</v>
      </c>
      <c r="B89" s="854"/>
      <c r="C89" s="854"/>
      <c r="D89" s="854"/>
      <c r="E89" s="854"/>
      <c r="F89" s="854"/>
      <c r="G89" s="854"/>
      <c r="H89" s="854"/>
      <c r="I89" s="854"/>
      <c r="J89" s="854"/>
      <c r="K89" s="854"/>
      <c r="L89" s="854"/>
      <c r="M89" s="854"/>
      <c r="N89" s="854"/>
      <c r="O89" s="854"/>
    </row>
    <row r="90" spans="1:15" ht="12.75" customHeight="1" x14ac:dyDescent="0.2">
      <c r="B90" s="853"/>
      <c r="C90" s="853"/>
      <c r="D90" s="853"/>
      <c r="E90" s="853"/>
      <c r="F90" s="853"/>
      <c r="G90" s="853"/>
      <c r="H90" s="853"/>
      <c r="I90" s="853"/>
      <c r="J90" s="853"/>
      <c r="K90" s="853"/>
      <c r="L90" s="853"/>
      <c r="M90" s="853"/>
      <c r="N90" s="853"/>
      <c r="O90" s="853"/>
    </row>
    <row r="91" spans="1:15" ht="15" x14ac:dyDescent="0.25">
      <c r="A91" s="316" t="s">
        <v>654</v>
      </c>
      <c r="K91" s="316" t="s">
        <v>655</v>
      </c>
    </row>
    <row r="115" spans="1:1" ht="15" x14ac:dyDescent="0.25">
      <c r="A115" s="316"/>
    </row>
    <row r="154" spans="1:15" s="93" customFormat="1" x14ac:dyDescent="0.2">
      <c r="A154" s="91"/>
      <c r="B154" s="844"/>
      <c r="C154" s="845"/>
      <c r="D154" s="845"/>
      <c r="E154" s="845"/>
      <c r="F154" s="845"/>
      <c r="G154" s="845"/>
      <c r="H154" s="845"/>
      <c r="I154" s="845"/>
      <c r="J154" s="845"/>
      <c r="K154" s="845"/>
      <c r="L154" s="845"/>
      <c r="M154" s="845"/>
      <c r="N154" s="855"/>
      <c r="O154" s="855"/>
    </row>
    <row r="155" spans="1:15" s="93" customFormat="1" x14ac:dyDescent="0.2">
      <c r="A155" s="91"/>
      <c r="B155" s="844"/>
      <c r="C155" s="845"/>
      <c r="D155" s="845"/>
      <c r="E155" s="845"/>
      <c r="F155" s="845"/>
      <c r="G155" s="845"/>
      <c r="H155" s="845"/>
      <c r="I155" s="845"/>
      <c r="J155" s="845"/>
      <c r="K155" s="845"/>
      <c r="L155" s="845"/>
      <c r="M155" s="845"/>
      <c r="N155" s="855"/>
      <c r="O155" s="855"/>
    </row>
  </sheetData>
  <sortState xmlns:xlrd2="http://schemas.microsoft.com/office/spreadsheetml/2017/richdata2" ref="S54:S64">
    <sortCondition ref="S54:S64"/>
  </sortState>
  <dataConsolidate/>
  <hyperlinks>
    <hyperlink ref="A1" location="Contents!A1" tooltip="Contents Page" display="Return to Contents Page" xr:uid="{BD366473-BEEA-4C57-B43E-5972481C28DF}"/>
  </hyperlinks>
  <pageMargins left="0.70866141732283472" right="0.70866141732283472" top="0.74803149606299213" bottom="0.74803149606299213" header="0.31496062992125984" footer="0.31496062992125984"/>
  <pageSetup paperSize="9" scale="3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G76"/>
  <sheetViews>
    <sheetView showGridLines="0" zoomScaleNormal="100" workbookViewId="0">
      <pane ySplit="4" topLeftCell="A5" activePane="bottomLeft" state="frozen"/>
      <selection sqref="A1:XFD1"/>
      <selection pane="bottomLeft" sqref="A1:XFD1"/>
    </sheetView>
  </sheetViews>
  <sheetFormatPr defaultColWidth="9.140625" defaultRowHeight="12.75" x14ac:dyDescent="0.2"/>
  <cols>
    <col min="1" max="1" width="8.42578125" style="3" customWidth="1"/>
    <col min="2" max="2" width="8.5703125" style="3" customWidth="1"/>
    <col min="3" max="3" width="14" style="3" customWidth="1"/>
    <col min="4" max="5" width="14" style="7" customWidth="1"/>
    <col min="6" max="8" width="9.140625" style="3" customWidth="1"/>
    <col min="9" max="11" width="21.42578125" style="3" customWidth="1"/>
    <col min="12" max="16384" width="9.140625" style="3"/>
  </cols>
  <sheetData>
    <row r="1" spans="1:5" x14ac:dyDescent="0.2">
      <c r="A1" s="47" t="s">
        <v>77</v>
      </c>
    </row>
    <row r="2" spans="1:5" ht="15" x14ac:dyDescent="0.25">
      <c r="A2" s="315" t="s">
        <v>288</v>
      </c>
    </row>
    <row r="3" spans="1:5" ht="17.25" x14ac:dyDescent="0.25">
      <c r="A3" s="315" t="s">
        <v>656</v>
      </c>
    </row>
    <row r="4" spans="1:5" ht="38.25" x14ac:dyDescent="0.2">
      <c r="A4" s="773" t="s">
        <v>0</v>
      </c>
      <c r="B4" s="774" t="s">
        <v>606</v>
      </c>
      <c r="C4" s="774" t="s">
        <v>36</v>
      </c>
      <c r="D4" s="775" t="s">
        <v>383</v>
      </c>
      <c r="E4" s="775" t="s">
        <v>57</v>
      </c>
    </row>
    <row r="5" spans="1:5" s="13" customFormat="1" ht="12" x14ac:dyDescent="0.2">
      <c r="A5" s="393" t="s">
        <v>10</v>
      </c>
      <c r="B5" s="472" t="s">
        <v>3</v>
      </c>
      <c r="C5" s="473">
        <v>3896</v>
      </c>
      <c r="D5" s="473">
        <v>11045</v>
      </c>
      <c r="E5" s="459">
        <v>0.35273879583521955</v>
      </c>
    </row>
    <row r="6" spans="1:5" s="13" customFormat="1" ht="12" x14ac:dyDescent="0.2">
      <c r="A6" s="381"/>
      <c r="B6" s="229" t="s">
        <v>4</v>
      </c>
      <c r="C6" s="225">
        <v>3429</v>
      </c>
      <c r="D6" s="225">
        <v>10554</v>
      </c>
      <c r="E6" s="221">
        <v>0.32490051165434908</v>
      </c>
    </row>
    <row r="7" spans="1:5" s="13" customFormat="1" ht="12" x14ac:dyDescent="0.2">
      <c r="A7" s="381"/>
      <c r="B7" s="231" t="s">
        <v>5</v>
      </c>
      <c r="C7" s="227">
        <v>3193</v>
      </c>
      <c r="D7" s="227">
        <v>10642</v>
      </c>
      <c r="E7" s="230">
        <v>0.30003758691975191</v>
      </c>
    </row>
    <row r="8" spans="1:5" s="13" customFormat="1" ht="12" x14ac:dyDescent="0.2">
      <c r="A8" s="429"/>
      <c r="B8" s="474" t="s">
        <v>6</v>
      </c>
      <c r="C8" s="475">
        <v>2637</v>
      </c>
      <c r="D8" s="475">
        <v>10313</v>
      </c>
      <c r="E8" s="376">
        <v>0.25569669349364882</v>
      </c>
    </row>
    <row r="9" spans="1:5" s="13" customFormat="1" ht="12" x14ac:dyDescent="0.2">
      <c r="A9" s="393" t="s">
        <v>11</v>
      </c>
      <c r="B9" s="472" t="s">
        <v>3</v>
      </c>
      <c r="C9" s="473">
        <v>2560</v>
      </c>
      <c r="D9" s="473">
        <v>10440</v>
      </c>
      <c r="E9" s="459">
        <v>0.24521072796934865</v>
      </c>
    </row>
    <row r="10" spans="1:5" s="13" customFormat="1" ht="12" x14ac:dyDescent="0.2">
      <c r="A10" s="381"/>
      <c r="B10" s="229" t="s">
        <v>4</v>
      </c>
      <c r="C10" s="225">
        <v>2465</v>
      </c>
      <c r="D10" s="225">
        <v>9677</v>
      </c>
      <c r="E10" s="221">
        <v>0.25472770486721091</v>
      </c>
    </row>
    <row r="11" spans="1:5" s="13" customFormat="1" ht="12" x14ac:dyDescent="0.2">
      <c r="A11" s="381"/>
      <c r="B11" s="231" t="s">
        <v>5</v>
      </c>
      <c r="C11" s="227">
        <v>2397</v>
      </c>
      <c r="D11" s="227">
        <v>9359</v>
      </c>
      <c r="E11" s="230">
        <v>0.25611710652847525</v>
      </c>
    </row>
    <row r="12" spans="1:5" s="13" customFormat="1" ht="12" x14ac:dyDescent="0.2">
      <c r="A12" s="429"/>
      <c r="B12" s="474" t="s">
        <v>6</v>
      </c>
      <c r="C12" s="475">
        <v>2275</v>
      </c>
      <c r="D12" s="475">
        <v>8561</v>
      </c>
      <c r="E12" s="376">
        <v>0.26573998364677026</v>
      </c>
    </row>
    <row r="13" spans="1:5" s="13" customFormat="1" ht="12" x14ac:dyDescent="0.2">
      <c r="A13" s="393" t="s">
        <v>12</v>
      </c>
      <c r="B13" s="472" t="s">
        <v>3</v>
      </c>
      <c r="C13" s="473">
        <v>2379</v>
      </c>
      <c r="D13" s="473">
        <v>8127</v>
      </c>
      <c r="E13" s="459">
        <v>0.29272794389073459</v>
      </c>
    </row>
    <row r="14" spans="1:5" s="13" customFormat="1" ht="12" x14ac:dyDescent="0.2">
      <c r="A14" s="381"/>
      <c r="B14" s="229" t="s">
        <v>4</v>
      </c>
      <c r="C14" s="225">
        <v>2126</v>
      </c>
      <c r="D14" s="225">
        <v>7331</v>
      </c>
      <c r="E14" s="221">
        <v>0.29000136407038601</v>
      </c>
    </row>
    <row r="15" spans="1:5" s="13" customFormat="1" ht="12" x14ac:dyDescent="0.2">
      <c r="A15" s="381"/>
      <c r="B15" s="231" t="s">
        <v>5</v>
      </c>
      <c r="C15" s="227">
        <v>1896</v>
      </c>
      <c r="D15" s="227">
        <v>6781</v>
      </c>
      <c r="E15" s="230">
        <v>0.27960477805633388</v>
      </c>
    </row>
    <row r="16" spans="1:5" s="13" customFormat="1" ht="12" x14ac:dyDescent="0.2">
      <c r="A16" s="429"/>
      <c r="B16" s="474" t="s">
        <v>6</v>
      </c>
      <c r="C16" s="475">
        <v>1701</v>
      </c>
      <c r="D16" s="475">
        <v>6495</v>
      </c>
      <c r="E16" s="376">
        <v>0.26189376443418017</v>
      </c>
    </row>
    <row r="17" spans="1:7" s="13" customFormat="1" ht="12" x14ac:dyDescent="0.2">
      <c r="A17" s="393" t="s">
        <v>15</v>
      </c>
      <c r="B17" s="472" t="s">
        <v>3</v>
      </c>
      <c r="C17" s="473">
        <v>1610</v>
      </c>
      <c r="D17" s="473">
        <v>6513</v>
      </c>
      <c r="E17" s="459">
        <v>0.24719791186857054</v>
      </c>
    </row>
    <row r="18" spans="1:7" s="13" customFormat="1" ht="12" x14ac:dyDescent="0.2">
      <c r="A18" s="381"/>
      <c r="B18" s="229" t="s">
        <v>4</v>
      </c>
      <c r="C18" s="225">
        <v>1425</v>
      </c>
      <c r="D18" s="225">
        <v>6079</v>
      </c>
      <c r="E18" s="221">
        <v>0.23441355486099688</v>
      </c>
    </row>
    <row r="19" spans="1:7" s="13" customFormat="1" ht="12" x14ac:dyDescent="0.2">
      <c r="A19" s="381"/>
      <c r="B19" s="231" t="s">
        <v>5</v>
      </c>
      <c r="C19" s="227">
        <v>1295</v>
      </c>
      <c r="D19" s="227">
        <v>5940</v>
      </c>
      <c r="E19" s="230">
        <v>0.21801346801346802</v>
      </c>
    </row>
    <row r="20" spans="1:7" s="13" customFormat="1" ht="12" x14ac:dyDescent="0.2">
      <c r="A20" s="429"/>
      <c r="B20" s="474" t="s">
        <v>6</v>
      </c>
      <c r="C20" s="475">
        <v>1207</v>
      </c>
      <c r="D20" s="475">
        <v>6102</v>
      </c>
      <c r="E20" s="376">
        <v>0.19780399868895443</v>
      </c>
      <c r="F20" s="22"/>
      <c r="G20" s="22"/>
    </row>
    <row r="21" spans="1:7" s="13" customFormat="1" ht="12" x14ac:dyDescent="0.2">
      <c r="A21" s="393" t="s">
        <v>18</v>
      </c>
      <c r="B21" s="472" t="s">
        <v>3</v>
      </c>
      <c r="C21" s="473">
        <v>1216</v>
      </c>
      <c r="D21" s="473">
        <v>6622</v>
      </c>
      <c r="E21" s="459">
        <v>0.18363032316520689</v>
      </c>
      <c r="F21" s="22"/>
      <c r="G21" s="22"/>
    </row>
    <row r="22" spans="1:7" s="13" customFormat="1" ht="12" x14ac:dyDescent="0.2">
      <c r="A22" s="381"/>
      <c r="B22" s="229" t="s">
        <v>4</v>
      </c>
      <c r="C22" s="225">
        <v>1139</v>
      </c>
      <c r="D22" s="225">
        <v>6529</v>
      </c>
      <c r="E22" s="221">
        <v>0.1744524429468525</v>
      </c>
    </row>
    <row r="23" spans="1:7" s="13" customFormat="1" ht="12" x14ac:dyDescent="0.2">
      <c r="A23" s="381"/>
      <c r="B23" s="231" t="s">
        <v>5</v>
      </c>
      <c r="C23" s="227">
        <v>1071</v>
      </c>
      <c r="D23" s="227">
        <v>6680</v>
      </c>
      <c r="E23" s="230">
        <v>0.16032934131736526</v>
      </c>
    </row>
    <row r="24" spans="1:7" s="13" customFormat="1" ht="12" x14ac:dyDescent="0.2">
      <c r="A24" s="429"/>
      <c r="B24" s="474" t="s">
        <v>6</v>
      </c>
      <c r="C24" s="475">
        <v>977</v>
      </c>
      <c r="D24" s="475">
        <v>6715</v>
      </c>
      <c r="E24" s="376">
        <v>0.1454951600893522</v>
      </c>
    </row>
    <row r="25" spans="1:7" s="13" customFormat="1" ht="12" x14ac:dyDescent="0.2">
      <c r="A25" s="393" t="s">
        <v>21</v>
      </c>
      <c r="B25" s="472" t="s">
        <v>3</v>
      </c>
      <c r="C25" s="473">
        <v>1149</v>
      </c>
      <c r="D25" s="473">
        <v>7714</v>
      </c>
      <c r="E25" s="459">
        <v>0.14894996110967074</v>
      </c>
    </row>
    <row r="26" spans="1:7" s="13" customFormat="1" ht="12" x14ac:dyDescent="0.2">
      <c r="A26" s="381"/>
      <c r="B26" s="229" t="s">
        <v>4</v>
      </c>
      <c r="C26" s="225">
        <v>1238</v>
      </c>
      <c r="D26" s="225">
        <v>7706</v>
      </c>
      <c r="E26" s="221">
        <v>0.16065403581624707</v>
      </c>
    </row>
    <row r="27" spans="1:7" s="13" customFormat="1" ht="12" x14ac:dyDescent="0.2">
      <c r="A27" s="381"/>
      <c r="B27" s="231" t="s">
        <v>5</v>
      </c>
      <c r="C27" s="227">
        <v>1378</v>
      </c>
      <c r="D27" s="227">
        <v>7640</v>
      </c>
      <c r="E27" s="230">
        <v>0.18036649214659686</v>
      </c>
    </row>
    <row r="28" spans="1:7" s="13" customFormat="1" ht="12" x14ac:dyDescent="0.2">
      <c r="A28" s="429"/>
      <c r="B28" s="474" t="s">
        <v>6</v>
      </c>
      <c r="C28" s="475">
        <v>1445</v>
      </c>
      <c r="D28" s="475">
        <v>7366</v>
      </c>
      <c r="E28" s="376">
        <v>0.19617159923975019</v>
      </c>
    </row>
    <row r="29" spans="1:7" s="13" customFormat="1" ht="12" x14ac:dyDescent="0.2">
      <c r="A29" s="393" t="s">
        <v>141</v>
      </c>
      <c r="B29" s="472" t="s">
        <v>3</v>
      </c>
      <c r="C29" s="473">
        <v>1474</v>
      </c>
      <c r="D29" s="473">
        <v>7163</v>
      </c>
      <c r="E29" s="459">
        <v>0.20577970124249617</v>
      </c>
    </row>
    <row r="30" spans="1:7" s="13" customFormat="1" ht="12" customHeight="1" x14ac:dyDescent="0.2">
      <c r="A30" s="381"/>
      <c r="B30" s="229" t="s">
        <v>4</v>
      </c>
      <c r="C30" s="225">
        <v>1375</v>
      </c>
      <c r="D30" s="225">
        <v>6705</v>
      </c>
      <c r="E30" s="221">
        <v>0.20507084265473527</v>
      </c>
    </row>
    <row r="31" spans="1:7" s="13" customFormat="1" ht="12" customHeight="1" x14ac:dyDescent="0.2">
      <c r="A31" s="381"/>
      <c r="B31" s="231" t="s">
        <v>5</v>
      </c>
      <c r="C31" s="227">
        <v>1317</v>
      </c>
      <c r="D31" s="227">
        <v>6867</v>
      </c>
      <c r="E31" s="230">
        <v>0.19178680646570556</v>
      </c>
    </row>
    <row r="32" spans="1:7" ht="12.75" customHeight="1" x14ac:dyDescent="0.2">
      <c r="A32" s="429"/>
      <c r="B32" s="474" t="s">
        <v>6</v>
      </c>
      <c r="C32" s="475">
        <v>1220</v>
      </c>
      <c r="D32" s="475">
        <v>6785</v>
      </c>
      <c r="E32" s="376">
        <v>0.17980840088430361</v>
      </c>
    </row>
    <row r="33" spans="1:5" ht="12.75" customHeight="1" x14ac:dyDescent="0.2">
      <c r="A33" s="393" t="s">
        <v>157</v>
      </c>
      <c r="B33" s="472" t="s">
        <v>3</v>
      </c>
      <c r="C33" s="473">
        <v>1156</v>
      </c>
      <c r="D33" s="473">
        <v>6598</v>
      </c>
      <c r="E33" s="459">
        <v>0.17520460745680511</v>
      </c>
    </row>
    <row r="34" spans="1:5" ht="12.75" customHeight="1" x14ac:dyDescent="0.2">
      <c r="A34" s="381"/>
      <c r="B34" s="229" t="s">
        <v>4</v>
      </c>
      <c r="C34" s="225">
        <v>1110</v>
      </c>
      <c r="D34" s="225">
        <v>6552</v>
      </c>
      <c r="E34" s="221">
        <v>0.16941391941391942</v>
      </c>
    </row>
    <row r="35" spans="1:5" ht="12.75" customHeight="1" x14ac:dyDescent="0.2">
      <c r="A35" s="381"/>
      <c r="B35" s="231" t="s">
        <v>5</v>
      </c>
      <c r="C35" s="227">
        <v>1024</v>
      </c>
      <c r="D35" s="227">
        <v>6587</v>
      </c>
      <c r="E35" s="230">
        <v>0.15545771975102474</v>
      </c>
    </row>
    <row r="36" spans="1:5" ht="12.75" customHeight="1" x14ac:dyDescent="0.2">
      <c r="A36" s="429"/>
      <c r="B36" s="474" t="s">
        <v>6</v>
      </c>
      <c r="C36" s="475">
        <v>1036</v>
      </c>
      <c r="D36" s="475">
        <v>6745</v>
      </c>
      <c r="E36" s="376">
        <v>0.1535952557449963</v>
      </c>
    </row>
    <row r="37" spans="1:5" ht="12.75" customHeight="1" x14ac:dyDescent="0.2">
      <c r="A37" s="393" t="s">
        <v>158</v>
      </c>
      <c r="B37" s="472" t="s">
        <v>3</v>
      </c>
      <c r="C37" s="473">
        <v>1087</v>
      </c>
      <c r="D37" s="473">
        <v>6753</v>
      </c>
      <c r="E37" s="459">
        <v>0.16096549681622982</v>
      </c>
    </row>
    <row r="38" spans="1:5" ht="12.75" customHeight="1" x14ac:dyDescent="0.2">
      <c r="A38" s="381"/>
      <c r="B38" s="229" t="s">
        <v>4</v>
      </c>
      <c r="C38" s="225">
        <v>1185</v>
      </c>
      <c r="D38" s="225">
        <v>6467</v>
      </c>
      <c r="E38" s="221">
        <v>0.18323797742384412</v>
      </c>
    </row>
    <row r="39" spans="1:5" ht="12.75" customHeight="1" x14ac:dyDescent="0.2">
      <c r="A39" s="381"/>
      <c r="B39" s="231" t="s">
        <v>5</v>
      </c>
      <c r="C39" s="227">
        <v>1234</v>
      </c>
      <c r="D39" s="227">
        <v>6523</v>
      </c>
      <c r="E39" s="230">
        <v>0.18917675915989576</v>
      </c>
    </row>
    <row r="40" spans="1:5" ht="12.75" customHeight="1" x14ac:dyDescent="0.2">
      <c r="A40" s="429"/>
      <c r="B40" s="474" t="s">
        <v>6</v>
      </c>
      <c r="C40" s="475">
        <v>1144</v>
      </c>
      <c r="D40" s="475">
        <v>6454</v>
      </c>
      <c r="E40" s="376">
        <v>0.17725441586612953</v>
      </c>
    </row>
    <row r="41" spans="1:5" ht="12.75" customHeight="1" x14ac:dyDescent="0.2">
      <c r="A41" s="393" t="s">
        <v>159</v>
      </c>
      <c r="B41" s="472" t="s">
        <v>3</v>
      </c>
      <c r="C41" s="473">
        <v>1207</v>
      </c>
      <c r="D41" s="473">
        <v>6685</v>
      </c>
      <c r="E41" s="459">
        <v>0.18055347793567689</v>
      </c>
    </row>
    <row r="42" spans="1:5" ht="12.75" customHeight="1" x14ac:dyDescent="0.2">
      <c r="A42" s="381"/>
      <c r="B42" s="229" t="s">
        <v>4</v>
      </c>
      <c r="C42" s="225">
        <v>1214</v>
      </c>
      <c r="D42" s="225">
        <v>6317</v>
      </c>
      <c r="E42" s="221">
        <v>0.19217983219882856</v>
      </c>
    </row>
    <row r="43" spans="1:5" ht="12.75" customHeight="1" x14ac:dyDescent="0.2">
      <c r="A43" s="381"/>
      <c r="B43" s="231" t="s">
        <v>5</v>
      </c>
      <c r="C43" s="227">
        <v>1259</v>
      </c>
      <c r="D43" s="227">
        <v>6120</v>
      </c>
      <c r="E43" s="230">
        <v>0.205718954248366</v>
      </c>
    </row>
    <row r="44" spans="1:5" ht="12.75" customHeight="1" x14ac:dyDescent="0.2">
      <c r="A44" s="429"/>
      <c r="B44" s="474" t="s">
        <v>6</v>
      </c>
      <c r="C44" s="475">
        <v>1301</v>
      </c>
      <c r="D44" s="475">
        <v>6350</v>
      </c>
      <c r="E44" s="376">
        <v>0.20488188976377952</v>
      </c>
    </row>
    <row r="45" spans="1:5" ht="12.75" customHeight="1" x14ac:dyDescent="0.2">
      <c r="A45" s="381" t="s">
        <v>160</v>
      </c>
      <c r="B45" s="231" t="s">
        <v>3</v>
      </c>
      <c r="C45" s="227">
        <v>1444</v>
      </c>
      <c r="D45" s="227">
        <v>6801</v>
      </c>
      <c r="E45" s="230">
        <v>0.21232171739450081</v>
      </c>
    </row>
    <row r="46" spans="1:5" ht="12.75" customHeight="1" x14ac:dyDescent="0.2">
      <c r="A46" s="381"/>
      <c r="B46" s="229" t="s">
        <v>4</v>
      </c>
      <c r="C46" s="225">
        <v>1545</v>
      </c>
      <c r="D46" s="225">
        <v>7532</v>
      </c>
      <c r="E46" s="221">
        <v>0.20512480084970791</v>
      </c>
    </row>
    <row r="47" spans="1:5" ht="12.75" customHeight="1" x14ac:dyDescent="0.2">
      <c r="A47" s="381"/>
      <c r="B47" s="231" t="s">
        <v>5</v>
      </c>
      <c r="C47" s="227">
        <v>1585</v>
      </c>
      <c r="D47" s="227">
        <v>7978</v>
      </c>
      <c r="E47" s="230">
        <v>0.19867134620205565</v>
      </c>
    </row>
    <row r="48" spans="1:5" ht="12.75" customHeight="1" x14ac:dyDescent="0.2">
      <c r="A48" s="429"/>
      <c r="B48" s="474" t="s">
        <v>6</v>
      </c>
      <c r="C48" s="475">
        <v>1599</v>
      </c>
      <c r="D48" s="475">
        <v>8221</v>
      </c>
      <c r="E48" s="376">
        <v>0.19450188541539959</v>
      </c>
    </row>
    <row r="49" spans="1:5" ht="12.75" customHeight="1" x14ac:dyDescent="0.2">
      <c r="A49" s="393" t="s">
        <v>372</v>
      </c>
      <c r="B49" s="472" t="s">
        <v>3</v>
      </c>
      <c r="C49" s="473">
        <v>1490</v>
      </c>
      <c r="D49" s="473">
        <v>8517</v>
      </c>
      <c r="E49" s="459">
        <v>0.17494422918868147</v>
      </c>
    </row>
    <row r="50" spans="1:5" ht="12.75" customHeight="1" x14ac:dyDescent="0.2">
      <c r="A50" s="381"/>
      <c r="B50" s="229" t="s">
        <v>4</v>
      </c>
      <c r="C50" s="225">
        <v>1640</v>
      </c>
      <c r="D50" s="225">
        <v>8431</v>
      </c>
      <c r="E50" s="221">
        <v>0.19452022298659707</v>
      </c>
    </row>
    <row r="51" spans="1:5" ht="12.75" customHeight="1" x14ac:dyDescent="0.2">
      <c r="A51" s="381"/>
      <c r="B51" s="231" t="s">
        <v>5</v>
      </c>
      <c r="C51" s="227">
        <v>1771</v>
      </c>
      <c r="D51" s="227">
        <v>8165</v>
      </c>
      <c r="E51" s="230">
        <v>0.21690140845070421</v>
      </c>
    </row>
    <row r="52" spans="1:5" ht="12.75" customHeight="1" x14ac:dyDescent="0.2">
      <c r="A52" s="429"/>
      <c r="B52" s="474" t="s">
        <v>6</v>
      </c>
      <c r="C52" s="475">
        <v>1854</v>
      </c>
      <c r="D52" s="475">
        <v>8236</v>
      </c>
      <c r="E52" s="376">
        <v>0.22510927634774161</v>
      </c>
    </row>
    <row r="53" spans="1:5" ht="12.75" customHeight="1" x14ac:dyDescent="0.2">
      <c r="A53" s="393" t="s">
        <v>561</v>
      </c>
      <c r="B53" s="472" t="s">
        <v>3</v>
      </c>
      <c r="C53" s="473">
        <v>1971</v>
      </c>
      <c r="D53" s="473">
        <v>7952</v>
      </c>
      <c r="E53" s="459">
        <v>0.24786217303822938</v>
      </c>
    </row>
    <row r="54" spans="1:5" ht="12.75" customHeight="1" x14ac:dyDescent="0.2">
      <c r="A54" s="381"/>
      <c r="B54" s="229" t="s">
        <v>4</v>
      </c>
      <c r="C54" s="225">
        <v>2073</v>
      </c>
      <c r="D54" s="225">
        <v>7636</v>
      </c>
      <c r="E54" s="221">
        <v>0.27147721320062862</v>
      </c>
    </row>
    <row r="55" spans="1:5" ht="12.75" customHeight="1" x14ac:dyDescent="0.2">
      <c r="A55" s="381"/>
      <c r="B55" s="231" t="s">
        <v>5</v>
      </c>
      <c r="C55" s="227">
        <v>2070</v>
      </c>
      <c r="D55" s="227">
        <v>7823</v>
      </c>
      <c r="E55" s="230">
        <v>0.26460437172440238</v>
      </c>
    </row>
    <row r="56" spans="1:5" ht="12.75" customHeight="1" x14ac:dyDescent="0.2">
      <c r="A56" s="429"/>
      <c r="B56" s="474" t="s">
        <v>6</v>
      </c>
      <c r="C56" s="475">
        <v>2086</v>
      </c>
      <c r="D56" s="475">
        <v>8092</v>
      </c>
      <c r="E56" s="376">
        <v>0.25778546712802769</v>
      </c>
    </row>
    <row r="57" spans="1:5" ht="12.75" customHeight="1" x14ac:dyDescent="0.2">
      <c r="A57" s="393" t="s">
        <v>570</v>
      </c>
      <c r="B57" s="472" t="s">
        <v>3</v>
      </c>
      <c r="C57" s="473">
        <v>2158</v>
      </c>
      <c r="D57" s="473">
        <v>8010</v>
      </c>
      <c r="E57" s="459">
        <v>0.2694132334581773</v>
      </c>
    </row>
    <row r="58" spans="1:5" ht="12.75" customHeight="1" x14ac:dyDescent="0.2">
      <c r="A58" s="381"/>
      <c r="B58" s="229" t="s">
        <v>4</v>
      </c>
      <c r="C58" s="225">
        <v>2330</v>
      </c>
      <c r="D58" s="225">
        <v>8009</v>
      </c>
      <c r="E58" s="221">
        <v>0.29092271194905733</v>
      </c>
    </row>
    <row r="59" spans="1:5" ht="12.75" customHeight="1" x14ac:dyDescent="0.2">
      <c r="A59" s="381"/>
      <c r="B59" s="231" t="s">
        <v>5</v>
      </c>
      <c r="C59" s="227">
        <v>2279</v>
      </c>
      <c r="D59" s="227">
        <v>7899</v>
      </c>
      <c r="E59" s="230">
        <v>0.28851753386504619</v>
      </c>
    </row>
    <row r="60" spans="1:5" ht="12.75" customHeight="1" x14ac:dyDescent="0.2">
      <c r="A60" s="429"/>
      <c r="B60" s="474" t="s">
        <v>6</v>
      </c>
      <c r="C60" s="475">
        <v>2384</v>
      </c>
      <c r="D60" s="475">
        <v>7869</v>
      </c>
      <c r="E60" s="376">
        <v>0.3029609861481764</v>
      </c>
    </row>
    <row r="61" spans="1:5" ht="12.75" customHeight="1" x14ac:dyDescent="0.2">
      <c r="A61" s="393" t="s">
        <v>583</v>
      </c>
      <c r="B61" s="472" t="s">
        <v>3</v>
      </c>
      <c r="C61" s="473">
        <v>2343</v>
      </c>
      <c r="D61" s="473">
        <v>7783</v>
      </c>
      <c r="E61" s="459">
        <v>0.30104072979570862</v>
      </c>
    </row>
    <row r="62" spans="1:5" ht="12.75" customHeight="1" x14ac:dyDescent="0.2">
      <c r="A62" s="672"/>
      <c r="B62" s="508" t="s">
        <v>4</v>
      </c>
      <c r="C62" s="614">
        <v>2386</v>
      </c>
      <c r="D62" s="614">
        <v>7697</v>
      </c>
      <c r="E62" s="673">
        <v>0.30999090554761594</v>
      </c>
    </row>
    <row r="63" spans="1:5" ht="12.75" customHeight="1" x14ac:dyDescent="0.2">
      <c r="A63" s="672"/>
      <c r="B63" s="231" t="s">
        <v>5</v>
      </c>
      <c r="C63" s="227">
        <v>2436</v>
      </c>
      <c r="D63" s="227">
        <v>7544</v>
      </c>
      <c r="E63" s="230">
        <v>0.32290562036055143</v>
      </c>
    </row>
    <row r="64" spans="1:5" customFormat="1" ht="12.75" customHeight="1" x14ac:dyDescent="0.2">
      <c r="A64" s="429"/>
      <c r="B64" s="720" t="s">
        <v>6</v>
      </c>
      <c r="C64" s="706">
        <v>2411</v>
      </c>
      <c r="D64" s="706">
        <v>7514</v>
      </c>
      <c r="E64" s="531">
        <v>0.32086771360127764</v>
      </c>
    </row>
    <row r="65" spans="1:5" x14ac:dyDescent="0.2">
      <c r="A65" s="393" t="s">
        <v>610</v>
      </c>
      <c r="B65" s="472" t="s">
        <v>3</v>
      </c>
      <c r="C65" s="473">
        <v>2371</v>
      </c>
      <c r="D65" s="473">
        <v>7415</v>
      </c>
      <c r="E65" s="459">
        <v>0.31975724881995954</v>
      </c>
    </row>
    <row r="66" spans="1:5" x14ac:dyDescent="0.2">
      <c r="A66" s="672"/>
      <c r="B66" s="508" t="s">
        <v>4</v>
      </c>
      <c r="C66" s="614">
        <v>2448</v>
      </c>
      <c r="D66" s="614">
        <v>7673</v>
      </c>
      <c r="E66" s="673">
        <v>0.31904079238889615</v>
      </c>
    </row>
    <row r="67" spans="1:5" ht="15.6" customHeight="1" x14ac:dyDescent="0.2">
      <c r="A67" s="672"/>
      <c r="B67" s="231" t="s">
        <v>5</v>
      </c>
      <c r="C67" s="227">
        <v>2502</v>
      </c>
      <c r="D67" s="227">
        <v>7701</v>
      </c>
      <c r="E67" s="230">
        <v>0.32489287105570708</v>
      </c>
    </row>
    <row r="68" spans="1:5" ht="13.35" customHeight="1" x14ac:dyDescent="0.2">
      <c r="A68" s="429"/>
      <c r="B68" s="720" t="s">
        <v>6</v>
      </c>
      <c r="C68" s="706">
        <v>2485</v>
      </c>
      <c r="D68" s="706">
        <v>7752</v>
      </c>
      <c r="E68" s="531">
        <v>0.320562435500516</v>
      </c>
    </row>
    <row r="69" spans="1:5" x14ac:dyDescent="0.2">
      <c r="A69" s="57" t="s">
        <v>76</v>
      </c>
      <c r="B69" s="58"/>
      <c r="C69" s="58"/>
      <c r="D69" s="269"/>
      <c r="E69" s="59"/>
    </row>
    <row r="70" spans="1:5" x14ac:dyDescent="0.2">
      <c r="A70" s="25" t="s">
        <v>56</v>
      </c>
    </row>
    <row r="71" spans="1:5" ht="15.6" customHeight="1" x14ac:dyDescent="0.2">
      <c r="A71" s="37" t="s">
        <v>661</v>
      </c>
    </row>
    <row r="72" spans="1:5" x14ac:dyDescent="0.2">
      <c r="A72" s="37" t="s">
        <v>384</v>
      </c>
      <c r="B72" s="37"/>
      <c r="C72" s="37"/>
      <c r="D72" s="37"/>
      <c r="E72" s="37"/>
    </row>
    <row r="73" spans="1:5" x14ac:dyDescent="0.2">
      <c r="A73" s="37" t="s">
        <v>218</v>
      </c>
      <c r="B73" s="329"/>
      <c r="C73" s="329"/>
      <c r="D73" s="329"/>
      <c r="E73" s="329"/>
    </row>
    <row r="74" spans="1:5" x14ac:dyDescent="0.2">
      <c r="A74" s="37" t="s">
        <v>219</v>
      </c>
    </row>
    <row r="75" spans="1:5" x14ac:dyDescent="0.2">
      <c r="A75" s="37" t="s">
        <v>220</v>
      </c>
    </row>
    <row r="76" spans="1:5" x14ac:dyDescent="0.2">
      <c r="A76" s="37" t="s">
        <v>221</v>
      </c>
    </row>
  </sheetData>
  <dataConsolidate/>
  <phoneticPr fontId="132" type="noConversion"/>
  <hyperlinks>
    <hyperlink ref="A1" location="Contents!A1" tooltip="Contents Page" display="Return to Contents Page" xr:uid="{00000000-0004-0000-0500-000000000000}"/>
  </hyperlinks>
  <pageMargins left="0.70866141732283472" right="0.70866141732283472" top="0.74803149606299213" bottom="0.74803149606299213"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C42"/>
  <sheetViews>
    <sheetView showGridLines="0" zoomScaleNormal="100" workbookViewId="0">
      <pane ySplit="3" topLeftCell="A4" activePane="bottomLeft" state="frozen"/>
      <selection sqref="A1:XFD1"/>
      <selection pane="bottomLeft" sqref="A1:XFD1"/>
    </sheetView>
  </sheetViews>
  <sheetFormatPr defaultRowHeight="12.75" x14ac:dyDescent="0.2"/>
  <cols>
    <col min="1" max="1" width="26.42578125" style="9" customWidth="1"/>
    <col min="2" max="12" width="7.42578125" style="9" customWidth="1"/>
    <col min="13" max="13" width="8.85546875" style="9" customWidth="1"/>
    <col min="14" max="14" width="0.42578125" style="9" customWidth="1"/>
    <col min="15" max="227" width="9.140625" style="9"/>
    <col min="228" max="228" width="10.140625" style="9" customWidth="1"/>
    <col min="229" max="229" width="12.85546875" style="9" customWidth="1"/>
    <col min="230" max="230" width="9" style="9" customWidth="1"/>
    <col min="231" max="231" width="10.140625" style="9" customWidth="1"/>
    <col min="232" max="232" width="7" style="9" customWidth="1"/>
    <col min="233" max="233" width="4.5703125" style="9" customWidth="1"/>
    <col min="234" max="235" width="6.85546875" style="9" customWidth="1"/>
    <col min="236" max="236" width="7.5703125" style="9" customWidth="1"/>
    <col min="237" max="237" width="6.42578125" style="9" customWidth="1"/>
    <col min="238" max="238" width="7" style="9" customWidth="1"/>
    <col min="239" max="239" width="7.140625" style="9" customWidth="1"/>
    <col min="240" max="240" width="9.140625" style="9"/>
    <col min="241" max="241" width="10.85546875" style="9" bestFit="1" customWidth="1"/>
    <col min="242" max="242" width="9.140625" style="9"/>
    <col min="243" max="243" width="7.5703125" style="9" customWidth="1"/>
    <col min="244" max="246" width="9.140625" style="9"/>
    <col min="247" max="247" width="13" style="9" customWidth="1"/>
    <col min="248" max="248" width="13.42578125" style="9" customWidth="1"/>
    <col min="249" max="252" width="9.140625" style="9"/>
    <col min="253" max="253" width="10" style="9" customWidth="1"/>
    <col min="254" max="483" width="9.140625" style="9"/>
    <col min="484" max="484" width="10.140625" style="9" customWidth="1"/>
    <col min="485" max="485" width="12.85546875" style="9" customWidth="1"/>
    <col min="486" max="486" width="9" style="9" customWidth="1"/>
    <col min="487" max="487" width="10.140625" style="9" customWidth="1"/>
    <col min="488" max="488" width="7" style="9" customWidth="1"/>
    <col min="489" max="489" width="4.5703125" style="9" customWidth="1"/>
    <col min="490" max="491" width="6.85546875" style="9" customWidth="1"/>
    <col min="492" max="492" width="7.5703125" style="9" customWidth="1"/>
    <col min="493" max="493" width="6.42578125" style="9" customWidth="1"/>
    <col min="494" max="494" width="7" style="9" customWidth="1"/>
    <col min="495" max="495" width="7.140625" style="9" customWidth="1"/>
    <col min="496" max="496" width="9.140625" style="9"/>
    <col min="497" max="497" width="10.85546875" style="9" bestFit="1" customWidth="1"/>
    <col min="498" max="498" width="9.140625" style="9"/>
    <col min="499" max="499" width="7.5703125" style="9" customWidth="1"/>
    <col min="500" max="502" width="9.140625" style="9"/>
    <col min="503" max="503" width="13" style="9" customWidth="1"/>
    <col min="504" max="504" width="13.42578125" style="9" customWidth="1"/>
    <col min="505" max="508" width="9.140625" style="9"/>
    <col min="509" max="509" width="10" style="9" customWidth="1"/>
    <col min="510" max="739" width="9.140625" style="9"/>
    <col min="740" max="740" width="10.140625" style="9" customWidth="1"/>
    <col min="741" max="741" width="12.85546875" style="9" customWidth="1"/>
    <col min="742" max="742" width="9" style="9" customWidth="1"/>
    <col min="743" max="743" width="10.140625" style="9" customWidth="1"/>
    <col min="744" max="744" width="7" style="9" customWidth="1"/>
    <col min="745" max="745" width="4.5703125" style="9" customWidth="1"/>
    <col min="746" max="747" width="6.85546875" style="9" customWidth="1"/>
    <col min="748" max="748" width="7.5703125" style="9" customWidth="1"/>
    <col min="749" max="749" width="6.42578125" style="9" customWidth="1"/>
    <col min="750" max="750" width="7" style="9" customWidth="1"/>
    <col min="751" max="751" width="7.140625" style="9" customWidth="1"/>
    <col min="752" max="752" width="9.140625" style="9"/>
    <col min="753" max="753" width="10.85546875" style="9" bestFit="1" customWidth="1"/>
    <col min="754" max="754" width="9.140625" style="9"/>
    <col min="755" max="755" width="7.5703125" style="9" customWidth="1"/>
    <col min="756" max="758" width="9.140625" style="9"/>
    <col min="759" max="759" width="13" style="9" customWidth="1"/>
    <col min="760" max="760" width="13.42578125" style="9" customWidth="1"/>
    <col min="761" max="764" width="9.140625" style="9"/>
    <col min="765" max="765" width="10" style="9" customWidth="1"/>
    <col min="766" max="995" width="9.140625" style="9"/>
    <col min="996" max="996" width="10.140625" style="9" customWidth="1"/>
    <col min="997" max="997" width="12.85546875" style="9" customWidth="1"/>
    <col min="998" max="998" width="9" style="9" customWidth="1"/>
    <col min="999" max="999" width="10.140625" style="9" customWidth="1"/>
    <col min="1000" max="1000" width="7" style="9" customWidth="1"/>
    <col min="1001" max="1001" width="4.5703125" style="9" customWidth="1"/>
    <col min="1002" max="1003" width="6.85546875" style="9" customWidth="1"/>
    <col min="1004" max="1004" width="7.5703125" style="9" customWidth="1"/>
    <col min="1005" max="1005" width="6.42578125" style="9" customWidth="1"/>
    <col min="1006" max="1006" width="7" style="9" customWidth="1"/>
    <col min="1007" max="1007" width="7.140625" style="9" customWidth="1"/>
    <col min="1008" max="1008" width="9.140625" style="9"/>
    <col min="1009" max="1009" width="10.85546875" style="9" bestFit="1" customWidth="1"/>
    <col min="1010" max="1010" width="9.140625" style="9"/>
    <col min="1011" max="1011" width="7.5703125" style="9" customWidth="1"/>
    <col min="1012" max="1014" width="9.140625" style="9"/>
    <col min="1015" max="1015" width="13" style="9" customWidth="1"/>
    <col min="1016" max="1016" width="13.42578125" style="9" customWidth="1"/>
    <col min="1017" max="1020" width="9.140625" style="9"/>
    <col min="1021" max="1021" width="10" style="9" customWidth="1"/>
    <col min="1022" max="1251" width="9.140625" style="9"/>
    <col min="1252" max="1252" width="10.140625" style="9" customWidth="1"/>
    <col min="1253" max="1253" width="12.85546875" style="9" customWidth="1"/>
    <col min="1254" max="1254" width="9" style="9" customWidth="1"/>
    <col min="1255" max="1255" width="10.140625" style="9" customWidth="1"/>
    <col min="1256" max="1256" width="7" style="9" customWidth="1"/>
    <col min="1257" max="1257" width="4.5703125" style="9" customWidth="1"/>
    <col min="1258" max="1259" width="6.85546875" style="9" customWidth="1"/>
    <col min="1260" max="1260" width="7.5703125" style="9" customWidth="1"/>
    <col min="1261" max="1261" width="6.42578125" style="9" customWidth="1"/>
    <col min="1262" max="1262" width="7" style="9" customWidth="1"/>
    <col min="1263" max="1263" width="7.140625" style="9" customWidth="1"/>
    <col min="1264" max="1264" width="9.140625" style="9"/>
    <col min="1265" max="1265" width="10.85546875" style="9" bestFit="1" customWidth="1"/>
    <col min="1266" max="1266" width="9.140625" style="9"/>
    <col min="1267" max="1267" width="7.5703125" style="9" customWidth="1"/>
    <col min="1268" max="1270" width="9.140625" style="9"/>
    <col min="1271" max="1271" width="13" style="9" customWidth="1"/>
    <col min="1272" max="1272" width="13.42578125" style="9" customWidth="1"/>
    <col min="1273" max="1276" width="9.140625" style="9"/>
    <col min="1277" max="1277" width="10" style="9" customWidth="1"/>
    <col min="1278" max="1507" width="9.140625" style="9"/>
    <col min="1508" max="1508" width="10.140625" style="9" customWidth="1"/>
    <col min="1509" max="1509" width="12.85546875" style="9" customWidth="1"/>
    <col min="1510" max="1510" width="9" style="9" customWidth="1"/>
    <col min="1511" max="1511" width="10.140625" style="9" customWidth="1"/>
    <col min="1512" max="1512" width="7" style="9" customWidth="1"/>
    <col min="1513" max="1513" width="4.5703125" style="9" customWidth="1"/>
    <col min="1514" max="1515" width="6.85546875" style="9" customWidth="1"/>
    <col min="1516" max="1516" width="7.5703125" style="9" customWidth="1"/>
    <col min="1517" max="1517" width="6.42578125" style="9" customWidth="1"/>
    <col min="1518" max="1518" width="7" style="9" customWidth="1"/>
    <col min="1519" max="1519" width="7.140625" style="9" customWidth="1"/>
    <col min="1520" max="1520" width="9.140625" style="9"/>
    <col min="1521" max="1521" width="10.85546875" style="9" bestFit="1" customWidth="1"/>
    <col min="1522" max="1522" width="9.140625" style="9"/>
    <col min="1523" max="1523" width="7.5703125" style="9" customWidth="1"/>
    <col min="1524" max="1526" width="9.140625" style="9"/>
    <col min="1527" max="1527" width="13" style="9" customWidth="1"/>
    <col min="1528" max="1528" width="13.42578125" style="9" customWidth="1"/>
    <col min="1529" max="1532" width="9.140625" style="9"/>
    <col min="1533" max="1533" width="10" style="9" customWidth="1"/>
    <col min="1534" max="1763" width="9.140625" style="9"/>
    <col min="1764" max="1764" width="10.140625" style="9" customWidth="1"/>
    <col min="1765" max="1765" width="12.85546875" style="9" customWidth="1"/>
    <col min="1766" max="1766" width="9" style="9" customWidth="1"/>
    <col min="1767" max="1767" width="10.140625" style="9" customWidth="1"/>
    <col min="1768" max="1768" width="7" style="9" customWidth="1"/>
    <col min="1769" max="1769" width="4.5703125" style="9" customWidth="1"/>
    <col min="1770" max="1771" width="6.85546875" style="9" customWidth="1"/>
    <col min="1772" max="1772" width="7.5703125" style="9" customWidth="1"/>
    <col min="1773" max="1773" width="6.42578125" style="9" customWidth="1"/>
    <col min="1774" max="1774" width="7" style="9" customWidth="1"/>
    <col min="1775" max="1775" width="7.140625" style="9" customWidth="1"/>
    <col min="1776" max="1776" width="9.140625" style="9"/>
    <col min="1777" max="1777" width="10.85546875" style="9" bestFit="1" customWidth="1"/>
    <col min="1778" max="1778" width="9.140625" style="9"/>
    <col min="1779" max="1779" width="7.5703125" style="9" customWidth="1"/>
    <col min="1780" max="1782" width="9.140625" style="9"/>
    <col min="1783" max="1783" width="13" style="9" customWidth="1"/>
    <col min="1784" max="1784" width="13.42578125" style="9" customWidth="1"/>
    <col min="1785" max="1788" width="9.140625" style="9"/>
    <col min="1789" max="1789" width="10" style="9" customWidth="1"/>
    <col min="1790" max="2019" width="9.140625" style="9"/>
    <col min="2020" max="2020" width="10.140625" style="9" customWidth="1"/>
    <col min="2021" max="2021" width="12.85546875" style="9" customWidth="1"/>
    <col min="2022" max="2022" width="9" style="9" customWidth="1"/>
    <col min="2023" max="2023" width="10.140625" style="9" customWidth="1"/>
    <col min="2024" max="2024" width="7" style="9" customWidth="1"/>
    <col min="2025" max="2025" width="4.5703125" style="9" customWidth="1"/>
    <col min="2026" max="2027" width="6.85546875" style="9" customWidth="1"/>
    <col min="2028" max="2028" width="7.5703125" style="9" customWidth="1"/>
    <col min="2029" max="2029" width="6.42578125" style="9" customWidth="1"/>
    <col min="2030" max="2030" width="7" style="9" customWidth="1"/>
    <col min="2031" max="2031" width="7.140625" style="9" customWidth="1"/>
    <col min="2032" max="2032" width="9.140625" style="9"/>
    <col min="2033" max="2033" width="10.85546875" style="9" bestFit="1" customWidth="1"/>
    <col min="2034" max="2034" width="9.140625" style="9"/>
    <col min="2035" max="2035" width="7.5703125" style="9" customWidth="1"/>
    <col min="2036" max="2038" width="9.140625" style="9"/>
    <col min="2039" max="2039" width="13" style="9" customWidth="1"/>
    <col min="2040" max="2040" width="13.42578125" style="9" customWidth="1"/>
    <col min="2041" max="2044" width="9.140625" style="9"/>
    <col min="2045" max="2045" width="10" style="9" customWidth="1"/>
    <col min="2046" max="2275" width="9.140625" style="9"/>
    <col min="2276" max="2276" width="10.140625" style="9" customWidth="1"/>
    <col min="2277" max="2277" width="12.85546875" style="9" customWidth="1"/>
    <col min="2278" max="2278" width="9" style="9" customWidth="1"/>
    <col min="2279" max="2279" width="10.140625" style="9" customWidth="1"/>
    <col min="2280" max="2280" width="7" style="9" customWidth="1"/>
    <col min="2281" max="2281" width="4.5703125" style="9" customWidth="1"/>
    <col min="2282" max="2283" width="6.85546875" style="9" customWidth="1"/>
    <col min="2284" max="2284" width="7.5703125" style="9" customWidth="1"/>
    <col min="2285" max="2285" width="6.42578125" style="9" customWidth="1"/>
    <col min="2286" max="2286" width="7" style="9" customWidth="1"/>
    <col min="2287" max="2287" width="7.140625" style="9" customWidth="1"/>
    <col min="2288" max="2288" width="9.140625" style="9"/>
    <col min="2289" max="2289" width="10.85546875" style="9" bestFit="1" customWidth="1"/>
    <col min="2290" max="2290" width="9.140625" style="9"/>
    <col min="2291" max="2291" width="7.5703125" style="9" customWidth="1"/>
    <col min="2292" max="2294" width="9.140625" style="9"/>
    <col min="2295" max="2295" width="13" style="9" customWidth="1"/>
    <col min="2296" max="2296" width="13.42578125" style="9" customWidth="1"/>
    <col min="2297" max="2300" width="9.140625" style="9"/>
    <col min="2301" max="2301" width="10" style="9" customWidth="1"/>
    <col min="2302" max="2531" width="9.140625" style="9"/>
    <col min="2532" max="2532" width="10.140625" style="9" customWidth="1"/>
    <col min="2533" max="2533" width="12.85546875" style="9" customWidth="1"/>
    <col min="2534" max="2534" width="9" style="9" customWidth="1"/>
    <col min="2535" max="2535" width="10.140625" style="9" customWidth="1"/>
    <col min="2536" max="2536" width="7" style="9" customWidth="1"/>
    <col min="2537" max="2537" width="4.5703125" style="9" customWidth="1"/>
    <col min="2538" max="2539" width="6.85546875" style="9" customWidth="1"/>
    <col min="2540" max="2540" width="7.5703125" style="9" customWidth="1"/>
    <col min="2541" max="2541" width="6.42578125" style="9" customWidth="1"/>
    <col min="2542" max="2542" width="7" style="9" customWidth="1"/>
    <col min="2543" max="2543" width="7.140625" style="9" customWidth="1"/>
    <col min="2544" max="2544" width="9.140625" style="9"/>
    <col min="2545" max="2545" width="10.85546875" style="9" bestFit="1" customWidth="1"/>
    <col min="2546" max="2546" width="9.140625" style="9"/>
    <col min="2547" max="2547" width="7.5703125" style="9" customWidth="1"/>
    <col min="2548" max="2550" width="9.140625" style="9"/>
    <col min="2551" max="2551" width="13" style="9" customWidth="1"/>
    <col min="2552" max="2552" width="13.42578125" style="9" customWidth="1"/>
    <col min="2553" max="2556" width="9.140625" style="9"/>
    <col min="2557" max="2557" width="10" style="9" customWidth="1"/>
    <col min="2558" max="2787" width="9.140625" style="9"/>
    <col min="2788" max="2788" width="10.140625" style="9" customWidth="1"/>
    <col min="2789" max="2789" width="12.85546875" style="9" customWidth="1"/>
    <col min="2790" max="2790" width="9" style="9" customWidth="1"/>
    <col min="2791" max="2791" width="10.140625" style="9" customWidth="1"/>
    <col min="2792" max="2792" width="7" style="9" customWidth="1"/>
    <col min="2793" max="2793" width="4.5703125" style="9" customWidth="1"/>
    <col min="2794" max="2795" width="6.85546875" style="9" customWidth="1"/>
    <col min="2796" max="2796" width="7.5703125" style="9" customWidth="1"/>
    <col min="2797" max="2797" width="6.42578125" style="9" customWidth="1"/>
    <col min="2798" max="2798" width="7" style="9" customWidth="1"/>
    <col min="2799" max="2799" width="7.140625" style="9" customWidth="1"/>
    <col min="2800" max="2800" width="9.140625" style="9"/>
    <col min="2801" max="2801" width="10.85546875" style="9" bestFit="1" customWidth="1"/>
    <col min="2802" max="2802" width="9.140625" style="9"/>
    <col min="2803" max="2803" width="7.5703125" style="9" customWidth="1"/>
    <col min="2804" max="2806" width="9.140625" style="9"/>
    <col min="2807" max="2807" width="13" style="9" customWidth="1"/>
    <col min="2808" max="2808" width="13.42578125" style="9" customWidth="1"/>
    <col min="2809" max="2812" width="9.140625" style="9"/>
    <col min="2813" max="2813" width="10" style="9" customWidth="1"/>
    <col min="2814" max="3043" width="9.140625" style="9"/>
    <col min="3044" max="3044" width="10.140625" style="9" customWidth="1"/>
    <col min="3045" max="3045" width="12.85546875" style="9" customWidth="1"/>
    <col min="3046" max="3046" width="9" style="9" customWidth="1"/>
    <col min="3047" max="3047" width="10.140625" style="9" customWidth="1"/>
    <col min="3048" max="3048" width="7" style="9" customWidth="1"/>
    <col min="3049" max="3049" width="4.5703125" style="9" customWidth="1"/>
    <col min="3050" max="3051" width="6.85546875" style="9" customWidth="1"/>
    <col min="3052" max="3052" width="7.5703125" style="9" customWidth="1"/>
    <col min="3053" max="3053" width="6.42578125" style="9" customWidth="1"/>
    <col min="3054" max="3054" width="7" style="9" customWidth="1"/>
    <col min="3055" max="3055" width="7.140625" style="9" customWidth="1"/>
    <col min="3056" max="3056" width="9.140625" style="9"/>
    <col min="3057" max="3057" width="10.85546875" style="9" bestFit="1" customWidth="1"/>
    <col min="3058" max="3058" width="9.140625" style="9"/>
    <col min="3059" max="3059" width="7.5703125" style="9" customWidth="1"/>
    <col min="3060" max="3062" width="9.140625" style="9"/>
    <col min="3063" max="3063" width="13" style="9" customWidth="1"/>
    <col min="3064" max="3064" width="13.42578125" style="9" customWidth="1"/>
    <col min="3065" max="3068" width="9.140625" style="9"/>
    <col min="3069" max="3069" width="10" style="9" customWidth="1"/>
    <col min="3070" max="3299" width="9.140625" style="9"/>
    <col min="3300" max="3300" width="10.140625" style="9" customWidth="1"/>
    <col min="3301" max="3301" width="12.85546875" style="9" customWidth="1"/>
    <col min="3302" max="3302" width="9" style="9" customWidth="1"/>
    <col min="3303" max="3303" width="10.140625" style="9" customWidth="1"/>
    <col min="3304" max="3304" width="7" style="9" customWidth="1"/>
    <col min="3305" max="3305" width="4.5703125" style="9" customWidth="1"/>
    <col min="3306" max="3307" width="6.85546875" style="9" customWidth="1"/>
    <col min="3308" max="3308" width="7.5703125" style="9" customWidth="1"/>
    <col min="3309" max="3309" width="6.42578125" style="9" customWidth="1"/>
    <col min="3310" max="3310" width="7" style="9" customWidth="1"/>
    <col min="3311" max="3311" width="7.140625" style="9" customWidth="1"/>
    <col min="3312" max="3312" width="9.140625" style="9"/>
    <col min="3313" max="3313" width="10.85546875" style="9" bestFit="1" customWidth="1"/>
    <col min="3314" max="3314" width="9.140625" style="9"/>
    <col min="3315" max="3315" width="7.5703125" style="9" customWidth="1"/>
    <col min="3316" max="3318" width="9.140625" style="9"/>
    <col min="3319" max="3319" width="13" style="9" customWidth="1"/>
    <col min="3320" max="3320" width="13.42578125" style="9" customWidth="1"/>
    <col min="3321" max="3324" width="9.140625" style="9"/>
    <col min="3325" max="3325" width="10" style="9" customWidth="1"/>
    <col min="3326" max="3555" width="9.140625" style="9"/>
    <col min="3556" max="3556" width="10.140625" style="9" customWidth="1"/>
    <col min="3557" max="3557" width="12.85546875" style="9" customWidth="1"/>
    <col min="3558" max="3558" width="9" style="9" customWidth="1"/>
    <col min="3559" max="3559" width="10.140625" style="9" customWidth="1"/>
    <col min="3560" max="3560" width="7" style="9" customWidth="1"/>
    <col min="3561" max="3561" width="4.5703125" style="9" customWidth="1"/>
    <col min="3562" max="3563" width="6.85546875" style="9" customWidth="1"/>
    <col min="3564" max="3564" width="7.5703125" style="9" customWidth="1"/>
    <col min="3565" max="3565" width="6.42578125" style="9" customWidth="1"/>
    <col min="3566" max="3566" width="7" style="9" customWidth="1"/>
    <col min="3567" max="3567" width="7.140625" style="9" customWidth="1"/>
    <col min="3568" max="3568" width="9.140625" style="9"/>
    <col min="3569" max="3569" width="10.85546875" style="9" bestFit="1" customWidth="1"/>
    <col min="3570" max="3570" width="9.140625" style="9"/>
    <col min="3571" max="3571" width="7.5703125" style="9" customWidth="1"/>
    <col min="3572" max="3574" width="9.140625" style="9"/>
    <col min="3575" max="3575" width="13" style="9" customWidth="1"/>
    <col min="3576" max="3576" width="13.42578125" style="9" customWidth="1"/>
    <col min="3577" max="3580" width="9.140625" style="9"/>
    <col min="3581" max="3581" width="10" style="9" customWidth="1"/>
    <col min="3582" max="3811" width="9.140625" style="9"/>
    <col min="3812" max="3812" width="10.140625" style="9" customWidth="1"/>
    <col min="3813" max="3813" width="12.85546875" style="9" customWidth="1"/>
    <col min="3814" max="3814" width="9" style="9" customWidth="1"/>
    <col min="3815" max="3815" width="10.140625" style="9" customWidth="1"/>
    <col min="3816" max="3816" width="7" style="9" customWidth="1"/>
    <col min="3817" max="3817" width="4.5703125" style="9" customWidth="1"/>
    <col min="3818" max="3819" width="6.85546875" style="9" customWidth="1"/>
    <col min="3820" max="3820" width="7.5703125" style="9" customWidth="1"/>
    <col min="3821" max="3821" width="6.42578125" style="9" customWidth="1"/>
    <col min="3822" max="3822" width="7" style="9" customWidth="1"/>
    <col min="3823" max="3823" width="7.140625" style="9" customWidth="1"/>
    <col min="3824" max="3824" width="9.140625" style="9"/>
    <col min="3825" max="3825" width="10.85546875" style="9" bestFit="1" customWidth="1"/>
    <col min="3826" max="3826" width="9.140625" style="9"/>
    <col min="3827" max="3827" width="7.5703125" style="9" customWidth="1"/>
    <col min="3828" max="3830" width="9.140625" style="9"/>
    <col min="3831" max="3831" width="13" style="9" customWidth="1"/>
    <col min="3832" max="3832" width="13.42578125" style="9" customWidth="1"/>
    <col min="3833" max="3836" width="9.140625" style="9"/>
    <col min="3837" max="3837" width="10" style="9" customWidth="1"/>
    <col min="3838" max="4067" width="9.140625" style="9"/>
    <col min="4068" max="4068" width="10.140625" style="9" customWidth="1"/>
    <col min="4069" max="4069" width="12.85546875" style="9" customWidth="1"/>
    <col min="4070" max="4070" width="9" style="9" customWidth="1"/>
    <col min="4071" max="4071" width="10.140625" style="9" customWidth="1"/>
    <col min="4072" max="4072" width="7" style="9" customWidth="1"/>
    <col min="4073" max="4073" width="4.5703125" style="9" customWidth="1"/>
    <col min="4074" max="4075" width="6.85546875" style="9" customWidth="1"/>
    <col min="4076" max="4076" width="7.5703125" style="9" customWidth="1"/>
    <col min="4077" max="4077" width="6.42578125" style="9" customWidth="1"/>
    <col min="4078" max="4078" width="7" style="9" customWidth="1"/>
    <col min="4079" max="4079" width="7.140625" style="9" customWidth="1"/>
    <col min="4080" max="4080" width="9.140625" style="9"/>
    <col min="4081" max="4081" width="10.85546875" style="9" bestFit="1" customWidth="1"/>
    <col min="4082" max="4082" width="9.140625" style="9"/>
    <col min="4083" max="4083" width="7.5703125" style="9" customWidth="1"/>
    <col min="4084" max="4086" width="9.140625" style="9"/>
    <col min="4087" max="4087" width="13" style="9" customWidth="1"/>
    <col min="4088" max="4088" width="13.42578125" style="9" customWidth="1"/>
    <col min="4089" max="4092" width="9.140625" style="9"/>
    <col min="4093" max="4093" width="10" style="9" customWidth="1"/>
    <col min="4094" max="4323" width="9.140625" style="9"/>
    <col min="4324" max="4324" width="10.140625" style="9" customWidth="1"/>
    <col min="4325" max="4325" width="12.85546875" style="9" customWidth="1"/>
    <col min="4326" max="4326" width="9" style="9" customWidth="1"/>
    <col min="4327" max="4327" width="10.140625" style="9" customWidth="1"/>
    <col min="4328" max="4328" width="7" style="9" customWidth="1"/>
    <col min="4329" max="4329" width="4.5703125" style="9" customWidth="1"/>
    <col min="4330" max="4331" width="6.85546875" style="9" customWidth="1"/>
    <col min="4332" max="4332" width="7.5703125" style="9" customWidth="1"/>
    <col min="4333" max="4333" width="6.42578125" style="9" customWidth="1"/>
    <col min="4334" max="4334" width="7" style="9" customWidth="1"/>
    <col min="4335" max="4335" width="7.140625" style="9" customWidth="1"/>
    <col min="4336" max="4336" width="9.140625" style="9"/>
    <col min="4337" max="4337" width="10.85546875" style="9" bestFit="1" customWidth="1"/>
    <col min="4338" max="4338" width="9.140625" style="9"/>
    <col min="4339" max="4339" width="7.5703125" style="9" customWidth="1"/>
    <col min="4340" max="4342" width="9.140625" style="9"/>
    <col min="4343" max="4343" width="13" style="9" customWidth="1"/>
    <col min="4344" max="4344" width="13.42578125" style="9" customWidth="1"/>
    <col min="4345" max="4348" width="9.140625" style="9"/>
    <col min="4349" max="4349" width="10" style="9" customWidth="1"/>
    <col min="4350" max="4579" width="9.140625" style="9"/>
    <col min="4580" max="4580" width="10.140625" style="9" customWidth="1"/>
    <col min="4581" max="4581" width="12.85546875" style="9" customWidth="1"/>
    <col min="4582" max="4582" width="9" style="9" customWidth="1"/>
    <col min="4583" max="4583" width="10.140625" style="9" customWidth="1"/>
    <col min="4584" max="4584" width="7" style="9" customWidth="1"/>
    <col min="4585" max="4585" width="4.5703125" style="9" customWidth="1"/>
    <col min="4586" max="4587" width="6.85546875" style="9" customWidth="1"/>
    <col min="4588" max="4588" width="7.5703125" style="9" customWidth="1"/>
    <col min="4589" max="4589" width="6.42578125" style="9" customWidth="1"/>
    <col min="4590" max="4590" width="7" style="9" customWidth="1"/>
    <col min="4591" max="4591" width="7.140625" style="9" customWidth="1"/>
    <col min="4592" max="4592" width="9.140625" style="9"/>
    <col min="4593" max="4593" width="10.85546875" style="9" bestFit="1" customWidth="1"/>
    <col min="4594" max="4594" width="9.140625" style="9"/>
    <col min="4595" max="4595" width="7.5703125" style="9" customWidth="1"/>
    <col min="4596" max="4598" width="9.140625" style="9"/>
    <col min="4599" max="4599" width="13" style="9" customWidth="1"/>
    <col min="4600" max="4600" width="13.42578125" style="9" customWidth="1"/>
    <col min="4601" max="4604" width="9.140625" style="9"/>
    <col min="4605" max="4605" width="10" style="9" customWidth="1"/>
    <col min="4606" max="4835" width="9.140625" style="9"/>
    <col min="4836" max="4836" width="10.140625" style="9" customWidth="1"/>
    <col min="4837" max="4837" width="12.85546875" style="9" customWidth="1"/>
    <col min="4838" max="4838" width="9" style="9" customWidth="1"/>
    <col min="4839" max="4839" width="10.140625" style="9" customWidth="1"/>
    <col min="4840" max="4840" width="7" style="9" customWidth="1"/>
    <col min="4841" max="4841" width="4.5703125" style="9" customWidth="1"/>
    <col min="4842" max="4843" width="6.85546875" style="9" customWidth="1"/>
    <col min="4844" max="4844" width="7.5703125" style="9" customWidth="1"/>
    <col min="4845" max="4845" width="6.42578125" style="9" customWidth="1"/>
    <col min="4846" max="4846" width="7" style="9" customWidth="1"/>
    <col min="4847" max="4847" width="7.140625" style="9" customWidth="1"/>
    <col min="4848" max="4848" width="9.140625" style="9"/>
    <col min="4849" max="4849" width="10.85546875" style="9" bestFit="1" customWidth="1"/>
    <col min="4850" max="4850" width="9.140625" style="9"/>
    <col min="4851" max="4851" width="7.5703125" style="9" customWidth="1"/>
    <col min="4852" max="4854" width="9.140625" style="9"/>
    <col min="4855" max="4855" width="13" style="9" customWidth="1"/>
    <col min="4856" max="4856" width="13.42578125" style="9" customWidth="1"/>
    <col min="4857" max="4860" width="9.140625" style="9"/>
    <col min="4861" max="4861" width="10" style="9" customWidth="1"/>
    <col min="4862" max="5091" width="9.140625" style="9"/>
    <col min="5092" max="5092" width="10.140625" style="9" customWidth="1"/>
    <col min="5093" max="5093" width="12.85546875" style="9" customWidth="1"/>
    <col min="5094" max="5094" width="9" style="9" customWidth="1"/>
    <col min="5095" max="5095" width="10.140625" style="9" customWidth="1"/>
    <col min="5096" max="5096" width="7" style="9" customWidth="1"/>
    <col min="5097" max="5097" width="4.5703125" style="9" customWidth="1"/>
    <col min="5098" max="5099" width="6.85546875" style="9" customWidth="1"/>
    <col min="5100" max="5100" width="7.5703125" style="9" customWidth="1"/>
    <col min="5101" max="5101" width="6.42578125" style="9" customWidth="1"/>
    <col min="5102" max="5102" width="7" style="9" customWidth="1"/>
    <col min="5103" max="5103" width="7.140625" style="9" customWidth="1"/>
    <col min="5104" max="5104" width="9.140625" style="9"/>
    <col min="5105" max="5105" width="10.85546875" style="9" bestFit="1" customWidth="1"/>
    <col min="5106" max="5106" width="9.140625" style="9"/>
    <col min="5107" max="5107" width="7.5703125" style="9" customWidth="1"/>
    <col min="5108" max="5110" width="9.140625" style="9"/>
    <col min="5111" max="5111" width="13" style="9" customWidth="1"/>
    <col min="5112" max="5112" width="13.42578125" style="9" customWidth="1"/>
    <col min="5113" max="5116" width="9.140625" style="9"/>
    <col min="5117" max="5117" width="10" style="9" customWidth="1"/>
    <col min="5118" max="5347" width="9.140625" style="9"/>
    <col min="5348" max="5348" width="10.140625" style="9" customWidth="1"/>
    <col min="5349" max="5349" width="12.85546875" style="9" customWidth="1"/>
    <col min="5350" max="5350" width="9" style="9" customWidth="1"/>
    <col min="5351" max="5351" width="10.140625" style="9" customWidth="1"/>
    <col min="5352" max="5352" width="7" style="9" customWidth="1"/>
    <col min="5353" max="5353" width="4.5703125" style="9" customWidth="1"/>
    <col min="5354" max="5355" width="6.85546875" style="9" customWidth="1"/>
    <col min="5356" max="5356" width="7.5703125" style="9" customWidth="1"/>
    <col min="5357" max="5357" width="6.42578125" style="9" customWidth="1"/>
    <col min="5358" max="5358" width="7" style="9" customWidth="1"/>
    <col min="5359" max="5359" width="7.140625" style="9" customWidth="1"/>
    <col min="5360" max="5360" width="9.140625" style="9"/>
    <col min="5361" max="5361" width="10.85546875" style="9" bestFit="1" customWidth="1"/>
    <col min="5362" max="5362" width="9.140625" style="9"/>
    <col min="5363" max="5363" width="7.5703125" style="9" customWidth="1"/>
    <col min="5364" max="5366" width="9.140625" style="9"/>
    <col min="5367" max="5367" width="13" style="9" customWidth="1"/>
    <col min="5368" max="5368" width="13.42578125" style="9" customWidth="1"/>
    <col min="5369" max="5372" width="9.140625" style="9"/>
    <col min="5373" max="5373" width="10" style="9" customWidth="1"/>
    <col min="5374" max="5603" width="9.140625" style="9"/>
    <col min="5604" max="5604" width="10.140625" style="9" customWidth="1"/>
    <col min="5605" max="5605" width="12.85546875" style="9" customWidth="1"/>
    <col min="5606" max="5606" width="9" style="9" customWidth="1"/>
    <col min="5607" max="5607" width="10.140625" style="9" customWidth="1"/>
    <col min="5608" max="5608" width="7" style="9" customWidth="1"/>
    <col min="5609" max="5609" width="4.5703125" style="9" customWidth="1"/>
    <col min="5610" max="5611" width="6.85546875" style="9" customWidth="1"/>
    <col min="5612" max="5612" width="7.5703125" style="9" customWidth="1"/>
    <col min="5613" max="5613" width="6.42578125" style="9" customWidth="1"/>
    <col min="5614" max="5614" width="7" style="9" customWidth="1"/>
    <col min="5615" max="5615" width="7.140625" style="9" customWidth="1"/>
    <col min="5616" max="5616" width="9.140625" style="9"/>
    <col min="5617" max="5617" width="10.85546875" style="9" bestFit="1" customWidth="1"/>
    <col min="5618" max="5618" width="9.140625" style="9"/>
    <col min="5619" max="5619" width="7.5703125" style="9" customWidth="1"/>
    <col min="5620" max="5622" width="9.140625" style="9"/>
    <col min="5623" max="5623" width="13" style="9" customWidth="1"/>
    <col min="5624" max="5624" width="13.42578125" style="9" customWidth="1"/>
    <col min="5625" max="5628" width="9.140625" style="9"/>
    <col min="5629" max="5629" width="10" style="9" customWidth="1"/>
    <col min="5630" max="5859" width="9.140625" style="9"/>
    <col min="5860" max="5860" width="10.140625" style="9" customWidth="1"/>
    <col min="5861" max="5861" width="12.85546875" style="9" customWidth="1"/>
    <col min="5862" max="5862" width="9" style="9" customWidth="1"/>
    <col min="5863" max="5863" width="10.140625" style="9" customWidth="1"/>
    <col min="5864" max="5864" width="7" style="9" customWidth="1"/>
    <col min="5865" max="5865" width="4.5703125" style="9" customWidth="1"/>
    <col min="5866" max="5867" width="6.85546875" style="9" customWidth="1"/>
    <col min="5868" max="5868" width="7.5703125" style="9" customWidth="1"/>
    <col min="5869" max="5869" width="6.42578125" style="9" customWidth="1"/>
    <col min="5870" max="5870" width="7" style="9" customWidth="1"/>
    <col min="5871" max="5871" width="7.140625" style="9" customWidth="1"/>
    <col min="5872" max="5872" width="9.140625" style="9"/>
    <col min="5873" max="5873" width="10.85546875" style="9" bestFit="1" customWidth="1"/>
    <col min="5874" max="5874" width="9.140625" style="9"/>
    <col min="5875" max="5875" width="7.5703125" style="9" customWidth="1"/>
    <col min="5876" max="5878" width="9.140625" style="9"/>
    <col min="5879" max="5879" width="13" style="9" customWidth="1"/>
    <col min="5880" max="5880" width="13.42578125" style="9" customWidth="1"/>
    <col min="5881" max="5884" width="9.140625" style="9"/>
    <col min="5885" max="5885" width="10" style="9" customWidth="1"/>
    <col min="5886" max="6115" width="9.140625" style="9"/>
    <col min="6116" max="6116" width="10.140625" style="9" customWidth="1"/>
    <col min="6117" max="6117" width="12.85546875" style="9" customWidth="1"/>
    <col min="6118" max="6118" width="9" style="9" customWidth="1"/>
    <col min="6119" max="6119" width="10.140625" style="9" customWidth="1"/>
    <col min="6120" max="6120" width="7" style="9" customWidth="1"/>
    <col min="6121" max="6121" width="4.5703125" style="9" customWidth="1"/>
    <col min="6122" max="6123" width="6.85546875" style="9" customWidth="1"/>
    <col min="6124" max="6124" width="7.5703125" style="9" customWidth="1"/>
    <col min="6125" max="6125" width="6.42578125" style="9" customWidth="1"/>
    <col min="6126" max="6126" width="7" style="9" customWidth="1"/>
    <col min="6127" max="6127" width="7.140625" style="9" customWidth="1"/>
    <col min="6128" max="6128" width="9.140625" style="9"/>
    <col min="6129" max="6129" width="10.85546875" style="9" bestFit="1" customWidth="1"/>
    <col min="6130" max="6130" width="9.140625" style="9"/>
    <col min="6131" max="6131" width="7.5703125" style="9" customWidth="1"/>
    <col min="6132" max="6134" width="9.140625" style="9"/>
    <col min="6135" max="6135" width="13" style="9" customWidth="1"/>
    <col min="6136" max="6136" width="13.42578125" style="9" customWidth="1"/>
    <col min="6137" max="6140" width="9.140625" style="9"/>
    <col min="6141" max="6141" width="10" style="9" customWidth="1"/>
    <col min="6142" max="6371" width="9.140625" style="9"/>
    <col min="6372" max="6372" width="10.140625" style="9" customWidth="1"/>
    <col min="6373" max="6373" width="12.85546875" style="9" customWidth="1"/>
    <col min="6374" max="6374" width="9" style="9" customWidth="1"/>
    <col min="6375" max="6375" width="10.140625" style="9" customWidth="1"/>
    <col min="6376" max="6376" width="7" style="9" customWidth="1"/>
    <col min="6377" max="6377" width="4.5703125" style="9" customWidth="1"/>
    <col min="6378" max="6379" width="6.85546875" style="9" customWidth="1"/>
    <col min="6380" max="6380" width="7.5703125" style="9" customWidth="1"/>
    <col min="6381" max="6381" width="6.42578125" style="9" customWidth="1"/>
    <col min="6382" max="6382" width="7" style="9" customWidth="1"/>
    <col min="6383" max="6383" width="7.140625" style="9" customWidth="1"/>
    <col min="6384" max="6384" width="9.140625" style="9"/>
    <col min="6385" max="6385" width="10.85546875" style="9" bestFit="1" customWidth="1"/>
    <col min="6386" max="6386" width="9.140625" style="9"/>
    <col min="6387" max="6387" width="7.5703125" style="9" customWidth="1"/>
    <col min="6388" max="6390" width="9.140625" style="9"/>
    <col min="6391" max="6391" width="13" style="9" customWidth="1"/>
    <col min="6392" max="6392" width="13.42578125" style="9" customWidth="1"/>
    <col min="6393" max="6396" width="9.140625" style="9"/>
    <col min="6397" max="6397" width="10" style="9" customWidth="1"/>
    <col min="6398" max="6627" width="9.140625" style="9"/>
    <col min="6628" max="6628" width="10.140625" style="9" customWidth="1"/>
    <col min="6629" max="6629" width="12.85546875" style="9" customWidth="1"/>
    <col min="6630" max="6630" width="9" style="9" customWidth="1"/>
    <col min="6631" max="6631" width="10.140625" style="9" customWidth="1"/>
    <col min="6632" max="6632" width="7" style="9" customWidth="1"/>
    <col min="6633" max="6633" width="4.5703125" style="9" customWidth="1"/>
    <col min="6634" max="6635" width="6.85546875" style="9" customWidth="1"/>
    <col min="6636" max="6636" width="7.5703125" style="9" customWidth="1"/>
    <col min="6637" max="6637" width="6.42578125" style="9" customWidth="1"/>
    <col min="6638" max="6638" width="7" style="9" customWidth="1"/>
    <col min="6639" max="6639" width="7.140625" style="9" customWidth="1"/>
    <col min="6640" max="6640" width="9.140625" style="9"/>
    <col min="6641" max="6641" width="10.85546875" style="9" bestFit="1" customWidth="1"/>
    <col min="6642" max="6642" width="9.140625" style="9"/>
    <col min="6643" max="6643" width="7.5703125" style="9" customWidth="1"/>
    <col min="6644" max="6646" width="9.140625" style="9"/>
    <col min="6647" max="6647" width="13" style="9" customWidth="1"/>
    <col min="6648" max="6648" width="13.42578125" style="9" customWidth="1"/>
    <col min="6649" max="6652" width="9.140625" style="9"/>
    <col min="6653" max="6653" width="10" style="9" customWidth="1"/>
    <col min="6654" max="6883" width="9.140625" style="9"/>
    <col min="6884" max="6884" width="10.140625" style="9" customWidth="1"/>
    <col min="6885" max="6885" width="12.85546875" style="9" customWidth="1"/>
    <col min="6886" max="6886" width="9" style="9" customWidth="1"/>
    <col min="6887" max="6887" width="10.140625" style="9" customWidth="1"/>
    <col min="6888" max="6888" width="7" style="9" customWidth="1"/>
    <col min="6889" max="6889" width="4.5703125" style="9" customWidth="1"/>
    <col min="6890" max="6891" width="6.85546875" style="9" customWidth="1"/>
    <col min="6892" max="6892" width="7.5703125" style="9" customWidth="1"/>
    <col min="6893" max="6893" width="6.42578125" style="9" customWidth="1"/>
    <col min="6894" max="6894" width="7" style="9" customWidth="1"/>
    <col min="6895" max="6895" width="7.140625" style="9" customWidth="1"/>
    <col min="6896" max="6896" width="9.140625" style="9"/>
    <col min="6897" max="6897" width="10.85546875" style="9" bestFit="1" customWidth="1"/>
    <col min="6898" max="6898" width="9.140625" style="9"/>
    <col min="6899" max="6899" width="7.5703125" style="9" customWidth="1"/>
    <col min="6900" max="6902" width="9.140625" style="9"/>
    <col min="6903" max="6903" width="13" style="9" customWidth="1"/>
    <col min="6904" max="6904" width="13.42578125" style="9" customWidth="1"/>
    <col min="6905" max="6908" width="9.140625" style="9"/>
    <col min="6909" max="6909" width="10" style="9" customWidth="1"/>
    <col min="6910" max="7139" width="9.140625" style="9"/>
    <col min="7140" max="7140" width="10.140625" style="9" customWidth="1"/>
    <col min="7141" max="7141" width="12.85546875" style="9" customWidth="1"/>
    <col min="7142" max="7142" width="9" style="9" customWidth="1"/>
    <col min="7143" max="7143" width="10.140625" style="9" customWidth="1"/>
    <col min="7144" max="7144" width="7" style="9" customWidth="1"/>
    <col min="7145" max="7145" width="4.5703125" style="9" customWidth="1"/>
    <col min="7146" max="7147" width="6.85546875" style="9" customWidth="1"/>
    <col min="7148" max="7148" width="7.5703125" style="9" customWidth="1"/>
    <col min="7149" max="7149" width="6.42578125" style="9" customWidth="1"/>
    <col min="7150" max="7150" width="7" style="9" customWidth="1"/>
    <col min="7151" max="7151" width="7.140625" style="9" customWidth="1"/>
    <col min="7152" max="7152" width="9.140625" style="9"/>
    <col min="7153" max="7153" width="10.85546875" style="9" bestFit="1" customWidth="1"/>
    <col min="7154" max="7154" width="9.140625" style="9"/>
    <col min="7155" max="7155" width="7.5703125" style="9" customWidth="1"/>
    <col min="7156" max="7158" width="9.140625" style="9"/>
    <col min="7159" max="7159" width="13" style="9" customWidth="1"/>
    <col min="7160" max="7160" width="13.42578125" style="9" customWidth="1"/>
    <col min="7161" max="7164" width="9.140625" style="9"/>
    <col min="7165" max="7165" width="10" style="9" customWidth="1"/>
    <col min="7166" max="7395" width="9.140625" style="9"/>
    <col min="7396" max="7396" width="10.140625" style="9" customWidth="1"/>
    <col min="7397" max="7397" width="12.85546875" style="9" customWidth="1"/>
    <col min="7398" max="7398" width="9" style="9" customWidth="1"/>
    <col min="7399" max="7399" width="10.140625" style="9" customWidth="1"/>
    <col min="7400" max="7400" width="7" style="9" customWidth="1"/>
    <col min="7401" max="7401" width="4.5703125" style="9" customWidth="1"/>
    <col min="7402" max="7403" width="6.85546875" style="9" customWidth="1"/>
    <col min="7404" max="7404" width="7.5703125" style="9" customWidth="1"/>
    <col min="7405" max="7405" width="6.42578125" style="9" customWidth="1"/>
    <col min="7406" max="7406" width="7" style="9" customWidth="1"/>
    <col min="7407" max="7407" width="7.140625" style="9" customWidth="1"/>
    <col min="7408" max="7408" width="9.140625" style="9"/>
    <col min="7409" max="7409" width="10.85546875" style="9" bestFit="1" customWidth="1"/>
    <col min="7410" max="7410" width="9.140625" style="9"/>
    <col min="7411" max="7411" width="7.5703125" style="9" customWidth="1"/>
    <col min="7412" max="7414" width="9.140625" style="9"/>
    <col min="7415" max="7415" width="13" style="9" customWidth="1"/>
    <col min="7416" max="7416" width="13.42578125" style="9" customWidth="1"/>
    <col min="7417" max="7420" width="9.140625" style="9"/>
    <col min="7421" max="7421" width="10" style="9" customWidth="1"/>
    <col min="7422" max="7651" width="9.140625" style="9"/>
    <col min="7652" max="7652" width="10.140625" style="9" customWidth="1"/>
    <col min="7653" max="7653" width="12.85546875" style="9" customWidth="1"/>
    <col min="7654" max="7654" width="9" style="9" customWidth="1"/>
    <col min="7655" max="7655" width="10.140625" style="9" customWidth="1"/>
    <col min="7656" max="7656" width="7" style="9" customWidth="1"/>
    <col min="7657" max="7657" width="4.5703125" style="9" customWidth="1"/>
    <col min="7658" max="7659" width="6.85546875" style="9" customWidth="1"/>
    <col min="7660" max="7660" width="7.5703125" style="9" customWidth="1"/>
    <col min="7661" max="7661" width="6.42578125" style="9" customWidth="1"/>
    <col min="7662" max="7662" width="7" style="9" customWidth="1"/>
    <col min="7663" max="7663" width="7.140625" style="9" customWidth="1"/>
    <col min="7664" max="7664" width="9.140625" style="9"/>
    <col min="7665" max="7665" width="10.85546875" style="9" bestFit="1" customWidth="1"/>
    <col min="7666" max="7666" width="9.140625" style="9"/>
    <col min="7667" max="7667" width="7.5703125" style="9" customWidth="1"/>
    <col min="7668" max="7670" width="9.140625" style="9"/>
    <col min="7671" max="7671" width="13" style="9" customWidth="1"/>
    <col min="7672" max="7672" width="13.42578125" style="9" customWidth="1"/>
    <col min="7673" max="7676" width="9.140625" style="9"/>
    <col min="7677" max="7677" width="10" style="9" customWidth="1"/>
    <col min="7678" max="7907" width="9.140625" style="9"/>
    <col min="7908" max="7908" width="10.140625" style="9" customWidth="1"/>
    <col min="7909" max="7909" width="12.85546875" style="9" customWidth="1"/>
    <col min="7910" max="7910" width="9" style="9" customWidth="1"/>
    <col min="7911" max="7911" width="10.140625" style="9" customWidth="1"/>
    <col min="7912" max="7912" width="7" style="9" customWidth="1"/>
    <col min="7913" max="7913" width="4.5703125" style="9" customWidth="1"/>
    <col min="7914" max="7915" width="6.85546875" style="9" customWidth="1"/>
    <col min="7916" max="7916" width="7.5703125" style="9" customWidth="1"/>
    <col min="7917" max="7917" width="6.42578125" style="9" customWidth="1"/>
    <col min="7918" max="7918" width="7" style="9" customWidth="1"/>
    <col min="7919" max="7919" width="7.140625" style="9" customWidth="1"/>
    <col min="7920" max="7920" width="9.140625" style="9"/>
    <col min="7921" max="7921" width="10.85546875" style="9" bestFit="1" customWidth="1"/>
    <col min="7922" max="7922" width="9.140625" style="9"/>
    <col min="7923" max="7923" width="7.5703125" style="9" customWidth="1"/>
    <col min="7924" max="7926" width="9.140625" style="9"/>
    <col min="7927" max="7927" width="13" style="9" customWidth="1"/>
    <col min="7928" max="7928" width="13.42578125" style="9" customWidth="1"/>
    <col min="7929" max="7932" width="9.140625" style="9"/>
    <col min="7933" max="7933" width="10" style="9" customWidth="1"/>
    <col min="7934" max="8163" width="9.140625" style="9"/>
    <col min="8164" max="8164" width="10.140625" style="9" customWidth="1"/>
    <col min="8165" max="8165" width="12.85546875" style="9" customWidth="1"/>
    <col min="8166" max="8166" width="9" style="9" customWidth="1"/>
    <col min="8167" max="8167" width="10.140625" style="9" customWidth="1"/>
    <col min="8168" max="8168" width="7" style="9" customWidth="1"/>
    <col min="8169" max="8169" width="4.5703125" style="9" customWidth="1"/>
    <col min="8170" max="8171" width="6.85546875" style="9" customWidth="1"/>
    <col min="8172" max="8172" width="7.5703125" style="9" customWidth="1"/>
    <col min="8173" max="8173" width="6.42578125" style="9" customWidth="1"/>
    <col min="8174" max="8174" width="7" style="9" customWidth="1"/>
    <col min="8175" max="8175" width="7.140625" style="9" customWidth="1"/>
    <col min="8176" max="8176" width="9.140625" style="9"/>
    <col min="8177" max="8177" width="10.85546875" style="9" bestFit="1" customWidth="1"/>
    <col min="8178" max="8178" width="9.140625" style="9"/>
    <col min="8179" max="8179" width="7.5703125" style="9" customWidth="1"/>
    <col min="8180" max="8182" width="9.140625" style="9"/>
    <col min="8183" max="8183" width="13" style="9" customWidth="1"/>
    <col min="8184" max="8184" width="13.42578125" style="9" customWidth="1"/>
    <col min="8185" max="8188" width="9.140625" style="9"/>
    <col min="8189" max="8189" width="10" style="9" customWidth="1"/>
    <col min="8190" max="8419" width="9.140625" style="9"/>
    <col min="8420" max="8420" width="10.140625" style="9" customWidth="1"/>
    <col min="8421" max="8421" width="12.85546875" style="9" customWidth="1"/>
    <col min="8422" max="8422" width="9" style="9" customWidth="1"/>
    <col min="8423" max="8423" width="10.140625" style="9" customWidth="1"/>
    <col min="8424" max="8424" width="7" style="9" customWidth="1"/>
    <col min="8425" max="8425" width="4.5703125" style="9" customWidth="1"/>
    <col min="8426" max="8427" width="6.85546875" style="9" customWidth="1"/>
    <col min="8428" max="8428" width="7.5703125" style="9" customWidth="1"/>
    <col min="8429" max="8429" width="6.42578125" style="9" customWidth="1"/>
    <col min="8430" max="8430" width="7" style="9" customWidth="1"/>
    <col min="8431" max="8431" width="7.140625" style="9" customWidth="1"/>
    <col min="8432" max="8432" width="9.140625" style="9"/>
    <col min="8433" max="8433" width="10.85546875" style="9" bestFit="1" customWidth="1"/>
    <col min="8434" max="8434" width="9.140625" style="9"/>
    <col min="8435" max="8435" width="7.5703125" style="9" customWidth="1"/>
    <col min="8436" max="8438" width="9.140625" style="9"/>
    <col min="8439" max="8439" width="13" style="9" customWidth="1"/>
    <col min="8440" max="8440" width="13.42578125" style="9" customWidth="1"/>
    <col min="8441" max="8444" width="9.140625" style="9"/>
    <col min="8445" max="8445" width="10" style="9" customWidth="1"/>
    <col min="8446" max="8675" width="9.140625" style="9"/>
    <col min="8676" max="8676" width="10.140625" style="9" customWidth="1"/>
    <col min="8677" max="8677" width="12.85546875" style="9" customWidth="1"/>
    <col min="8678" max="8678" width="9" style="9" customWidth="1"/>
    <col min="8679" max="8679" width="10.140625" style="9" customWidth="1"/>
    <col min="8680" max="8680" width="7" style="9" customWidth="1"/>
    <col min="8681" max="8681" width="4.5703125" style="9" customWidth="1"/>
    <col min="8682" max="8683" width="6.85546875" style="9" customWidth="1"/>
    <col min="8684" max="8684" width="7.5703125" style="9" customWidth="1"/>
    <col min="8685" max="8685" width="6.42578125" style="9" customWidth="1"/>
    <col min="8686" max="8686" width="7" style="9" customWidth="1"/>
    <col min="8687" max="8687" width="7.140625" style="9" customWidth="1"/>
    <col min="8688" max="8688" width="9.140625" style="9"/>
    <col min="8689" max="8689" width="10.85546875" style="9" bestFit="1" customWidth="1"/>
    <col min="8690" max="8690" width="9.140625" style="9"/>
    <col min="8691" max="8691" width="7.5703125" style="9" customWidth="1"/>
    <col min="8692" max="8694" width="9.140625" style="9"/>
    <col min="8695" max="8695" width="13" style="9" customWidth="1"/>
    <col min="8696" max="8696" width="13.42578125" style="9" customWidth="1"/>
    <col min="8697" max="8700" width="9.140625" style="9"/>
    <col min="8701" max="8701" width="10" style="9" customWidth="1"/>
    <col min="8702" max="8931" width="9.140625" style="9"/>
    <col min="8932" max="8932" width="10.140625" style="9" customWidth="1"/>
    <col min="8933" max="8933" width="12.85546875" style="9" customWidth="1"/>
    <col min="8934" max="8934" width="9" style="9" customWidth="1"/>
    <col min="8935" max="8935" width="10.140625" style="9" customWidth="1"/>
    <col min="8936" max="8936" width="7" style="9" customWidth="1"/>
    <col min="8937" max="8937" width="4.5703125" style="9" customWidth="1"/>
    <col min="8938" max="8939" width="6.85546875" style="9" customWidth="1"/>
    <col min="8940" max="8940" width="7.5703125" style="9" customWidth="1"/>
    <col min="8941" max="8941" width="6.42578125" style="9" customWidth="1"/>
    <col min="8942" max="8942" width="7" style="9" customWidth="1"/>
    <col min="8943" max="8943" width="7.140625" style="9" customWidth="1"/>
    <col min="8944" max="8944" width="9.140625" style="9"/>
    <col min="8945" max="8945" width="10.85546875" style="9" bestFit="1" customWidth="1"/>
    <col min="8946" max="8946" width="9.140625" style="9"/>
    <col min="8947" max="8947" width="7.5703125" style="9" customWidth="1"/>
    <col min="8948" max="8950" width="9.140625" style="9"/>
    <col min="8951" max="8951" width="13" style="9" customWidth="1"/>
    <col min="8952" max="8952" width="13.42578125" style="9" customWidth="1"/>
    <col min="8953" max="8956" width="9.140625" style="9"/>
    <col min="8957" max="8957" width="10" style="9" customWidth="1"/>
    <col min="8958" max="9187" width="9.140625" style="9"/>
    <col min="9188" max="9188" width="10.140625" style="9" customWidth="1"/>
    <col min="9189" max="9189" width="12.85546875" style="9" customWidth="1"/>
    <col min="9190" max="9190" width="9" style="9" customWidth="1"/>
    <col min="9191" max="9191" width="10.140625" style="9" customWidth="1"/>
    <col min="9192" max="9192" width="7" style="9" customWidth="1"/>
    <col min="9193" max="9193" width="4.5703125" style="9" customWidth="1"/>
    <col min="9194" max="9195" width="6.85546875" style="9" customWidth="1"/>
    <col min="9196" max="9196" width="7.5703125" style="9" customWidth="1"/>
    <col min="9197" max="9197" width="6.42578125" style="9" customWidth="1"/>
    <col min="9198" max="9198" width="7" style="9" customWidth="1"/>
    <col min="9199" max="9199" width="7.140625" style="9" customWidth="1"/>
    <col min="9200" max="9200" width="9.140625" style="9"/>
    <col min="9201" max="9201" width="10.85546875" style="9" bestFit="1" customWidth="1"/>
    <col min="9202" max="9202" width="9.140625" style="9"/>
    <col min="9203" max="9203" width="7.5703125" style="9" customWidth="1"/>
    <col min="9204" max="9206" width="9.140625" style="9"/>
    <col min="9207" max="9207" width="13" style="9" customWidth="1"/>
    <col min="9208" max="9208" width="13.42578125" style="9" customWidth="1"/>
    <col min="9209" max="9212" width="9.140625" style="9"/>
    <col min="9213" max="9213" width="10" style="9" customWidth="1"/>
    <col min="9214" max="9443" width="9.140625" style="9"/>
    <col min="9444" max="9444" width="10.140625" style="9" customWidth="1"/>
    <col min="9445" max="9445" width="12.85546875" style="9" customWidth="1"/>
    <col min="9446" max="9446" width="9" style="9" customWidth="1"/>
    <col min="9447" max="9447" width="10.140625" style="9" customWidth="1"/>
    <col min="9448" max="9448" width="7" style="9" customWidth="1"/>
    <col min="9449" max="9449" width="4.5703125" style="9" customWidth="1"/>
    <col min="9450" max="9451" width="6.85546875" style="9" customWidth="1"/>
    <col min="9452" max="9452" width="7.5703125" style="9" customWidth="1"/>
    <col min="9453" max="9453" width="6.42578125" style="9" customWidth="1"/>
    <col min="9454" max="9454" width="7" style="9" customWidth="1"/>
    <col min="9455" max="9455" width="7.140625" style="9" customWidth="1"/>
    <col min="9456" max="9456" width="9.140625" style="9"/>
    <col min="9457" max="9457" width="10.85546875" style="9" bestFit="1" customWidth="1"/>
    <col min="9458" max="9458" width="9.140625" style="9"/>
    <col min="9459" max="9459" width="7.5703125" style="9" customWidth="1"/>
    <col min="9460" max="9462" width="9.140625" style="9"/>
    <col min="9463" max="9463" width="13" style="9" customWidth="1"/>
    <col min="9464" max="9464" width="13.42578125" style="9" customWidth="1"/>
    <col min="9465" max="9468" width="9.140625" style="9"/>
    <col min="9469" max="9469" width="10" style="9" customWidth="1"/>
    <col min="9470" max="9699" width="9.140625" style="9"/>
    <col min="9700" max="9700" width="10.140625" style="9" customWidth="1"/>
    <col min="9701" max="9701" width="12.85546875" style="9" customWidth="1"/>
    <col min="9702" max="9702" width="9" style="9" customWidth="1"/>
    <col min="9703" max="9703" width="10.140625" style="9" customWidth="1"/>
    <col min="9704" max="9704" width="7" style="9" customWidth="1"/>
    <col min="9705" max="9705" width="4.5703125" style="9" customWidth="1"/>
    <col min="9706" max="9707" width="6.85546875" style="9" customWidth="1"/>
    <col min="9708" max="9708" width="7.5703125" style="9" customWidth="1"/>
    <col min="9709" max="9709" width="6.42578125" style="9" customWidth="1"/>
    <col min="9710" max="9710" width="7" style="9" customWidth="1"/>
    <col min="9711" max="9711" width="7.140625" style="9" customWidth="1"/>
    <col min="9712" max="9712" width="9.140625" style="9"/>
    <col min="9713" max="9713" width="10.85546875" style="9" bestFit="1" customWidth="1"/>
    <col min="9714" max="9714" width="9.140625" style="9"/>
    <col min="9715" max="9715" width="7.5703125" style="9" customWidth="1"/>
    <col min="9716" max="9718" width="9.140625" style="9"/>
    <col min="9719" max="9719" width="13" style="9" customWidth="1"/>
    <col min="9720" max="9720" width="13.42578125" style="9" customWidth="1"/>
    <col min="9721" max="9724" width="9.140625" style="9"/>
    <col min="9725" max="9725" width="10" style="9" customWidth="1"/>
    <col min="9726" max="9955" width="9.140625" style="9"/>
    <col min="9956" max="9956" width="10.140625" style="9" customWidth="1"/>
    <col min="9957" max="9957" width="12.85546875" style="9" customWidth="1"/>
    <col min="9958" max="9958" width="9" style="9" customWidth="1"/>
    <col min="9959" max="9959" width="10.140625" style="9" customWidth="1"/>
    <col min="9960" max="9960" width="7" style="9" customWidth="1"/>
    <col min="9961" max="9961" width="4.5703125" style="9" customWidth="1"/>
    <col min="9962" max="9963" width="6.85546875" style="9" customWidth="1"/>
    <col min="9964" max="9964" width="7.5703125" style="9" customWidth="1"/>
    <col min="9965" max="9965" width="6.42578125" style="9" customWidth="1"/>
    <col min="9966" max="9966" width="7" style="9" customWidth="1"/>
    <col min="9967" max="9967" width="7.140625" style="9" customWidth="1"/>
    <col min="9968" max="9968" width="9.140625" style="9"/>
    <col min="9969" max="9969" width="10.85546875" style="9" bestFit="1" customWidth="1"/>
    <col min="9970" max="9970" width="9.140625" style="9"/>
    <col min="9971" max="9971" width="7.5703125" style="9" customWidth="1"/>
    <col min="9972" max="9974" width="9.140625" style="9"/>
    <col min="9975" max="9975" width="13" style="9" customWidth="1"/>
    <col min="9976" max="9976" width="13.42578125" style="9" customWidth="1"/>
    <col min="9977" max="9980" width="9.140625" style="9"/>
    <col min="9981" max="9981" width="10" style="9" customWidth="1"/>
    <col min="9982" max="10211" width="9.140625" style="9"/>
    <col min="10212" max="10212" width="10.140625" style="9" customWidth="1"/>
    <col min="10213" max="10213" width="12.85546875" style="9" customWidth="1"/>
    <col min="10214" max="10214" width="9" style="9" customWidth="1"/>
    <col min="10215" max="10215" width="10.140625" style="9" customWidth="1"/>
    <col min="10216" max="10216" width="7" style="9" customWidth="1"/>
    <col min="10217" max="10217" width="4.5703125" style="9" customWidth="1"/>
    <col min="10218" max="10219" width="6.85546875" style="9" customWidth="1"/>
    <col min="10220" max="10220" width="7.5703125" style="9" customWidth="1"/>
    <col min="10221" max="10221" width="6.42578125" style="9" customWidth="1"/>
    <col min="10222" max="10222" width="7" style="9" customWidth="1"/>
    <col min="10223" max="10223" width="7.140625" style="9" customWidth="1"/>
    <col min="10224" max="10224" width="9.140625" style="9"/>
    <col min="10225" max="10225" width="10.85546875" style="9" bestFit="1" customWidth="1"/>
    <col min="10226" max="10226" width="9.140625" style="9"/>
    <col min="10227" max="10227" width="7.5703125" style="9" customWidth="1"/>
    <col min="10228" max="10230" width="9.140625" style="9"/>
    <col min="10231" max="10231" width="13" style="9" customWidth="1"/>
    <col min="10232" max="10232" width="13.42578125" style="9" customWidth="1"/>
    <col min="10233" max="10236" width="9.140625" style="9"/>
    <col min="10237" max="10237" width="10" style="9" customWidth="1"/>
    <col min="10238" max="10467" width="9.140625" style="9"/>
    <col min="10468" max="10468" width="10.140625" style="9" customWidth="1"/>
    <col min="10469" max="10469" width="12.85546875" style="9" customWidth="1"/>
    <col min="10470" max="10470" width="9" style="9" customWidth="1"/>
    <col min="10471" max="10471" width="10.140625" style="9" customWidth="1"/>
    <col min="10472" max="10472" width="7" style="9" customWidth="1"/>
    <col min="10473" max="10473" width="4.5703125" style="9" customWidth="1"/>
    <col min="10474" max="10475" width="6.85546875" style="9" customWidth="1"/>
    <col min="10476" max="10476" width="7.5703125" style="9" customWidth="1"/>
    <col min="10477" max="10477" width="6.42578125" style="9" customWidth="1"/>
    <col min="10478" max="10478" width="7" style="9" customWidth="1"/>
    <col min="10479" max="10479" width="7.140625" style="9" customWidth="1"/>
    <col min="10480" max="10480" width="9.140625" style="9"/>
    <col min="10481" max="10481" width="10.85546875" style="9" bestFit="1" customWidth="1"/>
    <col min="10482" max="10482" width="9.140625" style="9"/>
    <col min="10483" max="10483" width="7.5703125" style="9" customWidth="1"/>
    <col min="10484" max="10486" width="9.140625" style="9"/>
    <col min="10487" max="10487" width="13" style="9" customWidth="1"/>
    <col min="10488" max="10488" width="13.42578125" style="9" customWidth="1"/>
    <col min="10489" max="10492" width="9.140625" style="9"/>
    <col min="10493" max="10493" width="10" style="9" customWidth="1"/>
    <col min="10494" max="10723" width="9.140625" style="9"/>
    <col min="10724" max="10724" width="10.140625" style="9" customWidth="1"/>
    <col min="10725" max="10725" width="12.85546875" style="9" customWidth="1"/>
    <col min="10726" max="10726" width="9" style="9" customWidth="1"/>
    <col min="10727" max="10727" width="10.140625" style="9" customWidth="1"/>
    <col min="10728" max="10728" width="7" style="9" customWidth="1"/>
    <col min="10729" max="10729" width="4.5703125" style="9" customWidth="1"/>
    <col min="10730" max="10731" width="6.85546875" style="9" customWidth="1"/>
    <col min="10732" max="10732" width="7.5703125" style="9" customWidth="1"/>
    <col min="10733" max="10733" width="6.42578125" style="9" customWidth="1"/>
    <col min="10734" max="10734" width="7" style="9" customWidth="1"/>
    <col min="10735" max="10735" width="7.140625" style="9" customWidth="1"/>
    <col min="10736" max="10736" width="9.140625" style="9"/>
    <col min="10737" max="10737" width="10.85546875" style="9" bestFit="1" customWidth="1"/>
    <col min="10738" max="10738" width="9.140625" style="9"/>
    <col min="10739" max="10739" width="7.5703125" style="9" customWidth="1"/>
    <col min="10740" max="10742" width="9.140625" style="9"/>
    <col min="10743" max="10743" width="13" style="9" customWidth="1"/>
    <col min="10744" max="10744" width="13.42578125" style="9" customWidth="1"/>
    <col min="10745" max="10748" width="9.140625" style="9"/>
    <col min="10749" max="10749" width="10" style="9" customWidth="1"/>
    <col min="10750" max="10979" width="9.140625" style="9"/>
    <col min="10980" max="10980" width="10.140625" style="9" customWidth="1"/>
    <col min="10981" max="10981" width="12.85546875" style="9" customWidth="1"/>
    <col min="10982" max="10982" width="9" style="9" customWidth="1"/>
    <col min="10983" max="10983" width="10.140625" style="9" customWidth="1"/>
    <col min="10984" max="10984" width="7" style="9" customWidth="1"/>
    <col min="10985" max="10985" width="4.5703125" style="9" customWidth="1"/>
    <col min="10986" max="10987" width="6.85546875" style="9" customWidth="1"/>
    <col min="10988" max="10988" width="7.5703125" style="9" customWidth="1"/>
    <col min="10989" max="10989" width="6.42578125" style="9" customWidth="1"/>
    <col min="10990" max="10990" width="7" style="9" customWidth="1"/>
    <col min="10991" max="10991" width="7.140625" style="9" customWidth="1"/>
    <col min="10992" max="10992" width="9.140625" style="9"/>
    <col min="10993" max="10993" width="10.85546875" style="9" bestFit="1" customWidth="1"/>
    <col min="10994" max="10994" width="9.140625" style="9"/>
    <col min="10995" max="10995" width="7.5703125" style="9" customWidth="1"/>
    <col min="10996" max="10998" width="9.140625" style="9"/>
    <col min="10999" max="10999" width="13" style="9" customWidth="1"/>
    <col min="11000" max="11000" width="13.42578125" style="9" customWidth="1"/>
    <col min="11001" max="11004" width="9.140625" style="9"/>
    <col min="11005" max="11005" width="10" style="9" customWidth="1"/>
    <col min="11006" max="11235" width="9.140625" style="9"/>
    <col min="11236" max="11236" width="10.140625" style="9" customWidth="1"/>
    <col min="11237" max="11237" width="12.85546875" style="9" customWidth="1"/>
    <col min="11238" max="11238" width="9" style="9" customWidth="1"/>
    <col min="11239" max="11239" width="10.140625" style="9" customWidth="1"/>
    <col min="11240" max="11240" width="7" style="9" customWidth="1"/>
    <col min="11241" max="11241" width="4.5703125" style="9" customWidth="1"/>
    <col min="11242" max="11243" width="6.85546875" style="9" customWidth="1"/>
    <col min="11244" max="11244" width="7.5703125" style="9" customWidth="1"/>
    <col min="11245" max="11245" width="6.42578125" style="9" customWidth="1"/>
    <col min="11246" max="11246" width="7" style="9" customWidth="1"/>
    <col min="11247" max="11247" width="7.140625" style="9" customWidth="1"/>
    <col min="11248" max="11248" width="9.140625" style="9"/>
    <col min="11249" max="11249" width="10.85546875" style="9" bestFit="1" customWidth="1"/>
    <col min="11250" max="11250" width="9.140625" style="9"/>
    <col min="11251" max="11251" width="7.5703125" style="9" customWidth="1"/>
    <col min="11252" max="11254" width="9.140625" style="9"/>
    <col min="11255" max="11255" width="13" style="9" customWidth="1"/>
    <col min="11256" max="11256" width="13.42578125" style="9" customWidth="1"/>
    <col min="11257" max="11260" width="9.140625" style="9"/>
    <col min="11261" max="11261" width="10" style="9" customWidth="1"/>
    <col min="11262" max="11491" width="9.140625" style="9"/>
    <col min="11492" max="11492" width="10.140625" style="9" customWidth="1"/>
    <col min="11493" max="11493" width="12.85546875" style="9" customWidth="1"/>
    <col min="11494" max="11494" width="9" style="9" customWidth="1"/>
    <col min="11495" max="11495" width="10.140625" style="9" customWidth="1"/>
    <col min="11496" max="11496" width="7" style="9" customWidth="1"/>
    <col min="11497" max="11497" width="4.5703125" style="9" customWidth="1"/>
    <col min="11498" max="11499" width="6.85546875" style="9" customWidth="1"/>
    <col min="11500" max="11500" width="7.5703125" style="9" customWidth="1"/>
    <col min="11501" max="11501" width="6.42578125" style="9" customWidth="1"/>
    <col min="11502" max="11502" width="7" style="9" customWidth="1"/>
    <col min="11503" max="11503" width="7.140625" style="9" customWidth="1"/>
    <col min="11504" max="11504" width="9.140625" style="9"/>
    <col min="11505" max="11505" width="10.85546875" style="9" bestFit="1" customWidth="1"/>
    <col min="11506" max="11506" width="9.140625" style="9"/>
    <col min="11507" max="11507" width="7.5703125" style="9" customWidth="1"/>
    <col min="11508" max="11510" width="9.140625" style="9"/>
    <col min="11511" max="11511" width="13" style="9" customWidth="1"/>
    <col min="11512" max="11512" width="13.42578125" style="9" customWidth="1"/>
    <col min="11513" max="11516" width="9.140625" style="9"/>
    <col min="11517" max="11517" width="10" style="9" customWidth="1"/>
    <col min="11518" max="11747" width="9.140625" style="9"/>
    <col min="11748" max="11748" width="10.140625" style="9" customWidth="1"/>
    <col min="11749" max="11749" width="12.85546875" style="9" customWidth="1"/>
    <col min="11750" max="11750" width="9" style="9" customWidth="1"/>
    <col min="11751" max="11751" width="10.140625" style="9" customWidth="1"/>
    <col min="11752" max="11752" width="7" style="9" customWidth="1"/>
    <col min="11753" max="11753" width="4.5703125" style="9" customWidth="1"/>
    <col min="11754" max="11755" width="6.85546875" style="9" customWidth="1"/>
    <col min="11756" max="11756" width="7.5703125" style="9" customWidth="1"/>
    <col min="11757" max="11757" width="6.42578125" style="9" customWidth="1"/>
    <col min="11758" max="11758" width="7" style="9" customWidth="1"/>
    <col min="11759" max="11759" width="7.140625" style="9" customWidth="1"/>
    <col min="11760" max="11760" width="9.140625" style="9"/>
    <col min="11761" max="11761" width="10.85546875" style="9" bestFit="1" customWidth="1"/>
    <col min="11762" max="11762" width="9.140625" style="9"/>
    <col min="11763" max="11763" width="7.5703125" style="9" customWidth="1"/>
    <col min="11764" max="11766" width="9.140625" style="9"/>
    <col min="11767" max="11767" width="13" style="9" customWidth="1"/>
    <col min="11768" max="11768" width="13.42578125" style="9" customWidth="1"/>
    <col min="11769" max="11772" width="9.140625" style="9"/>
    <col min="11773" max="11773" width="10" style="9" customWidth="1"/>
    <col min="11774" max="12003" width="9.140625" style="9"/>
    <col min="12004" max="12004" width="10.140625" style="9" customWidth="1"/>
    <col min="12005" max="12005" width="12.85546875" style="9" customWidth="1"/>
    <col min="12006" max="12006" width="9" style="9" customWidth="1"/>
    <col min="12007" max="12007" width="10.140625" style="9" customWidth="1"/>
    <col min="12008" max="12008" width="7" style="9" customWidth="1"/>
    <col min="12009" max="12009" width="4.5703125" style="9" customWidth="1"/>
    <col min="12010" max="12011" width="6.85546875" style="9" customWidth="1"/>
    <col min="12012" max="12012" width="7.5703125" style="9" customWidth="1"/>
    <col min="12013" max="12013" width="6.42578125" style="9" customWidth="1"/>
    <col min="12014" max="12014" width="7" style="9" customWidth="1"/>
    <col min="12015" max="12015" width="7.140625" style="9" customWidth="1"/>
    <col min="12016" max="12016" width="9.140625" style="9"/>
    <col min="12017" max="12017" width="10.85546875" style="9" bestFit="1" customWidth="1"/>
    <col min="12018" max="12018" width="9.140625" style="9"/>
    <col min="12019" max="12019" width="7.5703125" style="9" customWidth="1"/>
    <col min="12020" max="12022" width="9.140625" style="9"/>
    <col min="12023" max="12023" width="13" style="9" customWidth="1"/>
    <col min="12024" max="12024" width="13.42578125" style="9" customWidth="1"/>
    <col min="12025" max="12028" width="9.140625" style="9"/>
    <col min="12029" max="12029" width="10" style="9" customWidth="1"/>
    <col min="12030" max="12259" width="9.140625" style="9"/>
    <col min="12260" max="12260" width="10.140625" style="9" customWidth="1"/>
    <col min="12261" max="12261" width="12.85546875" style="9" customWidth="1"/>
    <col min="12262" max="12262" width="9" style="9" customWidth="1"/>
    <col min="12263" max="12263" width="10.140625" style="9" customWidth="1"/>
    <col min="12264" max="12264" width="7" style="9" customWidth="1"/>
    <col min="12265" max="12265" width="4.5703125" style="9" customWidth="1"/>
    <col min="12266" max="12267" width="6.85546875" style="9" customWidth="1"/>
    <col min="12268" max="12268" width="7.5703125" style="9" customWidth="1"/>
    <col min="12269" max="12269" width="6.42578125" style="9" customWidth="1"/>
    <col min="12270" max="12270" width="7" style="9" customWidth="1"/>
    <col min="12271" max="12271" width="7.140625" style="9" customWidth="1"/>
    <col min="12272" max="12272" width="9.140625" style="9"/>
    <col min="12273" max="12273" width="10.85546875" style="9" bestFit="1" customWidth="1"/>
    <col min="12274" max="12274" width="9.140625" style="9"/>
    <col min="12275" max="12275" width="7.5703125" style="9" customWidth="1"/>
    <col min="12276" max="12278" width="9.140625" style="9"/>
    <col min="12279" max="12279" width="13" style="9" customWidth="1"/>
    <col min="12280" max="12280" width="13.42578125" style="9" customWidth="1"/>
    <col min="12281" max="12284" width="9.140625" style="9"/>
    <col min="12285" max="12285" width="10" style="9" customWidth="1"/>
    <col min="12286" max="12515" width="9.140625" style="9"/>
    <col min="12516" max="12516" width="10.140625" style="9" customWidth="1"/>
    <col min="12517" max="12517" width="12.85546875" style="9" customWidth="1"/>
    <col min="12518" max="12518" width="9" style="9" customWidth="1"/>
    <col min="12519" max="12519" width="10.140625" style="9" customWidth="1"/>
    <col min="12520" max="12520" width="7" style="9" customWidth="1"/>
    <col min="12521" max="12521" width="4.5703125" style="9" customWidth="1"/>
    <col min="12522" max="12523" width="6.85546875" style="9" customWidth="1"/>
    <col min="12524" max="12524" width="7.5703125" style="9" customWidth="1"/>
    <col min="12525" max="12525" width="6.42578125" style="9" customWidth="1"/>
    <col min="12526" max="12526" width="7" style="9" customWidth="1"/>
    <col min="12527" max="12527" width="7.140625" style="9" customWidth="1"/>
    <col min="12528" max="12528" width="9.140625" style="9"/>
    <col min="12529" max="12529" width="10.85546875" style="9" bestFit="1" customWidth="1"/>
    <col min="12530" max="12530" width="9.140625" style="9"/>
    <col min="12531" max="12531" width="7.5703125" style="9" customWidth="1"/>
    <col min="12532" max="12534" width="9.140625" style="9"/>
    <col min="12535" max="12535" width="13" style="9" customWidth="1"/>
    <col min="12536" max="12536" width="13.42578125" style="9" customWidth="1"/>
    <col min="12537" max="12540" width="9.140625" style="9"/>
    <col min="12541" max="12541" width="10" style="9" customWidth="1"/>
    <col min="12542" max="12771" width="9.140625" style="9"/>
    <col min="12772" max="12772" width="10.140625" style="9" customWidth="1"/>
    <col min="12773" max="12773" width="12.85546875" style="9" customWidth="1"/>
    <col min="12774" max="12774" width="9" style="9" customWidth="1"/>
    <col min="12775" max="12775" width="10.140625" style="9" customWidth="1"/>
    <col min="12776" max="12776" width="7" style="9" customWidth="1"/>
    <col min="12777" max="12777" width="4.5703125" style="9" customWidth="1"/>
    <col min="12778" max="12779" width="6.85546875" style="9" customWidth="1"/>
    <col min="12780" max="12780" width="7.5703125" style="9" customWidth="1"/>
    <col min="12781" max="12781" width="6.42578125" style="9" customWidth="1"/>
    <col min="12782" max="12782" width="7" style="9" customWidth="1"/>
    <col min="12783" max="12783" width="7.140625" style="9" customWidth="1"/>
    <col min="12784" max="12784" width="9.140625" style="9"/>
    <col min="12785" max="12785" width="10.85546875" style="9" bestFit="1" customWidth="1"/>
    <col min="12786" max="12786" width="9.140625" style="9"/>
    <col min="12787" max="12787" width="7.5703125" style="9" customWidth="1"/>
    <col min="12788" max="12790" width="9.140625" style="9"/>
    <col min="12791" max="12791" width="13" style="9" customWidth="1"/>
    <col min="12792" max="12792" width="13.42578125" style="9" customWidth="1"/>
    <col min="12793" max="12796" width="9.140625" style="9"/>
    <col min="12797" max="12797" width="10" style="9" customWidth="1"/>
    <col min="12798" max="13027" width="9.140625" style="9"/>
    <col min="13028" max="13028" width="10.140625" style="9" customWidth="1"/>
    <col min="13029" max="13029" width="12.85546875" style="9" customWidth="1"/>
    <col min="13030" max="13030" width="9" style="9" customWidth="1"/>
    <col min="13031" max="13031" width="10.140625" style="9" customWidth="1"/>
    <col min="13032" max="13032" width="7" style="9" customWidth="1"/>
    <col min="13033" max="13033" width="4.5703125" style="9" customWidth="1"/>
    <col min="13034" max="13035" width="6.85546875" style="9" customWidth="1"/>
    <col min="13036" max="13036" width="7.5703125" style="9" customWidth="1"/>
    <col min="13037" max="13037" width="6.42578125" style="9" customWidth="1"/>
    <col min="13038" max="13038" width="7" style="9" customWidth="1"/>
    <col min="13039" max="13039" width="7.140625" style="9" customWidth="1"/>
    <col min="13040" max="13040" width="9.140625" style="9"/>
    <col min="13041" max="13041" width="10.85546875" style="9" bestFit="1" customWidth="1"/>
    <col min="13042" max="13042" width="9.140625" style="9"/>
    <col min="13043" max="13043" width="7.5703125" style="9" customWidth="1"/>
    <col min="13044" max="13046" width="9.140625" style="9"/>
    <col min="13047" max="13047" width="13" style="9" customWidth="1"/>
    <col min="13048" max="13048" width="13.42578125" style="9" customWidth="1"/>
    <col min="13049" max="13052" width="9.140625" style="9"/>
    <col min="13053" max="13053" width="10" style="9" customWidth="1"/>
    <col min="13054" max="13283" width="9.140625" style="9"/>
    <col min="13284" max="13284" width="10.140625" style="9" customWidth="1"/>
    <col min="13285" max="13285" width="12.85546875" style="9" customWidth="1"/>
    <col min="13286" max="13286" width="9" style="9" customWidth="1"/>
    <col min="13287" max="13287" width="10.140625" style="9" customWidth="1"/>
    <col min="13288" max="13288" width="7" style="9" customWidth="1"/>
    <col min="13289" max="13289" width="4.5703125" style="9" customWidth="1"/>
    <col min="13290" max="13291" width="6.85546875" style="9" customWidth="1"/>
    <col min="13292" max="13292" width="7.5703125" style="9" customWidth="1"/>
    <col min="13293" max="13293" width="6.42578125" style="9" customWidth="1"/>
    <col min="13294" max="13294" width="7" style="9" customWidth="1"/>
    <col min="13295" max="13295" width="7.140625" style="9" customWidth="1"/>
    <col min="13296" max="13296" width="9.140625" style="9"/>
    <col min="13297" max="13297" width="10.85546875" style="9" bestFit="1" customWidth="1"/>
    <col min="13298" max="13298" width="9.140625" style="9"/>
    <col min="13299" max="13299" width="7.5703125" style="9" customWidth="1"/>
    <col min="13300" max="13302" width="9.140625" style="9"/>
    <col min="13303" max="13303" width="13" style="9" customWidth="1"/>
    <col min="13304" max="13304" width="13.42578125" style="9" customWidth="1"/>
    <col min="13305" max="13308" width="9.140625" style="9"/>
    <col min="13309" max="13309" width="10" style="9" customWidth="1"/>
    <col min="13310" max="13539" width="9.140625" style="9"/>
    <col min="13540" max="13540" width="10.140625" style="9" customWidth="1"/>
    <col min="13541" max="13541" width="12.85546875" style="9" customWidth="1"/>
    <col min="13542" max="13542" width="9" style="9" customWidth="1"/>
    <col min="13543" max="13543" width="10.140625" style="9" customWidth="1"/>
    <col min="13544" max="13544" width="7" style="9" customWidth="1"/>
    <col min="13545" max="13545" width="4.5703125" style="9" customWidth="1"/>
    <col min="13546" max="13547" width="6.85546875" style="9" customWidth="1"/>
    <col min="13548" max="13548" width="7.5703125" style="9" customWidth="1"/>
    <col min="13549" max="13549" width="6.42578125" style="9" customWidth="1"/>
    <col min="13550" max="13550" width="7" style="9" customWidth="1"/>
    <col min="13551" max="13551" width="7.140625" style="9" customWidth="1"/>
    <col min="13552" max="13552" width="9.140625" style="9"/>
    <col min="13553" max="13553" width="10.85546875" style="9" bestFit="1" customWidth="1"/>
    <col min="13554" max="13554" width="9.140625" style="9"/>
    <col min="13555" max="13555" width="7.5703125" style="9" customWidth="1"/>
    <col min="13556" max="13558" width="9.140625" style="9"/>
    <col min="13559" max="13559" width="13" style="9" customWidth="1"/>
    <col min="13560" max="13560" width="13.42578125" style="9" customWidth="1"/>
    <col min="13561" max="13564" width="9.140625" style="9"/>
    <col min="13565" max="13565" width="10" style="9" customWidth="1"/>
    <col min="13566" max="13795" width="9.140625" style="9"/>
    <col min="13796" max="13796" width="10.140625" style="9" customWidth="1"/>
    <col min="13797" max="13797" width="12.85546875" style="9" customWidth="1"/>
    <col min="13798" max="13798" width="9" style="9" customWidth="1"/>
    <col min="13799" max="13799" width="10.140625" style="9" customWidth="1"/>
    <col min="13800" max="13800" width="7" style="9" customWidth="1"/>
    <col min="13801" max="13801" width="4.5703125" style="9" customWidth="1"/>
    <col min="13802" max="13803" width="6.85546875" style="9" customWidth="1"/>
    <col min="13804" max="13804" width="7.5703125" style="9" customWidth="1"/>
    <col min="13805" max="13805" width="6.42578125" style="9" customWidth="1"/>
    <col min="13806" max="13806" width="7" style="9" customWidth="1"/>
    <col min="13807" max="13807" width="7.140625" style="9" customWidth="1"/>
    <col min="13808" max="13808" width="9.140625" style="9"/>
    <col min="13809" max="13809" width="10.85546875" style="9" bestFit="1" customWidth="1"/>
    <col min="13810" max="13810" width="9.140625" style="9"/>
    <col min="13811" max="13811" width="7.5703125" style="9" customWidth="1"/>
    <col min="13812" max="13814" width="9.140625" style="9"/>
    <col min="13815" max="13815" width="13" style="9" customWidth="1"/>
    <col min="13816" max="13816" width="13.42578125" style="9" customWidth="1"/>
    <col min="13817" max="13820" width="9.140625" style="9"/>
    <col min="13821" max="13821" width="10" style="9" customWidth="1"/>
    <col min="13822" max="14051" width="9.140625" style="9"/>
    <col min="14052" max="14052" width="10.140625" style="9" customWidth="1"/>
    <col min="14053" max="14053" width="12.85546875" style="9" customWidth="1"/>
    <col min="14054" max="14054" width="9" style="9" customWidth="1"/>
    <col min="14055" max="14055" width="10.140625" style="9" customWidth="1"/>
    <col min="14056" max="14056" width="7" style="9" customWidth="1"/>
    <col min="14057" max="14057" width="4.5703125" style="9" customWidth="1"/>
    <col min="14058" max="14059" width="6.85546875" style="9" customWidth="1"/>
    <col min="14060" max="14060" width="7.5703125" style="9" customWidth="1"/>
    <col min="14061" max="14061" width="6.42578125" style="9" customWidth="1"/>
    <col min="14062" max="14062" width="7" style="9" customWidth="1"/>
    <col min="14063" max="14063" width="7.140625" style="9" customWidth="1"/>
    <col min="14064" max="14064" width="9.140625" style="9"/>
    <col min="14065" max="14065" width="10.85546875" style="9" bestFit="1" customWidth="1"/>
    <col min="14066" max="14066" width="9.140625" style="9"/>
    <col min="14067" max="14067" width="7.5703125" style="9" customWidth="1"/>
    <col min="14068" max="14070" width="9.140625" style="9"/>
    <col min="14071" max="14071" width="13" style="9" customWidth="1"/>
    <col min="14072" max="14072" width="13.42578125" style="9" customWidth="1"/>
    <col min="14073" max="14076" width="9.140625" style="9"/>
    <col min="14077" max="14077" width="10" style="9" customWidth="1"/>
    <col min="14078" max="14307" width="9.140625" style="9"/>
    <col min="14308" max="14308" width="10.140625" style="9" customWidth="1"/>
    <col min="14309" max="14309" width="12.85546875" style="9" customWidth="1"/>
    <col min="14310" max="14310" width="9" style="9" customWidth="1"/>
    <col min="14311" max="14311" width="10.140625" style="9" customWidth="1"/>
    <col min="14312" max="14312" width="7" style="9" customWidth="1"/>
    <col min="14313" max="14313" width="4.5703125" style="9" customWidth="1"/>
    <col min="14314" max="14315" width="6.85546875" style="9" customWidth="1"/>
    <col min="14316" max="14316" width="7.5703125" style="9" customWidth="1"/>
    <col min="14317" max="14317" width="6.42578125" style="9" customWidth="1"/>
    <col min="14318" max="14318" width="7" style="9" customWidth="1"/>
    <col min="14319" max="14319" width="7.140625" style="9" customWidth="1"/>
    <col min="14320" max="14320" width="9.140625" style="9"/>
    <col min="14321" max="14321" width="10.85546875" style="9" bestFit="1" customWidth="1"/>
    <col min="14322" max="14322" width="9.140625" style="9"/>
    <col min="14323" max="14323" width="7.5703125" style="9" customWidth="1"/>
    <col min="14324" max="14326" width="9.140625" style="9"/>
    <col min="14327" max="14327" width="13" style="9" customWidth="1"/>
    <col min="14328" max="14328" width="13.42578125" style="9" customWidth="1"/>
    <col min="14329" max="14332" width="9.140625" style="9"/>
    <col min="14333" max="14333" width="10" style="9" customWidth="1"/>
    <col min="14334" max="14563" width="9.140625" style="9"/>
    <col min="14564" max="14564" width="10.140625" style="9" customWidth="1"/>
    <col min="14565" max="14565" width="12.85546875" style="9" customWidth="1"/>
    <col min="14566" max="14566" width="9" style="9" customWidth="1"/>
    <col min="14567" max="14567" width="10.140625" style="9" customWidth="1"/>
    <col min="14568" max="14568" width="7" style="9" customWidth="1"/>
    <col min="14569" max="14569" width="4.5703125" style="9" customWidth="1"/>
    <col min="14570" max="14571" width="6.85546875" style="9" customWidth="1"/>
    <col min="14572" max="14572" width="7.5703125" style="9" customWidth="1"/>
    <col min="14573" max="14573" width="6.42578125" style="9" customWidth="1"/>
    <col min="14574" max="14574" width="7" style="9" customWidth="1"/>
    <col min="14575" max="14575" width="7.140625" style="9" customWidth="1"/>
    <col min="14576" max="14576" width="9.140625" style="9"/>
    <col min="14577" max="14577" width="10.85546875" style="9" bestFit="1" customWidth="1"/>
    <col min="14578" max="14578" width="9.140625" style="9"/>
    <col min="14579" max="14579" width="7.5703125" style="9" customWidth="1"/>
    <col min="14580" max="14582" width="9.140625" style="9"/>
    <col min="14583" max="14583" width="13" style="9" customWidth="1"/>
    <col min="14584" max="14584" width="13.42578125" style="9" customWidth="1"/>
    <col min="14585" max="14588" width="9.140625" style="9"/>
    <col min="14589" max="14589" width="10" style="9" customWidth="1"/>
    <col min="14590" max="14819" width="9.140625" style="9"/>
    <col min="14820" max="14820" width="10.140625" style="9" customWidth="1"/>
    <col min="14821" max="14821" width="12.85546875" style="9" customWidth="1"/>
    <col min="14822" max="14822" width="9" style="9" customWidth="1"/>
    <col min="14823" max="14823" width="10.140625" style="9" customWidth="1"/>
    <col min="14824" max="14824" width="7" style="9" customWidth="1"/>
    <col min="14825" max="14825" width="4.5703125" style="9" customWidth="1"/>
    <col min="14826" max="14827" width="6.85546875" style="9" customWidth="1"/>
    <col min="14828" max="14828" width="7.5703125" style="9" customWidth="1"/>
    <col min="14829" max="14829" width="6.42578125" style="9" customWidth="1"/>
    <col min="14830" max="14830" width="7" style="9" customWidth="1"/>
    <col min="14831" max="14831" width="7.140625" style="9" customWidth="1"/>
    <col min="14832" max="14832" width="9.140625" style="9"/>
    <col min="14833" max="14833" width="10.85546875" style="9" bestFit="1" customWidth="1"/>
    <col min="14834" max="14834" width="9.140625" style="9"/>
    <col min="14835" max="14835" width="7.5703125" style="9" customWidth="1"/>
    <col min="14836" max="14838" width="9.140625" style="9"/>
    <col min="14839" max="14839" width="13" style="9" customWidth="1"/>
    <col min="14840" max="14840" width="13.42578125" style="9" customWidth="1"/>
    <col min="14841" max="14844" width="9.140625" style="9"/>
    <col min="14845" max="14845" width="10" style="9" customWidth="1"/>
    <col min="14846" max="15075" width="9.140625" style="9"/>
    <col min="15076" max="15076" width="10.140625" style="9" customWidth="1"/>
    <col min="15077" max="15077" width="12.85546875" style="9" customWidth="1"/>
    <col min="15078" max="15078" width="9" style="9" customWidth="1"/>
    <col min="15079" max="15079" width="10.140625" style="9" customWidth="1"/>
    <col min="15080" max="15080" width="7" style="9" customWidth="1"/>
    <col min="15081" max="15081" width="4.5703125" style="9" customWidth="1"/>
    <col min="15082" max="15083" width="6.85546875" style="9" customWidth="1"/>
    <col min="15084" max="15084" width="7.5703125" style="9" customWidth="1"/>
    <col min="15085" max="15085" width="6.42578125" style="9" customWidth="1"/>
    <col min="15086" max="15086" width="7" style="9" customWidth="1"/>
    <col min="15087" max="15087" width="7.140625" style="9" customWidth="1"/>
    <col min="15088" max="15088" width="9.140625" style="9"/>
    <col min="15089" max="15089" width="10.85546875" style="9" bestFit="1" customWidth="1"/>
    <col min="15090" max="15090" width="9.140625" style="9"/>
    <col min="15091" max="15091" width="7.5703125" style="9" customWidth="1"/>
    <col min="15092" max="15094" width="9.140625" style="9"/>
    <col min="15095" max="15095" width="13" style="9" customWidth="1"/>
    <col min="15096" max="15096" width="13.42578125" style="9" customWidth="1"/>
    <col min="15097" max="15100" width="9.140625" style="9"/>
    <col min="15101" max="15101" width="10" style="9" customWidth="1"/>
    <col min="15102" max="15331" width="9.140625" style="9"/>
    <col min="15332" max="15332" width="10.140625" style="9" customWidth="1"/>
    <col min="15333" max="15333" width="12.85546875" style="9" customWidth="1"/>
    <col min="15334" max="15334" width="9" style="9" customWidth="1"/>
    <col min="15335" max="15335" width="10.140625" style="9" customWidth="1"/>
    <col min="15336" max="15336" width="7" style="9" customWidth="1"/>
    <col min="15337" max="15337" width="4.5703125" style="9" customWidth="1"/>
    <col min="15338" max="15339" width="6.85546875" style="9" customWidth="1"/>
    <col min="15340" max="15340" width="7.5703125" style="9" customWidth="1"/>
    <col min="15341" max="15341" width="6.42578125" style="9" customWidth="1"/>
    <col min="15342" max="15342" width="7" style="9" customWidth="1"/>
    <col min="15343" max="15343" width="7.140625" style="9" customWidth="1"/>
    <col min="15344" max="15344" width="9.140625" style="9"/>
    <col min="15345" max="15345" width="10.85546875" style="9" bestFit="1" customWidth="1"/>
    <col min="15346" max="15346" width="9.140625" style="9"/>
    <col min="15347" max="15347" width="7.5703125" style="9" customWidth="1"/>
    <col min="15348" max="15350" width="9.140625" style="9"/>
    <col min="15351" max="15351" width="13" style="9" customWidth="1"/>
    <col min="15352" max="15352" width="13.42578125" style="9" customWidth="1"/>
    <col min="15353" max="15356" width="9.140625" style="9"/>
    <col min="15357" max="15357" width="10" style="9" customWidth="1"/>
    <col min="15358" max="15587" width="9.140625" style="9"/>
    <col min="15588" max="15588" width="10.140625" style="9" customWidth="1"/>
    <col min="15589" max="15589" width="12.85546875" style="9" customWidth="1"/>
    <col min="15590" max="15590" width="9" style="9" customWidth="1"/>
    <col min="15591" max="15591" width="10.140625" style="9" customWidth="1"/>
    <col min="15592" max="15592" width="7" style="9" customWidth="1"/>
    <col min="15593" max="15593" width="4.5703125" style="9" customWidth="1"/>
    <col min="15594" max="15595" width="6.85546875" style="9" customWidth="1"/>
    <col min="15596" max="15596" width="7.5703125" style="9" customWidth="1"/>
    <col min="15597" max="15597" width="6.42578125" style="9" customWidth="1"/>
    <col min="15598" max="15598" width="7" style="9" customWidth="1"/>
    <col min="15599" max="15599" width="7.140625" style="9" customWidth="1"/>
    <col min="15600" max="15600" width="9.140625" style="9"/>
    <col min="15601" max="15601" width="10.85546875" style="9" bestFit="1" customWidth="1"/>
    <col min="15602" max="15602" width="9.140625" style="9"/>
    <col min="15603" max="15603" width="7.5703125" style="9" customWidth="1"/>
    <col min="15604" max="15606" width="9.140625" style="9"/>
    <col min="15607" max="15607" width="13" style="9" customWidth="1"/>
    <col min="15608" max="15608" width="13.42578125" style="9" customWidth="1"/>
    <col min="15609" max="15612" width="9.140625" style="9"/>
    <col min="15613" max="15613" width="10" style="9" customWidth="1"/>
    <col min="15614" max="15843" width="9.140625" style="9"/>
    <col min="15844" max="15844" width="10.140625" style="9" customWidth="1"/>
    <col min="15845" max="15845" width="12.85546875" style="9" customWidth="1"/>
    <col min="15846" max="15846" width="9" style="9" customWidth="1"/>
    <col min="15847" max="15847" width="10.140625" style="9" customWidth="1"/>
    <col min="15848" max="15848" width="7" style="9" customWidth="1"/>
    <col min="15849" max="15849" width="4.5703125" style="9" customWidth="1"/>
    <col min="15850" max="15851" width="6.85546875" style="9" customWidth="1"/>
    <col min="15852" max="15852" width="7.5703125" style="9" customWidth="1"/>
    <col min="15853" max="15853" width="6.42578125" style="9" customWidth="1"/>
    <col min="15854" max="15854" width="7" style="9" customWidth="1"/>
    <col min="15855" max="15855" width="7.140625" style="9" customWidth="1"/>
    <col min="15856" max="15856" width="9.140625" style="9"/>
    <col min="15857" max="15857" width="10.85546875" style="9" bestFit="1" customWidth="1"/>
    <col min="15858" max="15858" width="9.140625" style="9"/>
    <col min="15859" max="15859" width="7.5703125" style="9" customWidth="1"/>
    <col min="15860" max="15862" width="9.140625" style="9"/>
    <col min="15863" max="15863" width="13" style="9" customWidth="1"/>
    <col min="15864" max="15864" width="13.42578125" style="9" customWidth="1"/>
    <col min="15865" max="15868" width="9.140625" style="9"/>
    <col min="15869" max="15869" width="10" style="9" customWidth="1"/>
    <col min="15870" max="16099" width="9.140625" style="9"/>
    <col min="16100" max="16100" width="10.140625" style="9" customWidth="1"/>
    <col min="16101" max="16101" width="12.85546875" style="9" customWidth="1"/>
    <col min="16102" max="16102" width="9" style="9" customWidth="1"/>
    <col min="16103" max="16103" width="10.140625" style="9" customWidth="1"/>
    <col min="16104" max="16104" width="7" style="9" customWidth="1"/>
    <col min="16105" max="16105" width="4.5703125" style="9" customWidth="1"/>
    <col min="16106" max="16107" width="6.85546875" style="9" customWidth="1"/>
    <col min="16108" max="16108" width="7.5703125" style="9" customWidth="1"/>
    <col min="16109" max="16109" width="6.42578125" style="9" customWidth="1"/>
    <col min="16110" max="16110" width="7" style="9" customWidth="1"/>
    <col min="16111" max="16111" width="7.140625" style="9" customWidth="1"/>
    <col min="16112" max="16112" width="9.140625" style="9"/>
    <col min="16113" max="16113" width="10.85546875" style="9" bestFit="1" customWidth="1"/>
    <col min="16114" max="16114" width="9.140625" style="9"/>
    <col min="16115" max="16115" width="7.5703125" style="9" customWidth="1"/>
    <col min="16116" max="16118" width="9.140625" style="9"/>
    <col min="16119" max="16119" width="13" style="9" customWidth="1"/>
    <col min="16120" max="16120" width="13.42578125" style="9" customWidth="1"/>
    <col min="16121" max="16124" width="9.140625" style="9"/>
    <col min="16125" max="16125" width="10" style="9" customWidth="1"/>
    <col min="16126" max="16383" width="9.140625" style="9"/>
    <col min="16384" max="16384" width="9.140625" style="9" customWidth="1"/>
  </cols>
  <sheetData>
    <row r="1" spans="1:29" x14ac:dyDescent="0.2">
      <c r="A1" s="211" t="s">
        <v>77</v>
      </c>
    </row>
    <row r="2" spans="1:29" ht="17.25" x14ac:dyDescent="0.25">
      <c r="A2" s="316" t="s">
        <v>658</v>
      </c>
      <c r="B2" s="91"/>
      <c r="C2" s="91"/>
      <c r="D2" s="91"/>
      <c r="E2" s="91"/>
      <c r="F2" s="91"/>
      <c r="G2" s="91"/>
      <c r="I2" s="91"/>
      <c r="J2" s="91"/>
      <c r="K2" s="91"/>
      <c r="L2" s="91"/>
      <c r="M2" s="91"/>
      <c r="N2" s="91"/>
      <c r="O2" s="85"/>
      <c r="P2" s="91"/>
      <c r="Q2" s="91"/>
      <c r="R2" s="91"/>
      <c r="S2" s="91"/>
      <c r="T2" s="91"/>
      <c r="U2" s="91"/>
      <c r="V2" s="91"/>
      <c r="W2" s="91"/>
      <c r="X2" s="91"/>
      <c r="Y2" s="91"/>
      <c r="Z2" s="91"/>
      <c r="AA2" s="91"/>
      <c r="AB2" s="91"/>
      <c r="AC2" s="91"/>
    </row>
    <row r="3" spans="1:29" ht="98.45" customHeight="1" x14ac:dyDescent="0.2">
      <c r="A3" s="215"/>
      <c r="B3" s="140" t="s">
        <v>25</v>
      </c>
      <c r="C3" s="140" t="s">
        <v>26</v>
      </c>
      <c r="D3" s="140" t="s">
        <v>27</v>
      </c>
      <c r="E3" s="140" t="s">
        <v>161</v>
      </c>
      <c r="F3" s="140" t="s">
        <v>28</v>
      </c>
      <c r="G3" s="140" t="s">
        <v>29</v>
      </c>
      <c r="H3" s="140" t="s">
        <v>30</v>
      </c>
      <c r="I3" s="140" t="s">
        <v>31</v>
      </c>
      <c r="J3" s="140" t="s">
        <v>32</v>
      </c>
      <c r="K3" s="140" t="s">
        <v>33</v>
      </c>
      <c r="L3" s="140" t="s">
        <v>34</v>
      </c>
      <c r="M3" s="140" t="s">
        <v>71</v>
      </c>
      <c r="N3" s="141"/>
      <c r="O3" s="91"/>
      <c r="P3" s="91"/>
      <c r="Q3" s="91"/>
      <c r="R3" s="91"/>
      <c r="S3" s="91"/>
      <c r="T3" s="91"/>
      <c r="U3" s="91"/>
      <c r="V3" s="91"/>
      <c r="W3" s="91"/>
      <c r="X3" s="91"/>
      <c r="Y3" s="91"/>
      <c r="Z3" s="91"/>
      <c r="AA3" s="91"/>
      <c r="AB3" s="91"/>
    </row>
    <row r="4" spans="1:29" ht="21" customHeight="1" x14ac:dyDescent="0.2">
      <c r="A4" s="176" t="s">
        <v>657</v>
      </c>
      <c r="B4" s="177"/>
      <c r="C4" s="177"/>
      <c r="D4" s="177"/>
      <c r="E4" s="177"/>
      <c r="F4" s="177"/>
      <c r="G4" s="177"/>
      <c r="H4" s="177"/>
      <c r="I4" s="177"/>
      <c r="J4" s="177"/>
      <c r="K4" s="177"/>
      <c r="L4" s="177"/>
      <c r="M4" s="177"/>
      <c r="N4" s="178"/>
      <c r="O4" s="91"/>
      <c r="P4" s="91"/>
      <c r="Q4" s="91"/>
      <c r="R4" s="91"/>
      <c r="S4" s="91"/>
      <c r="T4" s="91"/>
      <c r="U4" s="91"/>
      <c r="V4" s="91"/>
      <c r="W4" s="91"/>
      <c r="X4" s="91"/>
      <c r="Y4" s="91"/>
      <c r="Z4" s="91"/>
      <c r="AA4" s="91"/>
      <c r="AB4" s="91"/>
    </row>
    <row r="5" spans="1:29" ht="21" customHeight="1" x14ac:dyDescent="0.2">
      <c r="A5" s="79" t="s">
        <v>163</v>
      </c>
      <c r="B5" s="247">
        <v>173</v>
      </c>
      <c r="C5" s="247">
        <v>249</v>
      </c>
      <c r="D5" s="247">
        <v>421</v>
      </c>
      <c r="E5" s="247">
        <v>610</v>
      </c>
      <c r="F5" s="247">
        <v>345</v>
      </c>
      <c r="G5" s="247">
        <v>245</v>
      </c>
      <c r="H5" s="247">
        <v>225</v>
      </c>
      <c r="I5" s="247">
        <v>230</v>
      </c>
      <c r="J5" s="247">
        <v>221</v>
      </c>
      <c r="K5" s="247">
        <v>417</v>
      </c>
      <c r="L5" s="247">
        <v>625</v>
      </c>
      <c r="M5" s="248">
        <v>3764</v>
      </c>
      <c r="N5" s="339"/>
      <c r="O5" s="91"/>
      <c r="P5" s="91"/>
      <c r="Q5" s="91"/>
      <c r="R5" s="91"/>
      <c r="S5" s="91"/>
      <c r="T5" s="91"/>
      <c r="U5" s="91"/>
      <c r="V5" s="91"/>
      <c r="W5" s="91"/>
      <c r="X5" s="91"/>
      <c r="Y5" s="91"/>
      <c r="Z5" s="91"/>
      <c r="AA5" s="91"/>
      <c r="AB5" s="91"/>
    </row>
    <row r="6" spans="1:29" ht="21" customHeight="1" x14ac:dyDescent="0.2">
      <c r="A6" s="80" t="s">
        <v>164</v>
      </c>
      <c r="B6" s="249">
        <v>50</v>
      </c>
      <c r="C6" s="249">
        <v>99</v>
      </c>
      <c r="D6" s="249">
        <v>178</v>
      </c>
      <c r="E6" s="249">
        <v>145</v>
      </c>
      <c r="F6" s="249">
        <v>156</v>
      </c>
      <c r="G6" s="249">
        <v>146</v>
      </c>
      <c r="H6" s="249">
        <v>44</v>
      </c>
      <c r="I6" s="249">
        <v>112</v>
      </c>
      <c r="J6" s="249">
        <v>30</v>
      </c>
      <c r="K6" s="249">
        <v>189</v>
      </c>
      <c r="L6" s="249">
        <v>352</v>
      </c>
      <c r="M6" s="250">
        <v>1503</v>
      </c>
      <c r="O6" s="91"/>
      <c r="P6" s="91"/>
      <c r="Q6" s="91"/>
      <c r="R6" s="91"/>
      <c r="S6" s="91"/>
      <c r="T6" s="91"/>
      <c r="U6" s="91"/>
      <c r="V6" s="91"/>
      <c r="W6" s="91"/>
      <c r="X6" s="91"/>
      <c r="Y6" s="91"/>
      <c r="Z6" s="91"/>
      <c r="AA6" s="91"/>
      <c r="AB6" s="91"/>
    </row>
    <row r="7" spans="1:29" ht="21" customHeight="1" x14ac:dyDescent="0.2">
      <c r="A7" s="79" t="s">
        <v>37</v>
      </c>
      <c r="B7" s="247">
        <v>21</v>
      </c>
      <c r="C7" s="247">
        <v>177</v>
      </c>
      <c r="D7" s="247">
        <v>254</v>
      </c>
      <c r="E7" s="247">
        <v>185</v>
      </c>
      <c r="F7" s="247">
        <v>241</v>
      </c>
      <c r="G7" s="247">
        <v>307</v>
      </c>
      <c r="H7" s="247">
        <v>82</v>
      </c>
      <c r="I7" s="247">
        <v>225</v>
      </c>
      <c r="J7" s="247">
        <v>31</v>
      </c>
      <c r="K7" s="247">
        <v>424</v>
      </c>
      <c r="L7" s="247">
        <v>519</v>
      </c>
      <c r="M7" s="248">
        <v>2485</v>
      </c>
      <c r="N7" s="339"/>
      <c r="O7" s="91"/>
      <c r="P7" s="91"/>
      <c r="Q7" s="91"/>
      <c r="R7" s="91"/>
      <c r="S7" s="91"/>
      <c r="T7" s="91"/>
      <c r="U7" s="91"/>
      <c r="V7" s="91"/>
      <c r="W7" s="91"/>
      <c r="X7" s="91"/>
      <c r="Y7" s="91"/>
      <c r="Z7" s="91"/>
      <c r="AA7" s="91"/>
      <c r="AB7" s="91"/>
    </row>
    <row r="8" spans="1:29" ht="21" customHeight="1" x14ac:dyDescent="0.2">
      <c r="A8" s="80" t="s">
        <v>74</v>
      </c>
      <c r="B8" s="249">
        <v>244</v>
      </c>
      <c r="C8" s="249">
        <v>525</v>
      </c>
      <c r="D8" s="249">
        <v>853</v>
      </c>
      <c r="E8" s="249">
        <v>940</v>
      </c>
      <c r="F8" s="249">
        <v>742</v>
      </c>
      <c r="G8" s="249">
        <v>698</v>
      </c>
      <c r="H8" s="249">
        <v>351</v>
      </c>
      <c r="I8" s="249">
        <v>567</v>
      </c>
      <c r="J8" s="249">
        <v>282</v>
      </c>
      <c r="K8" s="249">
        <v>1030</v>
      </c>
      <c r="L8" s="249">
        <v>1496</v>
      </c>
      <c r="M8" s="250">
        <v>7752</v>
      </c>
      <c r="O8" s="91"/>
      <c r="P8" s="91"/>
      <c r="Q8" s="91"/>
      <c r="R8" s="91"/>
      <c r="S8" s="91"/>
      <c r="T8" s="91"/>
      <c r="U8" s="91"/>
      <c r="V8" s="91"/>
      <c r="W8" s="91"/>
      <c r="X8" s="91"/>
      <c r="Y8" s="91"/>
      <c r="Z8" s="91"/>
      <c r="AA8" s="91"/>
      <c r="AB8" s="91"/>
    </row>
    <row r="9" spans="1:29" ht="21" customHeight="1" x14ac:dyDescent="0.2">
      <c r="A9" s="79" t="s">
        <v>101</v>
      </c>
      <c r="B9" s="234">
        <v>8.6065573770491802E-2</v>
      </c>
      <c r="C9" s="234">
        <v>0.33714285714285713</v>
      </c>
      <c r="D9" s="234">
        <v>0.29777256740914421</v>
      </c>
      <c r="E9" s="234">
        <v>0.19680851063829788</v>
      </c>
      <c r="F9" s="234">
        <v>0.32479784366576819</v>
      </c>
      <c r="G9" s="234">
        <v>0.43982808022922637</v>
      </c>
      <c r="H9" s="234">
        <v>0.23361823361823361</v>
      </c>
      <c r="I9" s="234">
        <v>0.3968253968253968</v>
      </c>
      <c r="J9" s="234">
        <v>0.1099290780141844</v>
      </c>
      <c r="K9" s="234">
        <v>0.4116504854368932</v>
      </c>
      <c r="L9" s="234">
        <v>0.34692513368983957</v>
      </c>
      <c r="M9" s="235">
        <v>0.320562435500516</v>
      </c>
      <c r="N9" s="339"/>
      <c r="O9" s="91"/>
      <c r="P9" s="91"/>
      <c r="Q9" s="91"/>
      <c r="R9" s="91"/>
      <c r="S9" s="91"/>
      <c r="T9" s="91"/>
      <c r="U9" s="91"/>
      <c r="V9" s="91"/>
      <c r="W9" s="91"/>
      <c r="X9" s="91"/>
      <c r="Y9" s="91"/>
      <c r="Z9" s="91"/>
      <c r="AA9" s="91"/>
      <c r="AB9" s="91"/>
    </row>
    <row r="10" spans="1:29" ht="21" customHeight="1" x14ac:dyDescent="0.2">
      <c r="A10" s="176" t="s">
        <v>636</v>
      </c>
      <c r="B10" s="177"/>
      <c r="C10" s="177"/>
      <c r="D10" s="177"/>
      <c r="E10" s="177"/>
      <c r="F10" s="177"/>
      <c r="G10" s="177"/>
      <c r="H10" s="177"/>
      <c r="I10" s="177"/>
      <c r="J10" s="177"/>
      <c r="K10" s="177"/>
      <c r="L10" s="177"/>
      <c r="M10" s="177"/>
      <c r="N10" s="178"/>
      <c r="O10" s="91"/>
      <c r="P10" s="91"/>
      <c r="Q10" s="91"/>
      <c r="R10" s="91"/>
      <c r="S10" s="91"/>
      <c r="T10" s="91"/>
      <c r="U10" s="91"/>
      <c r="V10" s="91"/>
      <c r="W10" s="91"/>
      <c r="X10" s="91"/>
      <c r="Y10" s="91"/>
      <c r="Z10" s="91"/>
      <c r="AA10" s="91"/>
      <c r="AB10" s="91"/>
    </row>
    <row r="11" spans="1:29" ht="21" customHeight="1" x14ac:dyDescent="0.2">
      <c r="A11" s="79" t="s">
        <v>163</v>
      </c>
      <c r="B11" s="247">
        <v>205</v>
      </c>
      <c r="C11" s="247">
        <v>261</v>
      </c>
      <c r="D11" s="247">
        <v>410</v>
      </c>
      <c r="E11" s="247">
        <v>553</v>
      </c>
      <c r="F11" s="247">
        <v>362</v>
      </c>
      <c r="G11" s="247">
        <v>220</v>
      </c>
      <c r="H11" s="247">
        <v>233</v>
      </c>
      <c r="I11" s="247">
        <v>242</v>
      </c>
      <c r="J11" s="247">
        <v>191</v>
      </c>
      <c r="K11" s="247">
        <v>414</v>
      </c>
      <c r="L11" s="247">
        <v>661</v>
      </c>
      <c r="M11" s="248">
        <v>3754</v>
      </c>
      <c r="N11" s="339"/>
      <c r="O11" s="91"/>
      <c r="P11" s="91"/>
      <c r="Q11" s="91"/>
      <c r="R11" s="91"/>
      <c r="S11" s="91"/>
      <c r="T11" s="91"/>
      <c r="U11" s="91"/>
      <c r="V11" s="91"/>
      <c r="W11" s="91"/>
      <c r="X11" s="91"/>
      <c r="Y11" s="91"/>
      <c r="Z11" s="91"/>
      <c r="AA11" s="91"/>
      <c r="AB11" s="91"/>
    </row>
    <row r="12" spans="1:29" ht="21" customHeight="1" x14ac:dyDescent="0.2">
      <c r="A12" s="80" t="s">
        <v>164</v>
      </c>
      <c r="B12" s="249">
        <v>43</v>
      </c>
      <c r="C12" s="249">
        <v>100</v>
      </c>
      <c r="D12" s="249">
        <v>171</v>
      </c>
      <c r="E12" s="249">
        <v>142</v>
      </c>
      <c r="F12" s="249">
        <v>154</v>
      </c>
      <c r="G12" s="249">
        <v>154</v>
      </c>
      <c r="H12" s="249">
        <v>45</v>
      </c>
      <c r="I12" s="249">
        <v>106</v>
      </c>
      <c r="J12" s="249">
        <v>28</v>
      </c>
      <c r="K12" s="249">
        <v>184</v>
      </c>
      <c r="L12" s="249">
        <v>317</v>
      </c>
      <c r="M12" s="250">
        <v>1445</v>
      </c>
      <c r="O12" s="91"/>
      <c r="P12" s="91"/>
      <c r="Q12" s="91"/>
      <c r="R12" s="91"/>
      <c r="S12" s="91"/>
      <c r="T12" s="91"/>
      <c r="U12" s="91"/>
      <c r="V12" s="91"/>
      <c r="W12" s="91"/>
      <c r="X12" s="91"/>
      <c r="Y12" s="91"/>
      <c r="Z12" s="91"/>
      <c r="AA12" s="91"/>
      <c r="AB12" s="91"/>
    </row>
    <row r="13" spans="1:29" ht="21" customHeight="1" x14ac:dyDescent="0.2">
      <c r="A13" s="79" t="s">
        <v>37</v>
      </c>
      <c r="B13" s="247">
        <v>28</v>
      </c>
      <c r="C13" s="247">
        <v>184</v>
      </c>
      <c r="D13" s="247">
        <v>256</v>
      </c>
      <c r="E13" s="247">
        <v>187</v>
      </c>
      <c r="F13" s="247">
        <v>224</v>
      </c>
      <c r="G13" s="247">
        <v>281</v>
      </c>
      <c r="H13" s="247">
        <v>64</v>
      </c>
      <c r="I13" s="247">
        <v>250</v>
      </c>
      <c r="J13" s="247">
        <v>29</v>
      </c>
      <c r="K13" s="247">
        <v>424</v>
      </c>
      <c r="L13" s="247">
        <v>556</v>
      </c>
      <c r="M13" s="248">
        <v>2502</v>
      </c>
      <c r="N13" s="339"/>
      <c r="O13" s="91"/>
      <c r="P13" s="91"/>
      <c r="Q13" s="91"/>
      <c r="R13" s="91"/>
      <c r="S13" s="91"/>
      <c r="T13" s="91"/>
      <c r="U13" s="91"/>
      <c r="V13" s="91"/>
      <c r="W13" s="91"/>
      <c r="X13" s="91"/>
      <c r="Y13" s="91"/>
      <c r="Z13" s="91"/>
      <c r="AA13" s="91"/>
      <c r="AB13" s="91"/>
    </row>
    <row r="14" spans="1:29" ht="21" customHeight="1" x14ac:dyDescent="0.2">
      <c r="A14" s="80" t="s">
        <v>74</v>
      </c>
      <c r="B14" s="249">
        <v>276</v>
      </c>
      <c r="C14" s="249">
        <v>545</v>
      </c>
      <c r="D14" s="249">
        <v>837</v>
      </c>
      <c r="E14" s="249">
        <v>882</v>
      </c>
      <c r="F14" s="249">
        <v>740</v>
      </c>
      <c r="G14" s="249">
        <v>655</v>
      </c>
      <c r="H14" s="249">
        <v>342</v>
      </c>
      <c r="I14" s="249">
        <v>598</v>
      </c>
      <c r="J14" s="249">
        <v>248</v>
      </c>
      <c r="K14" s="249">
        <v>1022</v>
      </c>
      <c r="L14" s="249">
        <v>1534</v>
      </c>
      <c r="M14" s="250">
        <v>7701</v>
      </c>
      <c r="O14" s="91"/>
      <c r="P14" s="91"/>
      <c r="Q14" s="91"/>
      <c r="R14" s="91"/>
      <c r="S14" s="91"/>
      <c r="T14" s="91"/>
      <c r="U14" s="91"/>
      <c r="V14" s="91"/>
      <c r="W14" s="91"/>
      <c r="X14" s="91"/>
      <c r="Y14" s="91"/>
      <c r="Z14" s="91"/>
      <c r="AA14" s="91"/>
      <c r="AB14" s="91"/>
    </row>
    <row r="15" spans="1:29" ht="21" customHeight="1" x14ac:dyDescent="0.2">
      <c r="A15" s="79" t="s">
        <v>101</v>
      </c>
      <c r="B15" s="234">
        <v>0.10144927536231885</v>
      </c>
      <c r="C15" s="234">
        <v>0.33761467889908259</v>
      </c>
      <c r="D15" s="234">
        <v>0.30585424133811229</v>
      </c>
      <c r="E15" s="234">
        <v>0.21201814058956917</v>
      </c>
      <c r="F15" s="234">
        <v>0.30270270270270272</v>
      </c>
      <c r="G15" s="234">
        <v>0.42900763358778626</v>
      </c>
      <c r="H15" s="234">
        <v>0.1871345029239766</v>
      </c>
      <c r="I15" s="234">
        <v>0.41806020066889632</v>
      </c>
      <c r="J15" s="234">
        <v>0.11693548387096774</v>
      </c>
      <c r="K15" s="234">
        <v>0.41487279843444225</v>
      </c>
      <c r="L15" s="234">
        <v>0.36245110821382009</v>
      </c>
      <c r="M15" s="235">
        <v>0.32489287105570708</v>
      </c>
      <c r="N15" s="339"/>
      <c r="O15" s="91"/>
      <c r="P15" s="91"/>
      <c r="Q15" s="91"/>
      <c r="R15" s="91"/>
      <c r="S15" s="91"/>
      <c r="T15" s="91"/>
      <c r="U15" s="91"/>
      <c r="V15" s="91"/>
      <c r="W15" s="91"/>
      <c r="X15" s="91"/>
      <c r="Y15" s="91"/>
      <c r="Z15" s="91"/>
      <c r="AA15" s="91"/>
      <c r="AB15" s="91"/>
    </row>
    <row r="16" spans="1:29" ht="21" customHeight="1" x14ac:dyDescent="0.2">
      <c r="A16" s="176" t="s">
        <v>625</v>
      </c>
      <c r="B16" s="177"/>
      <c r="C16" s="177"/>
      <c r="D16" s="177"/>
      <c r="E16" s="177"/>
      <c r="F16" s="177"/>
      <c r="G16" s="177"/>
      <c r="H16" s="177"/>
      <c r="I16" s="177"/>
      <c r="J16" s="177"/>
      <c r="K16" s="177"/>
      <c r="L16" s="177"/>
      <c r="M16" s="177"/>
      <c r="N16" s="178"/>
      <c r="O16" s="91"/>
      <c r="P16" s="91"/>
      <c r="Q16" s="91"/>
      <c r="R16" s="91"/>
      <c r="S16" s="91"/>
      <c r="T16" s="91"/>
      <c r="U16" s="91"/>
      <c r="V16" s="91"/>
      <c r="W16" s="91"/>
      <c r="X16" s="91"/>
      <c r="Y16" s="91"/>
      <c r="Z16" s="91"/>
      <c r="AA16" s="91"/>
      <c r="AB16" s="91"/>
    </row>
    <row r="17" spans="1:28" ht="21" customHeight="1" x14ac:dyDescent="0.2">
      <c r="A17" s="79" t="s">
        <v>163</v>
      </c>
      <c r="B17" s="247">
        <v>232</v>
      </c>
      <c r="C17" s="247">
        <v>287</v>
      </c>
      <c r="D17" s="247">
        <v>415</v>
      </c>
      <c r="E17" s="247">
        <v>526</v>
      </c>
      <c r="F17" s="247">
        <v>351</v>
      </c>
      <c r="G17" s="247">
        <v>252</v>
      </c>
      <c r="H17" s="247">
        <v>204</v>
      </c>
      <c r="I17" s="247">
        <v>238</v>
      </c>
      <c r="J17" s="247">
        <v>142</v>
      </c>
      <c r="K17" s="247">
        <v>410</v>
      </c>
      <c r="L17" s="247">
        <v>649</v>
      </c>
      <c r="M17" s="248">
        <v>3708</v>
      </c>
      <c r="N17" s="339"/>
      <c r="O17" s="91"/>
      <c r="P17" s="91"/>
      <c r="Q17" s="91"/>
      <c r="R17" s="91"/>
      <c r="S17" s="91"/>
      <c r="T17" s="91"/>
      <c r="U17" s="91"/>
      <c r="V17" s="91"/>
      <c r="W17" s="91"/>
      <c r="X17" s="91"/>
      <c r="Y17" s="91"/>
      <c r="Z17" s="91"/>
      <c r="AA17" s="91"/>
      <c r="AB17" s="91"/>
    </row>
    <row r="18" spans="1:28" ht="21" customHeight="1" x14ac:dyDescent="0.2">
      <c r="A18" s="80" t="s">
        <v>164</v>
      </c>
      <c r="B18" s="249">
        <v>24</v>
      </c>
      <c r="C18" s="249">
        <v>80</v>
      </c>
      <c r="D18" s="249">
        <v>161</v>
      </c>
      <c r="E18" s="249">
        <v>167</v>
      </c>
      <c r="F18" s="249">
        <v>164</v>
      </c>
      <c r="G18" s="249">
        <v>167</v>
      </c>
      <c r="H18" s="249">
        <v>58</v>
      </c>
      <c r="I18" s="249">
        <v>102</v>
      </c>
      <c r="J18" s="249">
        <v>25</v>
      </c>
      <c r="K18" s="249">
        <v>203</v>
      </c>
      <c r="L18" s="249">
        <v>365</v>
      </c>
      <c r="M18" s="250">
        <v>1517</v>
      </c>
      <c r="O18" s="91"/>
      <c r="P18" s="91"/>
      <c r="Q18" s="91"/>
      <c r="R18" s="91"/>
      <c r="S18" s="91"/>
      <c r="T18" s="91"/>
      <c r="U18" s="91"/>
      <c r="V18" s="91"/>
      <c r="W18" s="91"/>
      <c r="X18" s="91"/>
      <c r="Y18" s="91"/>
      <c r="Z18" s="91"/>
      <c r="AA18" s="91"/>
      <c r="AB18" s="91"/>
    </row>
    <row r="19" spans="1:28" ht="21" customHeight="1" x14ac:dyDescent="0.2">
      <c r="A19" s="79" t="s">
        <v>37</v>
      </c>
      <c r="B19" s="247">
        <v>25</v>
      </c>
      <c r="C19" s="247">
        <v>213</v>
      </c>
      <c r="D19" s="247">
        <v>235</v>
      </c>
      <c r="E19" s="247">
        <v>204</v>
      </c>
      <c r="F19" s="247">
        <v>237</v>
      </c>
      <c r="G19" s="247">
        <v>252</v>
      </c>
      <c r="H19" s="247">
        <v>63</v>
      </c>
      <c r="I19" s="247">
        <v>259</v>
      </c>
      <c r="J19" s="247">
        <v>25</v>
      </c>
      <c r="K19" s="247">
        <v>405</v>
      </c>
      <c r="L19" s="247">
        <v>511</v>
      </c>
      <c r="M19" s="248">
        <v>2448</v>
      </c>
      <c r="N19" s="339"/>
      <c r="O19" s="91"/>
      <c r="P19" s="91"/>
      <c r="Q19" s="91"/>
      <c r="R19" s="91"/>
      <c r="S19" s="91"/>
      <c r="T19" s="91"/>
      <c r="U19" s="91"/>
      <c r="V19" s="91"/>
      <c r="W19" s="91"/>
      <c r="X19" s="91"/>
      <c r="Y19" s="91"/>
      <c r="Z19" s="91"/>
      <c r="AA19" s="91"/>
      <c r="AB19" s="91"/>
    </row>
    <row r="20" spans="1:28" ht="21" customHeight="1" x14ac:dyDescent="0.2">
      <c r="A20" s="80" t="s">
        <v>74</v>
      </c>
      <c r="B20" s="249">
        <v>281</v>
      </c>
      <c r="C20" s="249">
        <v>580</v>
      </c>
      <c r="D20" s="249">
        <v>811</v>
      </c>
      <c r="E20" s="249">
        <v>897</v>
      </c>
      <c r="F20" s="249">
        <v>752</v>
      </c>
      <c r="G20" s="249">
        <v>671</v>
      </c>
      <c r="H20" s="249">
        <v>325</v>
      </c>
      <c r="I20" s="249">
        <v>599</v>
      </c>
      <c r="J20" s="249">
        <v>192</v>
      </c>
      <c r="K20" s="249">
        <v>1018</v>
      </c>
      <c r="L20" s="249">
        <v>1525</v>
      </c>
      <c r="M20" s="250">
        <v>7673</v>
      </c>
      <c r="O20" s="91"/>
      <c r="P20" s="91"/>
      <c r="Q20" s="91"/>
      <c r="R20" s="91"/>
      <c r="S20" s="91"/>
      <c r="T20" s="91"/>
      <c r="U20" s="91"/>
      <c r="V20" s="91"/>
      <c r="W20" s="91"/>
      <c r="X20" s="91"/>
      <c r="Y20" s="91"/>
      <c r="Z20" s="91"/>
      <c r="AA20" s="91"/>
      <c r="AB20" s="91"/>
    </row>
    <row r="21" spans="1:28" ht="21" customHeight="1" x14ac:dyDescent="0.2">
      <c r="A21" s="79" t="s">
        <v>101</v>
      </c>
      <c r="B21" s="234">
        <v>8.8967971530249115E-2</v>
      </c>
      <c r="C21" s="234">
        <v>0.36724137931034484</v>
      </c>
      <c r="D21" s="234">
        <v>0.28976572133168926</v>
      </c>
      <c r="E21" s="234">
        <v>0.22742474916387959</v>
      </c>
      <c r="F21" s="234">
        <v>0.31515957446808512</v>
      </c>
      <c r="G21" s="234">
        <v>0.37555886736214605</v>
      </c>
      <c r="H21" s="234">
        <v>0.19384615384615383</v>
      </c>
      <c r="I21" s="234">
        <v>0.43238731218697829</v>
      </c>
      <c r="J21" s="234">
        <v>0.13020833333333334</v>
      </c>
      <c r="K21" s="234">
        <v>0.39783889980353637</v>
      </c>
      <c r="L21" s="234">
        <v>0.33508196721311473</v>
      </c>
      <c r="M21" s="235">
        <v>0.31904079238889615</v>
      </c>
      <c r="N21" s="339"/>
      <c r="O21" s="91"/>
      <c r="P21" s="91"/>
      <c r="Q21" s="91"/>
      <c r="R21" s="91"/>
      <c r="S21" s="91"/>
      <c r="T21" s="91"/>
      <c r="U21" s="91"/>
      <c r="V21" s="91"/>
      <c r="W21" s="91"/>
      <c r="X21" s="91"/>
      <c r="Y21" s="91"/>
      <c r="Z21" s="91"/>
      <c r="AA21" s="91"/>
      <c r="AB21" s="91"/>
    </row>
    <row r="22" spans="1:28" ht="21" customHeight="1" x14ac:dyDescent="0.2">
      <c r="A22" s="176" t="s">
        <v>615</v>
      </c>
      <c r="B22" s="177"/>
      <c r="C22" s="177"/>
      <c r="D22" s="177"/>
      <c r="E22" s="177"/>
      <c r="F22" s="177"/>
      <c r="G22" s="177"/>
      <c r="H22" s="177"/>
      <c r="I22" s="177"/>
      <c r="J22" s="177"/>
      <c r="K22" s="177"/>
      <c r="L22" s="177"/>
      <c r="M22" s="177"/>
      <c r="N22" s="178"/>
      <c r="O22" s="91"/>
      <c r="P22" s="91"/>
      <c r="Q22" s="91"/>
      <c r="R22" s="91"/>
      <c r="S22" s="91"/>
      <c r="T22" s="91"/>
      <c r="U22" s="91"/>
      <c r="V22" s="91"/>
      <c r="W22" s="91"/>
      <c r="X22" s="91"/>
      <c r="Y22" s="91"/>
      <c r="Z22" s="91"/>
      <c r="AA22" s="91"/>
      <c r="AB22" s="91"/>
    </row>
    <row r="23" spans="1:28" ht="21" customHeight="1" x14ac:dyDescent="0.2">
      <c r="A23" s="79" t="s">
        <v>163</v>
      </c>
      <c r="B23" s="247">
        <v>190</v>
      </c>
      <c r="C23" s="247">
        <v>287</v>
      </c>
      <c r="D23" s="247">
        <v>419</v>
      </c>
      <c r="E23" s="247">
        <v>445</v>
      </c>
      <c r="F23" s="247">
        <v>330</v>
      </c>
      <c r="G23" s="247">
        <v>262</v>
      </c>
      <c r="H23" s="247">
        <v>223</v>
      </c>
      <c r="I23" s="247">
        <v>236</v>
      </c>
      <c r="J23" s="247">
        <v>149</v>
      </c>
      <c r="K23" s="247">
        <v>432</v>
      </c>
      <c r="L23" s="247">
        <v>569</v>
      </c>
      <c r="M23" s="248">
        <v>3543</v>
      </c>
      <c r="N23" s="339"/>
      <c r="O23" s="91"/>
      <c r="P23" s="91"/>
      <c r="Q23" s="91"/>
      <c r="R23" s="91"/>
      <c r="S23" s="91"/>
      <c r="T23" s="91"/>
      <c r="U23" s="91"/>
      <c r="V23" s="91"/>
      <c r="W23" s="91"/>
      <c r="X23" s="91"/>
      <c r="Y23" s="91"/>
      <c r="Z23" s="91"/>
      <c r="AA23" s="91"/>
      <c r="AB23" s="91"/>
    </row>
    <row r="24" spans="1:28" ht="21" customHeight="1" x14ac:dyDescent="0.2">
      <c r="A24" s="80" t="s">
        <v>164</v>
      </c>
      <c r="B24" s="249">
        <v>21</v>
      </c>
      <c r="C24" s="249">
        <v>75</v>
      </c>
      <c r="D24" s="249">
        <v>138</v>
      </c>
      <c r="E24" s="249">
        <v>125</v>
      </c>
      <c r="F24" s="249">
        <v>141</v>
      </c>
      <c r="G24" s="249">
        <v>131</v>
      </c>
      <c r="H24" s="249">
        <v>45</v>
      </c>
      <c r="I24" s="249">
        <v>120</v>
      </c>
      <c r="J24" s="249">
        <v>22</v>
      </c>
      <c r="K24" s="249">
        <v>210</v>
      </c>
      <c r="L24" s="249">
        <v>470</v>
      </c>
      <c r="M24" s="250">
        <v>1501</v>
      </c>
      <c r="O24" s="91"/>
      <c r="P24" s="91"/>
      <c r="Q24" s="91"/>
      <c r="R24" s="91"/>
      <c r="S24" s="91"/>
      <c r="T24" s="91"/>
      <c r="U24" s="91"/>
      <c r="V24" s="91"/>
      <c r="W24" s="91"/>
      <c r="X24" s="91"/>
      <c r="Y24" s="91"/>
      <c r="Z24" s="91"/>
      <c r="AA24" s="91"/>
      <c r="AB24" s="91"/>
    </row>
    <row r="25" spans="1:28" ht="21" customHeight="1" x14ac:dyDescent="0.2">
      <c r="A25" s="79" t="s">
        <v>37</v>
      </c>
      <c r="B25" s="247">
        <v>26</v>
      </c>
      <c r="C25" s="247">
        <v>226</v>
      </c>
      <c r="D25" s="247">
        <v>238</v>
      </c>
      <c r="E25" s="247">
        <v>199</v>
      </c>
      <c r="F25" s="247">
        <v>251</v>
      </c>
      <c r="G25" s="247">
        <v>213</v>
      </c>
      <c r="H25" s="247">
        <v>58</v>
      </c>
      <c r="I25" s="247">
        <v>280</v>
      </c>
      <c r="J25" s="247">
        <v>20</v>
      </c>
      <c r="K25" s="247">
        <v>378</v>
      </c>
      <c r="L25" s="247">
        <v>464</v>
      </c>
      <c r="M25" s="248">
        <v>2371</v>
      </c>
      <c r="N25" s="339"/>
      <c r="O25" s="91"/>
      <c r="P25" s="91"/>
      <c r="Q25" s="91"/>
      <c r="R25" s="91"/>
      <c r="S25" s="91"/>
      <c r="T25" s="91"/>
      <c r="U25" s="91"/>
      <c r="V25" s="91"/>
      <c r="W25" s="91"/>
      <c r="X25" s="91"/>
      <c r="Y25" s="91"/>
      <c r="Z25" s="91"/>
      <c r="AA25" s="91"/>
      <c r="AB25" s="91"/>
    </row>
    <row r="26" spans="1:28" ht="21" customHeight="1" x14ac:dyDescent="0.2">
      <c r="A26" s="80" t="s">
        <v>74</v>
      </c>
      <c r="B26" s="249">
        <v>237</v>
      </c>
      <c r="C26" s="249">
        <v>588</v>
      </c>
      <c r="D26" s="249">
        <v>795</v>
      </c>
      <c r="E26" s="249">
        <v>769</v>
      </c>
      <c r="F26" s="249">
        <v>722</v>
      </c>
      <c r="G26" s="249">
        <v>606</v>
      </c>
      <c r="H26" s="249">
        <v>326</v>
      </c>
      <c r="I26" s="249">
        <v>636</v>
      </c>
      <c r="J26" s="249">
        <v>191</v>
      </c>
      <c r="K26" s="249">
        <v>1020</v>
      </c>
      <c r="L26" s="249">
        <v>1503</v>
      </c>
      <c r="M26" s="250">
        <v>7415</v>
      </c>
      <c r="O26" s="91"/>
      <c r="P26" s="91"/>
      <c r="Q26" s="91"/>
      <c r="R26" s="91"/>
      <c r="S26" s="91"/>
      <c r="T26" s="91"/>
      <c r="U26" s="91"/>
      <c r="V26" s="91"/>
      <c r="W26" s="91"/>
      <c r="X26" s="91"/>
      <c r="Y26" s="91"/>
      <c r="Z26" s="91"/>
      <c r="AA26" s="91"/>
      <c r="AB26" s="91"/>
    </row>
    <row r="27" spans="1:28" ht="21" customHeight="1" x14ac:dyDescent="0.2">
      <c r="A27" s="79" t="s">
        <v>101</v>
      </c>
      <c r="B27" s="234">
        <v>0.10970464135021098</v>
      </c>
      <c r="C27" s="234">
        <v>0.38435374149659862</v>
      </c>
      <c r="D27" s="234">
        <v>0.29937106918238993</v>
      </c>
      <c r="E27" s="234">
        <v>0.25877763328998699</v>
      </c>
      <c r="F27" s="234">
        <v>0.3476454293628809</v>
      </c>
      <c r="G27" s="234">
        <v>0.35148514851485146</v>
      </c>
      <c r="H27" s="234">
        <v>0.17791411042944785</v>
      </c>
      <c r="I27" s="234">
        <v>0.44025157232704404</v>
      </c>
      <c r="J27" s="234">
        <v>0.10471204188481675</v>
      </c>
      <c r="K27" s="234">
        <v>0.37058823529411766</v>
      </c>
      <c r="L27" s="234">
        <v>0.30871590153027278</v>
      </c>
      <c r="M27" s="235">
        <v>0.31975724881995954</v>
      </c>
      <c r="N27" s="234"/>
      <c r="O27" s="91"/>
      <c r="P27" s="91"/>
      <c r="Q27" s="91"/>
      <c r="R27" s="91"/>
      <c r="S27" s="91"/>
      <c r="T27" s="91"/>
      <c r="U27" s="91"/>
      <c r="V27" s="91"/>
      <c r="W27" s="91"/>
      <c r="X27" s="91"/>
      <c r="Y27" s="91"/>
      <c r="Z27" s="91"/>
      <c r="AA27" s="91"/>
      <c r="AB27" s="91"/>
    </row>
    <row r="28" spans="1:28" ht="21" customHeight="1" x14ac:dyDescent="0.2">
      <c r="A28" s="176" t="s">
        <v>601</v>
      </c>
      <c r="B28" s="177"/>
      <c r="C28" s="177"/>
      <c r="D28" s="177"/>
      <c r="E28" s="177"/>
      <c r="F28" s="177"/>
      <c r="G28" s="177"/>
      <c r="H28" s="177"/>
      <c r="I28" s="177"/>
      <c r="J28" s="177"/>
      <c r="K28" s="177"/>
      <c r="L28" s="177"/>
      <c r="M28" s="177"/>
      <c r="N28" s="178"/>
      <c r="O28" s="91"/>
      <c r="P28" s="91"/>
      <c r="Q28" s="91"/>
      <c r="R28" s="91"/>
      <c r="S28" s="91"/>
      <c r="T28" s="91"/>
      <c r="U28" s="91"/>
      <c r="V28" s="91"/>
      <c r="W28" s="91"/>
      <c r="X28" s="91"/>
      <c r="Y28" s="91"/>
      <c r="Z28" s="91"/>
      <c r="AA28" s="91"/>
      <c r="AB28" s="91"/>
    </row>
    <row r="29" spans="1:28" ht="21" customHeight="1" x14ac:dyDescent="0.2">
      <c r="A29" s="79" t="s">
        <v>163</v>
      </c>
      <c r="B29" s="247">
        <v>152</v>
      </c>
      <c r="C29" s="247">
        <v>233</v>
      </c>
      <c r="D29" s="247">
        <v>413</v>
      </c>
      <c r="E29" s="247">
        <v>473</v>
      </c>
      <c r="F29" s="247">
        <v>294</v>
      </c>
      <c r="G29" s="247">
        <v>258</v>
      </c>
      <c r="H29" s="247">
        <v>228</v>
      </c>
      <c r="I29" s="247">
        <v>246</v>
      </c>
      <c r="J29" s="247">
        <v>155</v>
      </c>
      <c r="K29" s="247">
        <v>468</v>
      </c>
      <c r="L29" s="247">
        <v>641</v>
      </c>
      <c r="M29" s="248">
        <v>3561</v>
      </c>
      <c r="N29" s="339"/>
      <c r="O29" s="91"/>
      <c r="P29" s="91"/>
      <c r="Q29" s="91"/>
      <c r="R29" s="91"/>
      <c r="S29" s="91"/>
      <c r="T29" s="91"/>
      <c r="U29" s="91"/>
      <c r="V29" s="91"/>
      <c r="W29" s="91"/>
      <c r="X29" s="91"/>
      <c r="Y29" s="91"/>
      <c r="Z29" s="91"/>
      <c r="AA29" s="91"/>
      <c r="AB29" s="91"/>
    </row>
    <row r="30" spans="1:28" ht="21" customHeight="1" x14ac:dyDescent="0.2">
      <c r="A30" s="80" t="s">
        <v>164</v>
      </c>
      <c r="B30" s="249">
        <v>27</v>
      </c>
      <c r="C30" s="249">
        <v>89</v>
      </c>
      <c r="D30" s="249">
        <v>120</v>
      </c>
      <c r="E30" s="249">
        <v>129</v>
      </c>
      <c r="F30" s="249">
        <v>174</v>
      </c>
      <c r="G30" s="249">
        <v>128</v>
      </c>
      <c r="H30" s="249">
        <v>42</v>
      </c>
      <c r="I30" s="249">
        <v>126</v>
      </c>
      <c r="J30" s="249">
        <v>21</v>
      </c>
      <c r="K30" s="249">
        <v>206</v>
      </c>
      <c r="L30" s="249">
        <v>477</v>
      </c>
      <c r="M30" s="250">
        <v>1539</v>
      </c>
      <c r="O30" s="91"/>
      <c r="P30" s="91"/>
      <c r="Q30" s="91"/>
      <c r="R30" s="91"/>
      <c r="S30" s="91"/>
      <c r="T30" s="91"/>
      <c r="U30" s="91"/>
      <c r="V30" s="91"/>
      <c r="W30" s="91"/>
      <c r="X30" s="91"/>
      <c r="Y30" s="91"/>
      <c r="Z30" s="91"/>
      <c r="AA30" s="91"/>
      <c r="AB30" s="91"/>
    </row>
    <row r="31" spans="1:28" ht="21" customHeight="1" x14ac:dyDescent="0.2">
      <c r="A31" s="79" t="s">
        <v>37</v>
      </c>
      <c r="B31" s="247">
        <v>25</v>
      </c>
      <c r="C31" s="247">
        <v>242</v>
      </c>
      <c r="D31" s="247">
        <v>246</v>
      </c>
      <c r="E31" s="247">
        <v>189</v>
      </c>
      <c r="F31" s="247">
        <v>272</v>
      </c>
      <c r="G31" s="247">
        <v>232</v>
      </c>
      <c r="H31" s="247">
        <v>64</v>
      </c>
      <c r="I31" s="247">
        <v>344</v>
      </c>
      <c r="J31" s="247">
        <v>18</v>
      </c>
      <c r="K31" s="247">
        <v>352</v>
      </c>
      <c r="L31" s="247">
        <v>408</v>
      </c>
      <c r="M31" s="248">
        <v>2392</v>
      </c>
      <c r="N31" s="339"/>
      <c r="O31" s="91"/>
      <c r="P31" s="91"/>
      <c r="Q31" s="91"/>
      <c r="R31" s="91"/>
      <c r="S31" s="91"/>
      <c r="T31" s="91"/>
      <c r="U31" s="91"/>
      <c r="V31" s="91"/>
      <c r="W31" s="91"/>
      <c r="X31" s="91"/>
      <c r="Y31" s="91"/>
      <c r="Z31" s="91"/>
      <c r="AA31" s="91"/>
      <c r="AB31" s="91"/>
    </row>
    <row r="32" spans="1:28" ht="21" customHeight="1" x14ac:dyDescent="0.2">
      <c r="A32" s="80" t="s">
        <v>74</v>
      </c>
      <c r="B32" s="249">
        <v>204</v>
      </c>
      <c r="C32" s="249">
        <v>564</v>
      </c>
      <c r="D32" s="249">
        <v>779</v>
      </c>
      <c r="E32" s="249">
        <v>791</v>
      </c>
      <c r="F32" s="249">
        <v>740</v>
      </c>
      <c r="G32" s="249">
        <v>618</v>
      </c>
      <c r="H32" s="249">
        <v>334</v>
      </c>
      <c r="I32" s="249">
        <v>716</v>
      </c>
      <c r="J32" s="249">
        <v>194</v>
      </c>
      <c r="K32" s="249">
        <v>1026</v>
      </c>
      <c r="L32" s="249">
        <v>1526</v>
      </c>
      <c r="M32" s="250">
        <v>7492</v>
      </c>
      <c r="O32" s="91"/>
      <c r="P32" s="91"/>
      <c r="Q32" s="91"/>
      <c r="R32" s="91"/>
      <c r="S32" s="91"/>
      <c r="T32" s="91"/>
      <c r="U32" s="91"/>
      <c r="V32" s="91"/>
      <c r="W32" s="91"/>
      <c r="X32" s="91"/>
      <c r="Y32" s="91"/>
      <c r="Z32" s="91"/>
      <c r="AA32" s="91"/>
      <c r="AB32" s="91"/>
    </row>
    <row r="33" spans="1:29" ht="21" customHeight="1" x14ac:dyDescent="0.2">
      <c r="A33" s="79" t="s">
        <v>101</v>
      </c>
      <c r="B33" s="234">
        <v>0.12254901960784313</v>
      </c>
      <c r="C33" s="234">
        <v>0.42907801418439717</v>
      </c>
      <c r="D33" s="234">
        <v>0.31578947368421051</v>
      </c>
      <c r="E33" s="234">
        <v>0.23893805309734514</v>
      </c>
      <c r="F33" s="234">
        <v>0.36756756756756759</v>
      </c>
      <c r="G33" s="234">
        <v>0.37540453074433655</v>
      </c>
      <c r="H33" s="234">
        <v>0.19161676646706588</v>
      </c>
      <c r="I33" s="234">
        <v>0.48044692737430167</v>
      </c>
      <c r="J33" s="234">
        <v>9.2783505154639179E-2</v>
      </c>
      <c r="K33" s="234">
        <v>0.34307992202729043</v>
      </c>
      <c r="L33" s="234">
        <v>0.26736566186107469</v>
      </c>
      <c r="M33" s="235">
        <v>0.31927389215162838</v>
      </c>
      <c r="N33" s="339"/>
      <c r="O33" s="91"/>
      <c r="P33" s="91"/>
      <c r="Q33" s="91"/>
      <c r="R33" s="91"/>
      <c r="S33" s="91"/>
      <c r="T33" s="91"/>
      <c r="U33" s="91"/>
      <c r="V33" s="91"/>
      <c r="W33" s="91"/>
      <c r="X33" s="91"/>
      <c r="Y33" s="91"/>
      <c r="Z33" s="91"/>
      <c r="AA33" s="91"/>
      <c r="AB33" s="91"/>
    </row>
    <row r="34" spans="1:29" x14ac:dyDescent="0.2">
      <c r="A34" s="347" t="s">
        <v>76</v>
      </c>
      <c r="B34" s="348"/>
      <c r="C34" s="348"/>
      <c r="D34" s="348"/>
      <c r="E34" s="348"/>
      <c r="F34" s="348"/>
      <c r="G34" s="348"/>
      <c r="H34" s="348"/>
      <c r="I34" s="348"/>
      <c r="J34" s="348"/>
      <c r="K34" s="348"/>
      <c r="L34" s="348"/>
      <c r="M34" s="348"/>
      <c r="N34" s="348"/>
      <c r="O34" s="216"/>
      <c r="P34" s="213"/>
      <c r="Q34" s="238"/>
      <c r="R34" s="238"/>
      <c r="S34" s="238"/>
      <c r="T34" s="238"/>
      <c r="U34" s="238"/>
      <c r="V34" s="238"/>
      <c r="W34" s="238"/>
      <c r="X34" s="238"/>
      <c r="Y34" s="238"/>
      <c r="Z34" s="238"/>
      <c r="AA34" s="238"/>
      <c r="AB34" s="237"/>
    </row>
    <row r="35" spans="1:29" ht="13.35" customHeight="1" x14ac:dyDescent="0.2">
      <c r="A35" s="23" t="s">
        <v>56</v>
      </c>
      <c r="B35" s="91"/>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row>
    <row r="36" spans="1:29" ht="13.35" customHeight="1" x14ac:dyDescent="0.2">
      <c r="A36" s="116" t="s">
        <v>302</v>
      </c>
      <c r="B36" s="116"/>
      <c r="C36" s="116"/>
      <c r="D36" s="116"/>
      <c r="E36" s="116"/>
      <c r="F36" s="116"/>
      <c r="G36" s="116"/>
      <c r="H36" s="116"/>
      <c r="I36" s="116"/>
      <c r="J36" s="116"/>
      <c r="K36" s="116"/>
      <c r="L36" s="116"/>
      <c r="M36" s="116"/>
      <c r="N36" s="116"/>
      <c r="O36" s="91"/>
      <c r="P36" s="91"/>
      <c r="Q36" s="91"/>
      <c r="R36" s="91"/>
      <c r="S36" s="91"/>
      <c r="T36" s="91"/>
      <c r="U36" s="91"/>
      <c r="V36" s="91"/>
      <c r="W36" s="91"/>
      <c r="X36" s="91"/>
      <c r="Y36" s="91"/>
      <c r="Z36" s="91"/>
      <c r="AA36" s="91"/>
      <c r="AB36" s="91"/>
      <c r="AC36" s="91"/>
    </row>
    <row r="37" spans="1:29" ht="13.35" customHeight="1" x14ac:dyDescent="0.2">
      <c r="A37" s="116" t="s">
        <v>222</v>
      </c>
      <c r="B37" s="116"/>
      <c r="C37" s="116"/>
      <c r="D37" s="116"/>
      <c r="E37" s="116"/>
      <c r="F37" s="116"/>
      <c r="G37" s="116"/>
      <c r="H37" s="116"/>
      <c r="I37" s="116"/>
      <c r="J37" s="116"/>
      <c r="K37" s="116"/>
      <c r="L37" s="116"/>
      <c r="M37" s="116"/>
      <c r="N37" s="116"/>
      <c r="O37" s="91"/>
      <c r="P37" s="91"/>
      <c r="Q37" s="91"/>
      <c r="R37" s="91"/>
      <c r="S37" s="91"/>
      <c r="T37" s="91"/>
      <c r="U37" s="91"/>
      <c r="V37" s="91"/>
      <c r="W37" s="91"/>
      <c r="X37" s="91"/>
      <c r="Y37" s="91"/>
      <c r="Z37" s="91"/>
      <c r="AA37" s="91"/>
      <c r="AB37" s="91"/>
      <c r="AC37" s="91"/>
    </row>
    <row r="38" spans="1:29" ht="13.35" customHeight="1" x14ac:dyDescent="0.2">
      <c r="A38" s="116" t="s">
        <v>223</v>
      </c>
      <c r="B38" s="116"/>
      <c r="C38" s="116"/>
      <c r="D38" s="116"/>
      <c r="E38" s="116"/>
      <c r="F38" s="116"/>
      <c r="G38" s="116"/>
      <c r="H38" s="116"/>
      <c r="I38" s="116"/>
      <c r="J38" s="116"/>
      <c r="K38" s="116"/>
      <c r="L38" s="116"/>
      <c r="M38" s="116"/>
      <c r="N38" s="116"/>
      <c r="O38" s="91"/>
      <c r="P38" s="91"/>
      <c r="Q38" s="91"/>
      <c r="R38" s="91"/>
      <c r="S38" s="91"/>
      <c r="T38" s="91"/>
      <c r="U38" s="91"/>
      <c r="V38" s="91"/>
      <c r="W38" s="91"/>
      <c r="X38" s="91"/>
      <c r="Y38" s="91"/>
      <c r="Z38" s="91"/>
      <c r="AA38" s="91"/>
      <c r="AB38" s="91"/>
      <c r="AC38" s="91"/>
    </row>
    <row r="39" spans="1:29" ht="13.35" customHeight="1" x14ac:dyDescent="0.2">
      <c r="A39" s="116" t="s">
        <v>224</v>
      </c>
    </row>
    <row r="40" spans="1:29" ht="13.35" customHeight="1" x14ac:dyDescent="0.2">
      <c r="A40" s="37" t="s">
        <v>662</v>
      </c>
    </row>
    <row r="41" spans="1:29" x14ac:dyDescent="0.2">
      <c r="A41" s="116"/>
    </row>
    <row r="42" spans="1:29" ht="15" x14ac:dyDescent="0.25">
      <c r="A42" s="316" t="s">
        <v>659</v>
      </c>
      <c r="B42" s="91"/>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row>
  </sheetData>
  <hyperlinks>
    <hyperlink ref="A1" location="Contents!A1" tooltip="Contents Page" display="Return to Contents Page" xr:uid="{00000000-0004-0000-0600-000000000000}"/>
  </hyperlinks>
  <pageMargins left="0.70866141732283472" right="0.70866141732283472" top="0.74803149606299213" bottom="0.74803149606299213" header="0.31496062992125984" footer="0.31496062992125984"/>
  <pageSetup paperSize="9" scale="7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XEO111"/>
  <sheetViews>
    <sheetView showGridLines="0" zoomScaleNormal="100" workbookViewId="0">
      <selection sqref="A1:XFD1"/>
    </sheetView>
  </sheetViews>
  <sheetFormatPr defaultColWidth="9.140625" defaultRowHeight="12.75" x14ac:dyDescent="0.2"/>
  <cols>
    <col min="1" max="1" width="48.140625" style="90" customWidth="1"/>
    <col min="2" max="2" width="9.5703125" style="60" customWidth="1"/>
    <col min="3" max="20" width="7.42578125" style="61" customWidth="1"/>
    <col min="21" max="21" width="0.42578125" style="61" customWidth="1"/>
    <col min="22" max="22" width="11.85546875" customWidth="1"/>
    <col min="23" max="23" width="23" customWidth="1"/>
  </cols>
  <sheetData>
    <row r="1" spans="1:40" ht="16.5" customHeight="1" x14ac:dyDescent="0.2">
      <c r="A1" s="47" t="s">
        <v>77</v>
      </c>
      <c r="U1" s="306"/>
    </row>
    <row r="2" spans="1:40" ht="15.75" customHeight="1" x14ac:dyDescent="0.25">
      <c r="A2" s="315" t="s">
        <v>672</v>
      </c>
      <c r="U2" s="306"/>
      <c r="V2" s="691"/>
    </row>
    <row r="3" spans="1:40" ht="17.25" x14ac:dyDescent="0.25">
      <c r="A3" s="315" t="s">
        <v>791</v>
      </c>
      <c r="R3" s="151"/>
      <c r="S3" s="151"/>
      <c r="T3" s="151"/>
      <c r="U3" s="319"/>
      <c r="V3" s="691"/>
    </row>
    <row r="4" spans="1:40" s="62" customFormat="1" ht="94.5" customHeight="1" x14ac:dyDescent="0.2">
      <c r="A4" s="215"/>
      <c r="B4" s="140" t="s">
        <v>120</v>
      </c>
      <c r="C4" s="140" t="s">
        <v>121</v>
      </c>
      <c r="D4" s="140" t="s">
        <v>122</v>
      </c>
      <c r="E4" s="140" t="s">
        <v>123</v>
      </c>
      <c r="F4" s="140" t="s">
        <v>124</v>
      </c>
      <c r="G4" s="140" t="s">
        <v>125</v>
      </c>
      <c r="H4" s="140" t="s">
        <v>126</v>
      </c>
      <c r="I4" s="140" t="s">
        <v>127</v>
      </c>
      <c r="J4" s="140" t="s">
        <v>128</v>
      </c>
      <c r="K4" s="140" t="s">
        <v>33</v>
      </c>
      <c r="L4" s="140" t="s">
        <v>129</v>
      </c>
      <c r="M4" s="140" t="s">
        <v>130</v>
      </c>
      <c r="N4" s="140" t="s">
        <v>131</v>
      </c>
      <c r="O4" s="140" t="s">
        <v>132</v>
      </c>
      <c r="P4" s="140" t="s">
        <v>133</v>
      </c>
      <c r="Q4" s="140" t="s">
        <v>134</v>
      </c>
      <c r="R4" s="140" t="s">
        <v>135</v>
      </c>
      <c r="S4" s="140" t="s">
        <v>136</v>
      </c>
      <c r="T4" s="140" t="s">
        <v>94</v>
      </c>
      <c r="U4" s="141"/>
    </row>
    <row r="5" spans="1:40" ht="21" customHeight="1" x14ac:dyDescent="0.2">
      <c r="A5" s="251" t="s">
        <v>611</v>
      </c>
      <c r="B5" s="252">
        <v>92</v>
      </c>
      <c r="C5" s="252">
        <v>72</v>
      </c>
      <c r="D5" s="252">
        <v>148</v>
      </c>
      <c r="E5" s="252">
        <v>54</v>
      </c>
      <c r="F5" s="252">
        <v>75</v>
      </c>
      <c r="G5" s="252">
        <v>178</v>
      </c>
      <c r="H5" s="252">
        <v>184</v>
      </c>
      <c r="I5" s="252">
        <v>97</v>
      </c>
      <c r="J5" s="252">
        <v>117</v>
      </c>
      <c r="K5" s="252">
        <v>197</v>
      </c>
      <c r="L5" s="252">
        <v>182</v>
      </c>
      <c r="M5" s="252">
        <v>170</v>
      </c>
      <c r="N5" s="252">
        <v>111</v>
      </c>
      <c r="O5" s="252">
        <v>155</v>
      </c>
      <c r="P5" s="252">
        <v>180</v>
      </c>
      <c r="Q5" s="252">
        <v>125</v>
      </c>
      <c r="R5" s="252">
        <v>122</v>
      </c>
      <c r="S5" s="252">
        <v>140</v>
      </c>
      <c r="T5" s="261">
        <v>2399</v>
      </c>
      <c r="U5" s="261"/>
      <c r="V5" s="692"/>
      <c r="W5" s="692"/>
      <c r="X5" s="692"/>
      <c r="Y5" s="692"/>
      <c r="Z5" s="692"/>
      <c r="AA5" s="692"/>
      <c r="AB5" s="692"/>
      <c r="AC5" s="692"/>
      <c r="AD5" s="692"/>
      <c r="AE5" s="692"/>
      <c r="AF5" s="692"/>
      <c r="AG5" s="692"/>
      <c r="AH5" s="692"/>
      <c r="AI5" s="692"/>
      <c r="AJ5" s="692"/>
      <c r="AK5" s="692"/>
      <c r="AL5" s="692"/>
      <c r="AM5" s="692"/>
      <c r="AN5" s="692"/>
    </row>
    <row r="6" spans="1:40" ht="21" customHeight="1" x14ac:dyDescent="0.2">
      <c r="A6" s="162" t="s">
        <v>612</v>
      </c>
      <c r="B6" s="254">
        <v>76</v>
      </c>
      <c r="C6" s="254">
        <v>62</v>
      </c>
      <c r="D6" s="254">
        <v>160</v>
      </c>
      <c r="E6" s="254">
        <v>56</v>
      </c>
      <c r="F6" s="254">
        <v>82</v>
      </c>
      <c r="G6" s="254">
        <v>160</v>
      </c>
      <c r="H6" s="254">
        <v>180</v>
      </c>
      <c r="I6" s="254">
        <v>99</v>
      </c>
      <c r="J6" s="254">
        <v>122</v>
      </c>
      <c r="K6" s="254">
        <v>183</v>
      </c>
      <c r="L6" s="254">
        <v>174</v>
      </c>
      <c r="M6" s="254">
        <v>178</v>
      </c>
      <c r="N6" s="254">
        <v>78</v>
      </c>
      <c r="O6" s="254">
        <v>141</v>
      </c>
      <c r="P6" s="254">
        <v>202</v>
      </c>
      <c r="Q6" s="254">
        <v>144</v>
      </c>
      <c r="R6" s="254">
        <v>116</v>
      </c>
      <c r="S6" s="254">
        <v>131</v>
      </c>
      <c r="T6" s="255">
        <v>2344</v>
      </c>
      <c r="U6" s="254" t="s">
        <v>360</v>
      </c>
      <c r="V6" s="692"/>
      <c r="W6" s="692"/>
      <c r="X6" s="692"/>
      <c r="Y6" s="692"/>
      <c r="Z6" s="692"/>
      <c r="AA6" s="692"/>
      <c r="AB6" s="692"/>
      <c r="AC6" s="692"/>
      <c r="AD6" s="692"/>
      <c r="AE6" s="692"/>
      <c r="AF6" s="692"/>
      <c r="AG6" s="692"/>
      <c r="AH6" s="692"/>
      <c r="AI6" s="692"/>
      <c r="AJ6" s="692"/>
      <c r="AK6" s="692"/>
      <c r="AL6" s="692"/>
      <c r="AM6" s="692"/>
      <c r="AN6" s="692"/>
    </row>
    <row r="7" spans="1:40" ht="21" customHeight="1" x14ac:dyDescent="0.2">
      <c r="A7" s="251" t="s">
        <v>613</v>
      </c>
      <c r="B7" s="252">
        <v>102</v>
      </c>
      <c r="C7" s="252">
        <v>86</v>
      </c>
      <c r="D7" s="252">
        <v>165</v>
      </c>
      <c r="E7" s="252">
        <v>64</v>
      </c>
      <c r="F7" s="252">
        <v>110</v>
      </c>
      <c r="G7" s="252">
        <v>158</v>
      </c>
      <c r="H7" s="252">
        <v>196</v>
      </c>
      <c r="I7" s="252">
        <v>77</v>
      </c>
      <c r="J7" s="252">
        <v>139</v>
      </c>
      <c r="K7" s="252">
        <v>197</v>
      </c>
      <c r="L7" s="252">
        <v>164</v>
      </c>
      <c r="M7" s="252">
        <v>186</v>
      </c>
      <c r="N7" s="252">
        <v>110</v>
      </c>
      <c r="O7" s="252">
        <v>135</v>
      </c>
      <c r="P7" s="252">
        <v>199</v>
      </c>
      <c r="Q7" s="252">
        <v>106</v>
      </c>
      <c r="R7" s="252">
        <v>127</v>
      </c>
      <c r="S7" s="252">
        <v>159</v>
      </c>
      <c r="T7" s="261">
        <v>2480</v>
      </c>
      <c r="U7" s="252" t="s">
        <v>360</v>
      </c>
      <c r="V7" s="692"/>
      <c r="W7" s="692"/>
      <c r="X7" s="692"/>
      <c r="Y7" s="692"/>
      <c r="Z7" s="692"/>
      <c r="AA7" s="692"/>
      <c r="AB7" s="692"/>
      <c r="AC7" s="692"/>
      <c r="AD7" s="692"/>
      <c r="AE7" s="692"/>
      <c r="AF7" s="692"/>
      <c r="AG7" s="692"/>
      <c r="AH7" s="692"/>
      <c r="AI7" s="692"/>
      <c r="AJ7" s="692"/>
      <c r="AK7" s="692"/>
      <c r="AL7" s="692"/>
      <c r="AM7" s="692"/>
      <c r="AN7" s="692"/>
    </row>
    <row r="8" spans="1:40" ht="21" customHeight="1" x14ac:dyDescent="0.2">
      <c r="A8" s="162" t="s">
        <v>614</v>
      </c>
      <c r="B8" s="254">
        <v>97</v>
      </c>
      <c r="C8" s="254">
        <v>70</v>
      </c>
      <c r="D8" s="254">
        <v>205</v>
      </c>
      <c r="E8" s="254">
        <v>59</v>
      </c>
      <c r="F8" s="254">
        <v>71</v>
      </c>
      <c r="G8" s="254">
        <v>180</v>
      </c>
      <c r="H8" s="254">
        <v>207</v>
      </c>
      <c r="I8" s="254">
        <v>95</v>
      </c>
      <c r="J8" s="254">
        <v>137</v>
      </c>
      <c r="K8" s="254">
        <v>194</v>
      </c>
      <c r="L8" s="254">
        <v>167</v>
      </c>
      <c r="M8" s="254">
        <v>155</v>
      </c>
      <c r="N8" s="254">
        <v>102</v>
      </c>
      <c r="O8" s="254">
        <v>118</v>
      </c>
      <c r="P8" s="254">
        <v>181</v>
      </c>
      <c r="Q8" s="254">
        <v>100</v>
      </c>
      <c r="R8" s="254">
        <v>122</v>
      </c>
      <c r="S8" s="254">
        <v>159</v>
      </c>
      <c r="T8" s="255">
        <v>2419</v>
      </c>
      <c r="U8" s="254" t="s">
        <v>360</v>
      </c>
      <c r="V8" s="692"/>
      <c r="W8" s="692"/>
      <c r="X8" s="692"/>
      <c r="Y8" s="692"/>
      <c r="Z8" s="692"/>
      <c r="AA8" s="692"/>
      <c r="AB8" s="692"/>
      <c r="AC8" s="692"/>
      <c r="AD8" s="692"/>
      <c r="AE8" s="692"/>
      <c r="AF8" s="692"/>
      <c r="AG8" s="692"/>
      <c r="AH8" s="692"/>
      <c r="AI8" s="692"/>
      <c r="AJ8" s="692"/>
      <c r="AK8" s="692"/>
      <c r="AL8" s="692"/>
      <c r="AM8" s="692"/>
      <c r="AN8" s="692"/>
    </row>
    <row r="9" spans="1:40" ht="21" customHeight="1" x14ac:dyDescent="0.2">
      <c r="A9" s="251" t="s">
        <v>610</v>
      </c>
      <c r="B9" s="252">
        <v>367</v>
      </c>
      <c r="C9" s="252">
        <v>290</v>
      </c>
      <c r="D9" s="252">
        <v>678</v>
      </c>
      <c r="E9" s="252">
        <v>233</v>
      </c>
      <c r="F9" s="252">
        <v>338</v>
      </c>
      <c r="G9" s="252">
        <v>676</v>
      </c>
      <c r="H9" s="252">
        <v>767</v>
      </c>
      <c r="I9" s="252">
        <v>368</v>
      </c>
      <c r="J9" s="252">
        <v>515</v>
      </c>
      <c r="K9" s="252">
        <v>771</v>
      </c>
      <c r="L9" s="252">
        <v>687</v>
      </c>
      <c r="M9" s="252">
        <v>689</v>
      </c>
      <c r="N9" s="252">
        <v>401</v>
      </c>
      <c r="O9" s="252">
        <v>549</v>
      </c>
      <c r="P9" s="252">
        <v>762</v>
      </c>
      <c r="Q9" s="252">
        <v>475</v>
      </c>
      <c r="R9" s="252">
        <v>487</v>
      </c>
      <c r="S9" s="252">
        <v>589</v>
      </c>
      <c r="T9" s="261">
        <v>9642</v>
      </c>
      <c r="U9" s="261"/>
      <c r="V9" s="692"/>
      <c r="W9" s="692"/>
      <c r="X9" s="692"/>
      <c r="Y9" s="692"/>
      <c r="Z9" s="692"/>
      <c r="AA9" s="692"/>
      <c r="AB9" s="692"/>
      <c r="AC9" s="692"/>
      <c r="AD9" s="692"/>
      <c r="AE9" s="692"/>
      <c r="AF9" s="692"/>
      <c r="AG9" s="692"/>
      <c r="AH9" s="692"/>
      <c r="AI9" s="692"/>
      <c r="AJ9" s="692"/>
      <c r="AK9" s="692"/>
      <c r="AL9" s="692"/>
      <c r="AM9" s="692"/>
      <c r="AN9" s="692"/>
    </row>
    <row r="10" spans="1:40" ht="21" customHeight="1" x14ac:dyDescent="0.2">
      <c r="A10" s="162" t="s">
        <v>585</v>
      </c>
      <c r="B10" s="254">
        <v>78</v>
      </c>
      <c r="C10" s="254">
        <v>76</v>
      </c>
      <c r="D10" s="254">
        <v>201</v>
      </c>
      <c r="E10" s="254">
        <v>53</v>
      </c>
      <c r="F10" s="254">
        <v>83</v>
      </c>
      <c r="G10" s="254">
        <v>168</v>
      </c>
      <c r="H10" s="254">
        <v>198</v>
      </c>
      <c r="I10" s="254">
        <v>103</v>
      </c>
      <c r="J10" s="254">
        <v>136</v>
      </c>
      <c r="K10" s="254">
        <v>226</v>
      </c>
      <c r="L10" s="254">
        <v>191</v>
      </c>
      <c r="M10" s="254">
        <v>201</v>
      </c>
      <c r="N10" s="254">
        <v>106</v>
      </c>
      <c r="O10" s="254">
        <v>158</v>
      </c>
      <c r="P10" s="254">
        <v>175</v>
      </c>
      <c r="Q10" s="254">
        <v>111</v>
      </c>
      <c r="R10" s="254">
        <v>116</v>
      </c>
      <c r="S10" s="254">
        <v>152</v>
      </c>
      <c r="T10" s="255">
        <v>2532</v>
      </c>
      <c r="U10" s="255"/>
      <c r="V10" s="692"/>
      <c r="W10" s="147"/>
    </row>
    <row r="11" spans="1:40" ht="21" customHeight="1" x14ac:dyDescent="0.2">
      <c r="A11" s="251" t="s">
        <v>586</v>
      </c>
      <c r="B11" s="252">
        <v>78</v>
      </c>
      <c r="C11" s="252">
        <v>77</v>
      </c>
      <c r="D11" s="252">
        <v>137</v>
      </c>
      <c r="E11" s="252">
        <v>41</v>
      </c>
      <c r="F11" s="252">
        <v>81</v>
      </c>
      <c r="G11" s="252">
        <v>167</v>
      </c>
      <c r="H11" s="252">
        <v>204</v>
      </c>
      <c r="I11" s="252">
        <v>106</v>
      </c>
      <c r="J11" s="252">
        <v>101</v>
      </c>
      <c r="K11" s="252">
        <v>219</v>
      </c>
      <c r="L11" s="252">
        <v>170</v>
      </c>
      <c r="M11" s="252">
        <v>171</v>
      </c>
      <c r="N11" s="252">
        <v>96</v>
      </c>
      <c r="O11" s="252">
        <v>133</v>
      </c>
      <c r="P11" s="252">
        <v>211</v>
      </c>
      <c r="Q11" s="252">
        <v>112</v>
      </c>
      <c r="R11" s="252">
        <v>122</v>
      </c>
      <c r="S11" s="252">
        <v>143</v>
      </c>
      <c r="T11" s="261">
        <v>2369</v>
      </c>
      <c r="U11" s="261"/>
      <c r="V11" s="692"/>
      <c r="W11" s="147"/>
    </row>
    <row r="12" spans="1:40" ht="21" customHeight="1" x14ac:dyDescent="0.2">
      <c r="A12" s="162" t="s">
        <v>587</v>
      </c>
      <c r="B12" s="254">
        <v>70</v>
      </c>
      <c r="C12" s="254">
        <v>76</v>
      </c>
      <c r="D12" s="254">
        <v>169</v>
      </c>
      <c r="E12" s="254">
        <v>48</v>
      </c>
      <c r="F12" s="254">
        <v>82</v>
      </c>
      <c r="G12" s="254">
        <v>153</v>
      </c>
      <c r="H12" s="254">
        <v>191</v>
      </c>
      <c r="I12" s="254">
        <v>91</v>
      </c>
      <c r="J12" s="254">
        <v>135</v>
      </c>
      <c r="K12" s="254">
        <v>227</v>
      </c>
      <c r="L12" s="254">
        <v>174</v>
      </c>
      <c r="M12" s="254">
        <v>180</v>
      </c>
      <c r="N12" s="254">
        <v>87</v>
      </c>
      <c r="O12" s="254">
        <v>127</v>
      </c>
      <c r="P12" s="254">
        <v>193</v>
      </c>
      <c r="Q12" s="254">
        <v>112</v>
      </c>
      <c r="R12" s="254">
        <v>112</v>
      </c>
      <c r="S12" s="254">
        <v>130</v>
      </c>
      <c r="T12" s="255">
        <v>2357</v>
      </c>
      <c r="U12" s="255"/>
      <c r="V12" s="692"/>
      <c r="W12" s="147"/>
    </row>
    <row r="13" spans="1:40" ht="21" customHeight="1" x14ac:dyDescent="0.2">
      <c r="A13" s="251" t="s">
        <v>588</v>
      </c>
      <c r="B13" s="252">
        <v>84</v>
      </c>
      <c r="C13" s="252">
        <v>62</v>
      </c>
      <c r="D13" s="252">
        <v>174</v>
      </c>
      <c r="E13" s="252">
        <v>63</v>
      </c>
      <c r="F13" s="252">
        <v>102</v>
      </c>
      <c r="G13" s="252">
        <v>161</v>
      </c>
      <c r="H13" s="252">
        <v>188</v>
      </c>
      <c r="I13" s="252">
        <v>99</v>
      </c>
      <c r="J13" s="252">
        <v>120</v>
      </c>
      <c r="K13" s="252">
        <v>234</v>
      </c>
      <c r="L13" s="252">
        <v>189</v>
      </c>
      <c r="M13" s="252">
        <v>193</v>
      </c>
      <c r="N13" s="252">
        <v>92</v>
      </c>
      <c r="O13" s="252">
        <v>106</v>
      </c>
      <c r="P13" s="252">
        <v>168</v>
      </c>
      <c r="Q13" s="252">
        <v>131</v>
      </c>
      <c r="R13" s="252">
        <v>136</v>
      </c>
      <c r="S13" s="252">
        <v>156</v>
      </c>
      <c r="T13" s="261">
        <v>2458</v>
      </c>
      <c r="U13" s="261"/>
      <c r="V13" s="692"/>
      <c r="W13" s="147"/>
    </row>
    <row r="14" spans="1:40" ht="21" customHeight="1" x14ac:dyDescent="0.2">
      <c r="A14" s="162" t="s">
        <v>583</v>
      </c>
      <c r="B14" s="254">
        <v>310</v>
      </c>
      <c r="C14" s="254">
        <v>291</v>
      </c>
      <c r="D14" s="254">
        <v>681</v>
      </c>
      <c r="E14" s="254">
        <v>205</v>
      </c>
      <c r="F14" s="254">
        <v>348</v>
      </c>
      <c r="G14" s="254">
        <v>649</v>
      </c>
      <c r="H14" s="254">
        <v>781</v>
      </c>
      <c r="I14" s="254">
        <v>399</v>
      </c>
      <c r="J14" s="254">
        <v>492</v>
      </c>
      <c r="K14" s="254">
        <v>906</v>
      </c>
      <c r="L14" s="254">
        <v>724</v>
      </c>
      <c r="M14" s="254">
        <v>745</v>
      </c>
      <c r="N14" s="254">
        <v>381</v>
      </c>
      <c r="O14" s="254">
        <v>524</v>
      </c>
      <c r="P14" s="254">
        <v>747</v>
      </c>
      <c r="Q14" s="254">
        <v>466</v>
      </c>
      <c r="R14" s="254">
        <v>486</v>
      </c>
      <c r="S14" s="254">
        <v>581</v>
      </c>
      <c r="T14" s="255">
        <v>9716</v>
      </c>
      <c r="U14" s="255"/>
      <c r="V14" s="692"/>
      <c r="W14" s="147"/>
    </row>
    <row r="15" spans="1:40" ht="21" customHeight="1" x14ac:dyDescent="0.2">
      <c r="A15" s="251" t="s">
        <v>650</v>
      </c>
      <c r="B15" s="252">
        <v>57</v>
      </c>
      <c r="C15" s="252">
        <v>-1</v>
      </c>
      <c r="D15" s="252">
        <v>-3</v>
      </c>
      <c r="E15" s="252">
        <v>28</v>
      </c>
      <c r="F15" s="252">
        <v>-10</v>
      </c>
      <c r="G15" s="252">
        <v>27</v>
      </c>
      <c r="H15" s="252">
        <v>-14</v>
      </c>
      <c r="I15" s="252">
        <v>-31</v>
      </c>
      <c r="J15" s="252">
        <v>23</v>
      </c>
      <c r="K15" s="252">
        <v>-135</v>
      </c>
      <c r="L15" s="252">
        <v>-37</v>
      </c>
      <c r="M15" s="252">
        <v>-56</v>
      </c>
      <c r="N15" s="252">
        <v>20</v>
      </c>
      <c r="O15" s="252">
        <v>25</v>
      </c>
      <c r="P15" s="252">
        <v>15</v>
      </c>
      <c r="Q15" s="252">
        <v>9</v>
      </c>
      <c r="R15" s="252">
        <v>1</v>
      </c>
      <c r="S15" s="252">
        <v>8</v>
      </c>
      <c r="T15" s="261">
        <v>-74</v>
      </c>
      <c r="U15" s="261"/>
      <c r="V15" s="692"/>
      <c r="W15" s="147"/>
    </row>
    <row r="16" spans="1:40" ht="21" customHeight="1" x14ac:dyDescent="0.2">
      <c r="A16" s="162" t="s">
        <v>651</v>
      </c>
      <c r="B16" s="238">
        <v>0.18387096774193548</v>
      </c>
      <c r="C16" s="238">
        <v>-3.4364261168384879E-3</v>
      </c>
      <c r="D16" s="238">
        <v>-4.4052863436123352E-3</v>
      </c>
      <c r="E16" s="238">
        <v>0.13658536585365855</v>
      </c>
      <c r="F16" s="238">
        <v>-2.8735632183908046E-2</v>
      </c>
      <c r="G16" s="238">
        <v>4.1602465331278891E-2</v>
      </c>
      <c r="H16" s="238">
        <v>-1.7925736235595392E-2</v>
      </c>
      <c r="I16" s="238">
        <v>-7.7694235588972427E-2</v>
      </c>
      <c r="J16" s="238">
        <v>4.6747967479674794E-2</v>
      </c>
      <c r="K16" s="238">
        <v>-0.1490066225165563</v>
      </c>
      <c r="L16" s="238">
        <v>-5.1104972375690609E-2</v>
      </c>
      <c r="M16" s="238">
        <v>-7.5167785234899323E-2</v>
      </c>
      <c r="N16" s="238">
        <v>5.2493438320209973E-2</v>
      </c>
      <c r="O16" s="238">
        <v>4.7709923664122141E-2</v>
      </c>
      <c r="P16" s="238">
        <v>2.0080321285140562E-2</v>
      </c>
      <c r="Q16" s="238">
        <v>1.9313304721030045E-2</v>
      </c>
      <c r="R16" s="238">
        <v>2.05761316872428E-3</v>
      </c>
      <c r="S16" s="238">
        <v>1.3769363166953529E-2</v>
      </c>
      <c r="T16" s="237">
        <v>-7.6163030053519971E-3</v>
      </c>
      <c r="U16" s="238" t="str">
        <f t="shared" ref="U16" si="0">IF(U14&lt;10,"y",U15/U14)</f>
        <v>y</v>
      </c>
      <c r="V16" s="692"/>
      <c r="W16" s="147"/>
    </row>
    <row r="17" spans="1:40" x14ac:dyDescent="0.2">
      <c r="A17" s="57" t="s">
        <v>76</v>
      </c>
      <c r="B17" s="179"/>
      <c r="C17" s="181"/>
      <c r="D17" s="181"/>
      <c r="E17" s="181"/>
      <c r="F17" s="181"/>
      <c r="G17" s="181"/>
      <c r="H17" s="181"/>
      <c r="I17" s="181"/>
      <c r="J17" s="182"/>
      <c r="K17" s="183"/>
      <c r="L17" s="184"/>
      <c r="M17" s="184"/>
      <c r="N17" s="184"/>
      <c r="O17" s="184"/>
      <c r="P17" s="184"/>
      <c r="Q17" s="184"/>
      <c r="R17" s="184"/>
      <c r="S17" s="184"/>
      <c r="T17" s="184"/>
      <c r="U17" s="184"/>
      <c r="V17" s="239"/>
    </row>
    <row r="18" spans="1:40" s="145" customFormat="1" ht="17.25" x14ac:dyDescent="0.25">
      <c r="A18" s="315" t="s">
        <v>673</v>
      </c>
      <c r="B18" s="60"/>
      <c r="C18" s="61"/>
      <c r="D18" s="61"/>
      <c r="E18" s="61"/>
      <c r="F18" s="61"/>
      <c r="G18" s="61"/>
      <c r="H18" s="61"/>
      <c r="I18" s="61"/>
      <c r="J18" s="61"/>
      <c r="K18" s="61"/>
      <c r="L18" s="61"/>
      <c r="M18" s="61"/>
      <c r="N18" s="61"/>
      <c r="O18" s="61"/>
      <c r="P18" s="61"/>
      <c r="Q18" s="61"/>
      <c r="R18" s="151"/>
      <c r="S18" s="151"/>
      <c r="T18" s="151"/>
      <c r="U18" s="319"/>
      <c r="V18" s="162"/>
    </row>
    <row r="19" spans="1:40" s="145" customFormat="1" ht="111" customHeight="1" x14ac:dyDescent="0.2">
      <c r="A19" s="215"/>
      <c r="B19" s="140" t="s">
        <v>120</v>
      </c>
      <c r="C19" s="140" t="s">
        <v>121</v>
      </c>
      <c r="D19" s="140" t="s">
        <v>122</v>
      </c>
      <c r="E19" s="140" t="s">
        <v>123</v>
      </c>
      <c r="F19" s="140" t="s">
        <v>124</v>
      </c>
      <c r="G19" s="140" t="s">
        <v>125</v>
      </c>
      <c r="H19" s="140" t="s">
        <v>126</v>
      </c>
      <c r="I19" s="140" t="s">
        <v>127</v>
      </c>
      <c r="J19" s="140" t="s">
        <v>128</v>
      </c>
      <c r="K19" s="140" t="s">
        <v>33</v>
      </c>
      <c r="L19" s="140" t="s">
        <v>129</v>
      </c>
      <c r="M19" s="140" t="s">
        <v>130</v>
      </c>
      <c r="N19" s="140" t="s">
        <v>131</v>
      </c>
      <c r="O19" s="140" t="s">
        <v>132</v>
      </c>
      <c r="P19" s="140" t="s">
        <v>133</v>
      </c>
      <c r="Q19" s="140" t="s">
        <v>134</v>
      </c>
      <c r="R19" s="140" t="s">
        <v>135</v>
      </c>
      <c r="S19" s="140" t="s">
        <v>136</v>
      </c>
      <c r="T19" s="140" t="s">
        <v>94</v>
      </c>
      <c r="U19" s="141"/>
      <c r="V19" s="162"/>
    </row>
    <row r="20" spans="1:40" ht="21" customHeight="1" x14ac:dyDescent="0.2">
      <c r="A20" s="251" t="s">
        <v>611</v>
      </c>
      <c r="B20" s="252">
        <v>77</v>
      </c>
      <c r="C20" s="252">
        <v>58</v>
      </c>
      <c r="D20" s="252">
        <v>185</v>
      </c>
      <c r="E20" s="252">
        <v>58</v>
      </c>
      <c r="F20" s="252">
        <v>64</v>
      </c>
      <c r="G20" s="252">
        <v>170</v>
      </c>
      <c r="H20" s="252">
        <v>190</v>
      </c>
      <c r="I20" s="252">
        <v>87</v>
      </c>
      <c r="J20" s="252">
        <v>157</v>
      </c>
      <c r="K20" s="252">
        <v>177</v>
      </c>
      <c r="L20" s="252">
        <v>141</v>
      </c>
      <c r="M20" s="252">
        <v>173</v>
      </c>
      <c r="N20" s="252">
        <v>92</v>
      </c>
      <c r="O20" s="252">
        <v>115</v>
      </c>
      <c r="P20" s="252">
        <v>177</v>
      </c>
      <c r="Q20" s="252">
        <v>112</v>
      </c>
      <c r="R20" s="252">
        <v>101</v>
      </c>
      <c r="S20" s="252">
        <v>138</v>
      </c>
      <c r="T20" s="261">
        <v>2272</v>
      </c>
      <c r="U20" s="261"/>
      <c r="V20" s="692"/>
      <c r="W20" s="692"/>
      <c r="X20" s="692"/>
      <c r="Y20" s="692"/>
      <c r="Z20" s="692"/>
      <c r="AA20" s="692"/>
      <c r="AB20" s="692"/>
      <c r="AC20" s="692"/>
      <c r="AD20" s="692"/>
      <c r="AE20" s="692"/>
      <c r="AF20" s="692"/>
      <c r="AG20" s="692"/>
      <c r="AH20" s="692"/>
      <c r="AI20" s="692"/>
      <c r="AJ20" s="692"/>
      <c r="AK20" s="692"/>
      <c r="AL20" s="692"/>
      <c r="AM20" s="692"/>
      <c r="AN20" s="692"/>
    </row>
    <row r="21" spans="1:40" ht="21" customHeight="1" x14ac:dyDescent="0.2">
      <c r="A21" s="162" t="s">
        <v>612</v>
      </c>
      <c r="B21" s="254">
        <v>55</v>
      </c>
      <c r="C21" s="254">
        <v>37</v>
      </c>
      <c r="D21" s="254">
        <v>99</v>
      </c>
      <c r="E21" s="254">
        <v>27</v>
      </c>
      <c r="F21" s="254">
        <v>76</v>
      </c>
      <c r="G21" s="254">
        <v>142</v>
      </c>
      <c r="H21" s="254">
        <v>164</v>
      </c>
      <c r="I21" s="254">
        <v>54</v>
      </c>
      <c r="J21" s="254">
        <v>131</v>
      </c>
      <c r="K21" s="254">
        <v>180</v>
      </c>
      <c r="L21" s="254">
        <v>176</v>
      </c>
      <c r="M21" s="254">
        <v>146</v>
      </c>
      <c r="N21" s="254">
        <v>94</v>
      </c>
      <c r="O21" s="254">
        <v>95</v>
      </c>
      <c r="P21" s="254">
        <v>163</v>
      </c>
      <c r="Q21" s="254">
        <v>111</v>
      </c>
      <c r="R21" s="254">
        <v>100</v>
      </c>
      <c r="S21" s="254">
        <v>103</v>
      </c>
      <c r="T21" s="255">
        <v>1953</v>
      </c>
      <c r="U21" s="255"/>
      <c r="V21" s="692"/>
      <c r="W21" s="692"/>
      <c r="X21" s="692"/>
      <c r="Y21" s="692"/>
      <c r="Z21" s="692"/>
      <c r="AA21" s="692"/>
      <c r="AB21" s="692"/>
      <c r="AC21" s="692"/>
      <c r="AD21" s="692"/>
      <c r="AE21" s="692"/>
      <c r="AF21" s="692"/>
      <c r="AG21" s="692"/>
      <c r="AH21" s="692"/>
      <c r="AI21" s="692"/>
      <c r="AJ21" s="692"/>
      <c r="AK21" s="692"/>
      <c r="AL21" s="692"/>
      <c r="AM21" s="692"/>
      <c r="AN21" s="692"/>
    </row>
    <row r="22" spans="1:40" ht="21" customHeight="1" x14ac:dyDescent="0.2">
      <c r="A22" s="251" t="s">
        <v>613</v>
      </c>
      <c r="B22" s="252">
        <v>95</v>
      </c>
      <c r="C22" s="252">
        <v>69</v>
      </c>
      <c r="D22" s="252">
        <v>183</v>
      </c>
      <c r="E22" s="252">
        <v>63</v>
      </c>
      <c r="F22" s="252">
        <v>72</v>
      </c>
      <c r="G22" s="252">
        <v>152</v>
      </c>
      <c r="H22" s="252">
        <v>192</v>
      </c>
      <c r="I22" s="252">
        <v>95</v>
      </c>
      <c r="J22" s="252">
        <v>115</v>
      </c>
      <c r="K22" s="252">
        <v>178</v>
      </c>
      <c r="L22" s="252">
        <v>158</v>
      </c>
      <c r="M22" s="252">
        <v>151</v>
      </c>
      <c r="N22" s="252">
        <v>114</v>
      </c>
      <c r="O22" s="252">
        <v>145</v>
      </c>
      <c r="P22" s="252">
        <v>169</v>
      </c>
      <c r="Q22" s="252">
        <v>121</v>
      </c>
      <c r="R22" s="252">
        <v>105</v>
      </c>
      <c r="S22" s="252">
        <v>134</v>
      </c>
      <c r="T22" s="261">
        <v>2311</v>
      </c>
      <c r="U22" s="261"/>
      <c r="V22" s="692"/>
      <c r="W22" s="692"/>
      <c r="X22" s="692"/>
      <c r="Y22" s="692"/>
      <c r="Z22" s="692"/>
      <c r="AA22" s="692"/>
      <c r="AB22" s="692"/>
      <c r="AC22" s="692"/>
      <c r="AD22" s="692"/>
      <c r="AE22" s="692"/>
      <c r="AF22" s="692"/>
      <c r="AG22" s="692"/>
      <c r="AH22" s="692"/>
      <c r="AI22" s="692"/>
      <c r="AJ22" s="692"/>
      <c r="AK22" s="692"/>
      <c r="AL22" s="692"/>
      <c r="AM22" s="692"/>
      <c r="AN22" s="692"/>
    </row>
    <row r="23" spans="1:40" ht="21" customHeight="1" x14ac:dyDescent="0.2">
      <c r="A23" s="162" t="s">
        <v>614</v>
      </c>
      <c r="B23" s="254">
        <v>92</v>
      </c>
      <c r="C23" s="254">
        <v>76</v>
      </c>
      <c r="D23" s="254">
        <v>137</v>
      </c>
      <c r="E23" s="254">
        <v>55</v>
      </c>
      <c r="F23" s="254">
        <v>61</v>
      </c>
      <c r="G23" s="254">
        <v>148</v>
      </c>
      <c r="H23" s="254">
        <v>164</v>
      </c>
      <c r="I23" s="254">
        <v>78</v>
      </c>
      <c r="J23" s="254">
        <v>140</v>
      </c>
      <c r="K23" s="254">
        <v>175</v>
      </c>
      <c r="L23" s="254">
        <v>179</v>
      </c>
      <c r="M23" s="254">
        <v>145</v>
      </c>
      <c r="N23" s="254">
        <v>93</v>
      </c>
      <c r="O23" s="254">
        <v>154</v>
      </c>
      <c r="P23" s="254">
        <v>180</v>
      </c>
      <c r="Q23" s="254">
        <v>118</v>
      </c>
      <c r="R23" s="254">
        <v>109</v>
      </c>
      <c r="S23" s="254">
        <v>134</v>
      </c>
      <c r="T23" s="255">
        <v>2238</v>
      </c>
      <c r="U23" s="255"/>
      <c r="V23" s="692"/>
      <c r="W23" s="692"/>
      <c r="X23" s="692"/>
      <c r="Y23" s="692"/>
      <c r="Z23" s="692"/>
      <c r="AA23" s="692"/>
      <c r="AB23" s="692"/>
      <c r="AC23" s="692"/>
      <c r="AD23" s="692"/>
      <c r="AE23" s="692"/>
      <c r="AF23" s="692"/>
      <c r="AG23" s="692"/>
      <c r="AH23" s="692"/>
      <c r="AI23" s="692"/>
      <c r="AJ23" s="692"/>
      <c r="AK23" s="692"/>
      <c r="AL23" s="692"/>
      <c r="AM23" s="692"/>
      <c r="AN23" s="692"/>
    </row>
    <row r="24" spans="1:40" ht="21" customHeight="1" x14ac:dyDescent="0.2">
      <c r="A24" s="251" t="s">
        <v>610</v>
      </c>
      <c r="B24" s="252">
        <v>319</v>
      </c>
      <c r="C24" s="252">
        <v>240</v>
      </c>
      <c r="D24" s="252">
        <v>604</v>
      </c>
      <c r="E24" s="252">
        <v>203</v>
      </c>
      <c r="F24" s="252">
        <v>273</v>
      </c>
      <c r="G24" s="252">
        <v>612</v>
      </c>
      <c r="H24" s="252">
        <v>710</v>
      </c>
      <c r="I24" s="252">
        <v>314</v>
      </c>
      <c r="J24" s="252">
        <v>543</v>
      </c>
      <c r="K24" s="252">
        <v>710</v>
      </c>
      <c r="L24" s="252">
        <v>654</v>
      </c>
      <c r="M24" s="252">
        <v>615</v>
      </c>
      <c r="N24" s="252">
        <v>393</v>
      </c>
      <c r="O24" s="252">
        <v>509</v>
      </c>
      <c r="P24" s="252">
        <v>689</v>
      </c>
      <c r="Q24" s="252">
        <v>462</v>
      </c>
      <c r="R24" s="252">
        <v>415</v>
      </c>
      <c r="S24" s="252">
        <v>509</v>
      </c>
      <c r="T24" s="261">
        <v>8774</v>
      </c>
      <c r="U24" s="261"/>
      <c r="V24" s="692"/>
      <c r="W24" s="692"/>
      <c r="X24" s="692"/>
      <c r="Y24" s="692"/>
      <c r="Z24" s="692"/>
      <c r="AA24" s="692"/>
      <c r="AB24" s="692"/>
      <c r="AC24" s="692"/>
      <c r="AD24" s="692"/>
      <c r="AE24" s="692"/>
      <c r="AF24" s="692"/>
      <c r="AG24" s="692"/>
      <c r="AH24" s="692"/>
      <c r="AI24" s="692"/>
      <c r="AJ24" s="692"/>
      <c r="AK24" s="692"/>
      <c r="AL24" s="692"/>
      <c r="AM24" s="692"/>
      <c r="AN24" s="692"/>
    </row>
    <row r="25" spans="1:40" ht="21" customHeight="1" x14ac:dyDescent="0.2">
      <c r="A25" s="162" t="s">
        <v>585</v>
      </c>
      <c r="B25" s="254">
        <v>71</v>
      </c>
      <c r="C25" s="254">
        <v>63</v>
      </c>
      <c r="D25" s="254">
        <v>167</v>
      </c>
      <c r="E25" s="254">
        <v>58</v>
      </c>
      <c r="F25" s="254">
        <v>101</v>
      </c>
      <c r="G25" s="254">
        <v>131</v>
      </c>
      <c r="H25" s="254">
        <v>170</v>
      </c>
      <c r="I25" s="254">
        <v>76</v>
      </c>
      <c r="J25" s="254">
        <v>151</v>
      </c>
      <c r="K25" s="254">
        <v>195</v>
      </c>
      <c r="L25" s="254">
        <v>147</v>
      </c>
      <c r="M25" s="254">
        <v>184</v>
      </c>
      <c r="N25" s="254">
        <v>92</v>
      </c>
      <c r="O25" s="254">
        <v>139</v>
      </c>
      <c r="P25" s="254">
        <v>181</v>
      </c>
      <c r="Q25" s="254">
        <v>112</v>
      </c>
      <c r="R25" s="254">
        <v>123</v>
      </c>
      <c r="S25" s="254">
        <v>158</v>
      </c>
      <c r="T25" s="255">
        <v>2319</v>
      </c>
      <c r="U25" s="255"/>
      <c r="V25" s="692"/>
      <c r="W25" s="147"/>
    </row>
    <row r="26" spans="1:40" ht="21" customHeight="1" x14ac:dyDescent="0.2">
      <c r="A26" s="251" t="s">
        <v>586</v>
      </c>
      <c r="B26" s="252">
        <v>63</v>
      </c>
      <c r="C26" s="252">
        <v>70</v>
      </c>
      <c r="D26" s="252">
        <v>200</v>
      </c>
      <c r="E26" s="252">
        <v>51</v>
      </c>
      <c r="F26" s="252">
        <v>76</v>
      </c>
      <c r="G26" s="252">
        <v>145</v>
      </c>
      <c r="H26" s="252">
        <v>156</v>
      </c>
      <c r="I26" s="252">
        <v>95</v>
      </c>
      <c r="J26" s="252">
        <v>151</v>
      </c>
      <c r="K26" s="252">
        <v>175</v>
      </c>
      <c r="L26" s="252">
        <v>151</v>
      </c>
      <c r="M26" s="252">
        <v>160</v>
      </c>
      <c r="N26" s="252">
        <v>124</v>
      </c>
      <c r="O26" s="252">
        <v>133</v>
      </c>
      <c r="P26" s="252">
        <v>170</v>
      </c>
      <c r="Q26" s="252">
        <v>119</v>
      </c>
      <c r="R26" s="252">
        <v>131</v>
      </c>
      <c r="S26" s="252">
        <v>124</v>
      </c>
      <c r="T26" s="261">
        <v>2294</v>
      </c>
      <c r="U26" s="261"/>
      <c r="V26" s="692"/>
      <c r="W26" s="147"/>
    </row>
    <row r="27" spans="1:40" ht="21" customHeight="1" x14ac:dyDescent="0.2">
      <c r="A27" s="162" t="s">
        <v>587</v>
      </c>
      <c r="B27" s="254">
        <v>75</v>
      </c>
      <c r="C27" s="254">
        <v>81</v>
      </c>
      <c r="D27" s="254">
        <v>163</v>
      </c>
      <c r="E27" s="254">
        <v>51</v>
      </c>
      <c r="F27" s="254">
        <v>77</v>
      </c>
      <c r="G27" s="254">
        <v>204</v>
      </c>
      <c r="H27" s="254">
        <v>184</v>
      </c>
      <c r="I27" s="254">
        <v>113</v>
      </c>
      <c r="J27" s="254">
        <v>141</v>
      </c>
      <c r="K27" s="254">
        <v>196</v>
      </c>
      <c r="L27" s="254">
        <v>163</v>
      </c>
      <c r="M27" s="254">
        <v>191</v>
      </c>
      <c r="N27" s="254">
        <v>98</v>
      </c>
      <c r="O27" s="254">
        <v>138</v>
      </c>
      <c r="P27" s="254">
        <v>136</v>
      </c>
      <c r="Q27" s="254">
        <v>100</v>
      </c>
      <c r="R27" s="254">
        <v>112</v>
      </c>
      <c r="S27" s="254">
        <v>106</v>
      </c>
      <c r="T27" s="255">
        <v>2329</v>
      </c>
      <c r="U27" s="255"/>
      <c r="V27" s="692"/>
      <c r="W27" s="147"/>
    </row>
    <row r="28" spans="1:40" ht="21" customHeight="1" x14ac:dyDescent="0.2">
      <c r="A28" s="251" t="s">
        <v>588</v>
      </c>
      <c r="B28" s="252">
        <v>75</v>
      </c>
      <c r="C28" s="252">
        <v>80</v>
      </c>
      <c r="D28" s="252">
        <v>195</v>
      </c>
      <c r="E28" s="252">
        <v>59</v>
      </c>
      <c r="F28" s="252">
        <v>101</v>
      </c>
      <c r="G28" s="252">
        <v>199</v>
      </c>
      <c r="H28" s="252">
        <v>185</v>
      </c>
      <c r="I28" s="252">
        <v>70</v>
      </c>
      <c r="J28" s="252">
        <v>146</v>
      </c>
      <c r="K28" s="252">
        <v>189</v>
      </c>
      <c r="L28" s="252">
        <v>130</v>
      </c>
      <c r="M28" s="252">
        <v>184</v>
      </c>
      <c r="N28" s="252">
        <v>100</v>
      </c>
      <c r="O28" s="252">
        <v>135</v>
      </c>
      <c r="P28" s="252">
        <v>171</v>
      </c>
      <c r="Q28" s="252">
        <v>95</v>
      </c>
      <c r="R28" s="252">
        <v>99</v>
      </c>
      <c r="S28" s="252">
        <v>129</v>
      </c>
      <c r="T28" s="261">
        <v>2342</v>
      </c>
      <c r="U28" s="261"/>
      <c r="V28" s="692"/>
      <c r="W28" s="147"/>
    </row>
    <row r="29" spans="1:40" ht="21" customHeight="1" x14ac:dyDescent="0.2">
      <c r="A29" s="162" t="s">
        <v>583</v>
      </c>
      <c r="B29" s="254">
        <v>284</v>
      </c>
      <c r="C29" s="254">
        <v>294</v>
      </c>
      <c r="D29" s="254">
        <v>725</v>
      </c>
      <c r="E29" s="254">
        <v>219</v>
      </c>
      <c r="F29" s="254">
        <v>355</v>
      </c>
      <c r="G29" s="254">
        <v>679</v>
      </c>
      <c r="H29" s="254">
        <v>695</v>
      </c>
      <c r="I29" s="254">
        <v>354</v>
      </c>
      <c r="J29" s="254">
        <v>589</v>
      </c>
      <c r="K29" s="254">
        <v>755</v>
      </c>
      <c r="L29" s="254">
        <v>591</v>
      </c>
      <c r="M29" s="254">
        <v>719</v>
      </c>
      <c r="N29" s="254">
        <v>414</v>
      </c>
      <c r="O29" s="254">
        <v>545</v>
      </c>
      <c r="P29" s="254">
        <v>658</v>
      </c>
      <c r="Q29" s="254">
        <v>426</v>
      </c>
      <c r="R29" s="254">
        <v>465</v>
      </c>
      <c r="S29" s="254">
        <v>517</v>
      </c>
      <c r="T29" s="255">
        <v>9284</v>
      </c>
      <c r="U29" s="255"/>
      <c r="V29" s="692"/>
      <c r="W29" s="147"/>
    </row>
    <row r="30" spans="1:40" ht="21" customHeight="1" x14ac:dyDescent="0.2">
      <c r="A30" s="251" t="s">
        <v>650</v>
      </c>
      <c r="B30" s="252">
        <v>35</v>
      </c>
      <c r="C30" s="252">
        <v>-54</v>
      </c>
      <c r="D30" s="252">
        <v>-121</v>
      </c>
      <c r="E30" s="252">
        <v>-16</v>
      </c>
      <c r="F30" s="252">
        <v>-82</v>
      </c>
      <c r="G30" s="252">
        <v>-67</v>
      </c>
      <c r="H30" s="252">
        <v>15</v>
      </c>
      <c r="I30" s="252">
        <v>-40</v>
      </c>
      <c r="J30" s="252">
        <v>-46</v>
      </c>
      <c r="K30" s="252">
        <v>-45</v>
      </c>
      <c r="L30" s="252">
        <v>63</v>
      </c>
      <c r="M30" s="252">
        <v>-104</v>
      </c>
      <c r="N30" s="252">
        <v>-21</v>
      </c>
      <c r="O30" s="252">
        <v>-36</v>
      </c>
      <c r="P30" s="252">
        <v>31</v>
      </c>
      <c r="Q30" s="252">
        <v>36</v>
      </c>
      <c r="R30" s="252">
        <v>-50</v>
      </c>
      <c r="S30" s="252">
        <v>-8</v>
      </c>
      <c r="T30" s="261">
        <v>-510</v>
      </c>
      <c r="U30" s="252">
        <f t="shared" ref="U30" si="1">U21-U26</f>
        <v>0</v>
      </c>
      <c r="V30" s="692"/>
      <c r="W30" s="147"/>
    </row>
    <row r="31" spans="1:40" ht="21" customHeight="1" x14ac:dyDescent="0.2">
      <c r="A31" s="162" t="s">
        <v>651</v>
      </c>
      <c r="B31" s="238">
        <v>0.12323943661971831</v>
      </c>
      <c r="C31" s="238">
        <v>-0.18367346938775511</v>
      </c>
      <c r="D31" s="238">
        <v>-0.16689655172413792</v>
      </c>
      <c r="E31" s="238">
        <v>-7.3059360730593603E-2</v>
      </c>
      <c r="F31" s="238">
        <v>-0.23098591549295774</v>
      </c>
      <c r="G31" s="238">
        <v>-9.8674521354933722E-2</v>
      </c>
      <c r="H31" s="238">
        <v>2.1582733812949641E-2</v>
      </c>
      <c r="I31" s="238">
        <v>-0.11299435028248588</v>
      </c>
      <c r="J31" s="238">
        <v>-7.8098471986417659E-2</v>
      </c>
      <c r="K31" s="238">
        <v>-5.9602649006622516E-2</v>
      </c>
      <c r="L31" s="238">
        <v>0.1065989847715736</v>
      </c>
      <c r="M31" s="238">
        <v>-0.14464534075104313</v>
      </c>
      <c r="N31" s="238">
        <v>-5.0724637681159424E-2</v>
      </c>
      <c r="O31" s="238">
        <v>-6.6055045871559637E-2</v>
      </c>
      <c r="P31" s="238">
        <v>4.7112462006079027E-2</v>
      </c>
      <c r="Q31" s="238">
        <v>8.4507042253521125E-2</v>
      </c>
      <c r="R31" s="238">
        <v>-0.10752688172043011</v>
      </c>
      <c r="S31" s="238">
        <v>-1.5473887814313346E-2</v>
      </c>
      <c r="T31" s="237">
        <v>-5.4933218440327447E-2</v>
      </c>
      <c r="U31" s="238" t="str">
        <f t="shared" ref="U31" si="2">IF(U26&lt;10,"y",U30/U26)</f>
        <v>y</v>
      </c>
      <c r="V31" s="692"/>
      <c r="W31" s="147"/>
    </row>
    <row r="32" spans="1:40" x14ac:dyDescent="0.2">
      <c r="A32" s="57" t="s">
        <v>76</v>
      </c>
      <c r="B32" s="179"/>
      <c r="C32" s="181"/>
      <c r="D32" s="181"/>
      <c r="E32" s="181"/>
      <c r="F32" s="181"/>
      <c r="G32" s="181"/>
      <c r="H32" s="181"/>
      <c r="I32" s="181"/>
      <c r="J32" s="182"/>
      <c r="K32" s="183"/>
      <c r="L32" s="184"/>
      <c r="M32" s="184"/>
      <c r="N32" s="184"/>
      <c r="O32" s="184"/>
      <c r="P32" s="184"/>
      <c r="Q32" s="184"/>
      <c r="R32" s="184"/>
      <c r="S32" s="184"/>
      <c r="T32" s="184"/>
      <c r="U32" s="184"/>
    </row>
    <row r="33" spans="1:40" ht="17.25" x14ac:dyDescent="0.25">
      <c r="A33" s="315" t="s">
        <v>674</v>
      </c>
      <c r="S33" s="151"/>
      <c r="T33" s="151"/>
      <c r="U33" s="319"/>
    </row>
    <row r="34" spans="1:40" ht="111" customHeight="1" x14ac:dyDescent="0.2">
      <c r="A34" s="215"/>
      <c r="B34" s="140" t="s">
        <v>120</v>
      </c>
      <c r="C34" s="140" t="s">
        <v>121</v>
      </c>
      <c r="D34" s="140" t="s">
        <v>122</v>
      </c>
      <c r="E34" s="140" t="s">
        <v>123</v>
      </c>
      <c r="F34" s="140" t="s">
        <v>124</v>
      </c>
      <c r="G34" s="140" t="s">
        <v>125</v>
      </c>
      <c r="H34" s="140" t="s">
        <v>126</v>
      </c>
      <c r="I34" s="140" t="s">
        <v>127</v>
      </c>
      <c r="J34" s="140" t="s">
        <v>128</v>
      </c>
      <c r="K34" s="140" t="s">
        <v>33</v>
      </c>
      <c r="L34" s="140" t="s">
        <v>129</v>
      </c>
      <c r="M34" s="140" t="s">
        <v>130</v>
      </c>
      <c r="N34" s="140" t="s">
        <v>131</v>
      </c>
      <c r="O34" s="140" t="s">
        <v>132</v>
      </c>
      <c r="P34" s="140" t="s">
        <v>133</v>
      </c>
      <c r="Q34" s="140" t="s">
        <v>134</v>
      </c>
      <c r="R34" s="140" t="s">
        <v>135</v>
      </c>
      <c r="S34" s="140" t="s">
        <v>136</v>
      </c>
      <c r="T34" s="140" t="s">
        <v>94</v>
      </c>
      <c r="U34" s="141"/>
    </row>
    <row r="35" spans="1:40" ht="21" customHeight="1" x14ac:dyDescent="0.2">
      <c r="A35" s="251" t="s">
        <v>611</v>
      </c>
      <c r="B35" s="252">
        <v>76</v>
      </c>
      <c r="C35" s="252">
        <v>54</v>
      </c>
      <c r="D35" s="252">
        <v>180</v>
      </c>
      <c r="E35" s="252">
        <v>57</v>
      </c>
      <c r="F35" s="252">
        <v>62</v>
      </c>
      <c r="G35" s="252">
        <v>165</v>
      </c>
      <c r="H35" s="252">
        <v>186</v>
      </c>
      <c r="I35" s="252">
        <v>87</v>
      </c>
      <c r="J35" s="252">
        <v>137</v>
      </c>
      <c r="K35" s="252">
        <v>173</v>
      </c>
      <c r="L35" s="252">
        <v>126</v>
      </c>
      <c r="M35" s="252">
        <v>156</v>
      </c>
      <c r="N35" s="252">
        <v>91</v>
      </c>
      <c r="O35" s="252">
        <v>110</v>
      </c>
      <c r="P35" s="252">
        <v>151</v>
      </c>
      <c r="Q35" s="252">
        <v>107</v>
      </c>
      <c r="R35" s="252">
        <v>99</v>
      </c>
      <c r="S35" s="252">
        <v>135</v>
      </c>
      <c r="T35" s="261">
        <v>2152</v>
      </c>
      <c r="U35" s="261"/>
      <c r="V35" s="692"/>
      <c r="W35" s="692"/>
      <c r="X35" s="692"/>
      <c r="Y35" s="692"/>
      <c r="Z35" s="692"/>
      <c r="AA35" s="692"/>
      <c r="AB35" s="692"/>
      <c r="AC35" s="692"/>
      <c r="AD35" s="692"/>
      <c r="AE35" s="692"/>
      <c r="AF35" s="692"/>
      <c r="AG35" s="692"/>
      <c r="AH35" s="692"/>
      <c r="AI35" s="692"/>
      <c r="AJ35" s="692"/>
      <c r="AK35" s="692"/>
      <c r="AL35" s="692"/>
      <c r="AM35" s="692"/>
      <c r="AN35" s="692"/>
    </row>
    <row r="36" spans="1:40" ht="21" customHeight="1" x14ac:dyDescent="0.2">
      <c r="A36" s="162" t="s">
        <v>612</v>
      </c>
      <c r="B36" s="254">
        <v>53</v>
      </c>
      <c r="C36" s="254">
        <v>34</v>
      </c>
      <c r="D36" s="254">
        <v>96</v>
      </c>
      <c r="E36" s="254">
        <v>26</v>
      </c>
      <c r="F36" s="254">
        <v>75</v>
      </c>
      <c r="G36" s="254">
        <v>137</v>
      </c>
      <c r="H36" s="254">
        <v>160</v>
      </c>
      <c r="I36" s="254">
        <v>50</v>
      </c>
      <c r="J36" s="254">
        <v>122</v>
      </c>
      <c r="K36" s="254">
        <v>175</v>
      </c>
      <c r="L36" s="254">
        <v>168</v>
      </c>
      <c r="M36" s="254">
        <v>136</v>
      </c>
      <c r="N36" s="254">
        <v>93</v>
      </c>
      <c r="O36" s="254">
        <v>84</v>
      </c>
      <c r="P36" s="254">
        <v>149</v>
      </c>
      <c r="Q36" s="254">
        <v>110</v>
      </c>
      <c r="R36" s="254">
        <v>97</v>
      </c>
      <c r="S36" s="254">
        <v>102</v>
      </c>
      <c r="T36" s="255">
        <v>1867</v>
      </c>
      <c r="U36" s="255"/>
      <c r="V36" s="692"/>
      <c r="W36" s="692"/>
      <c r="X36" s="692"/>
      <c r="Y36" s="692"/>
      <c r="Z36" s="692"/>
      <c r="AA36" s="692"/>
      <c r="AB36" s="692"/>
      <c r="AC36" s="692"/>
      <c r="AD36" s="692"/>
      <c r="AE36" s="692"/>
      <c r="AF36" s="692"/>
      <c r="AG36" s="692"/>
      <c r="AH36" s="692"/>
      <c r="AI36" s="692"/>
      <c r="AJ36" s="692"/>
      <c r="AK36" s="692"/>
      <c r="AL36" s="692"/>
      <c r="AM36" s="692"/>
      <c r="AN36" s="692"/>
    </row>
    <row r="37" spans="1:40" ht="21" customHeight="1" x14ac:dyDescent="0.2">
      <c r="A37" s="251" t="s">
        <v>613</v>
      </c>
      <c r="B37" s="252">
        <v>87</v>
      </c>
      <c r="C37" s="252">
        <v>67</v>
      </c>
      <c r="D37" s="252">
        <v>172</v>
      </c>
      <c r="E37" s="252">
        <v>61</v>
      </c>
      <c r="F37" s="252">
        <v>69</v>
      </c>
      <c r="G37" s="252">
        <v>147</v>
      </c>
      <c r="H37" s="252">
        <v>187</v>
      </c>
      <c r="I37" s="252">
        <v>88</v>
      </c>
      <c r="J37" s="252">
        <v>107</v>
      </c>
      <c r="K37" s="252">
        <v>169</v>
      </c>
      <c r="L37" s="252">
        <v>143</v>
      </c>
      <c r="M37" s="252">
        <v>143</v>
      </c>
      <c r="N37" s="252">
        <v>110</v>
      </c>
      <c r="O37" s="252">
        <v>129</v>
      </c>
      <c r="P37" s="252">
        <v>137</v>
      </c>
      <c r="Q37" s="252">
        <v>109</v>
      </c>
      <c r="R37" s="252">
        <v>102</v>
      </c>
      <c r="S37" s="252">
        <v>129</v>
      </c>
      <c r="T37" s="261">
        <v>2156</v>
      </c>
      <c r="U37" s="261"/>
      <c r="V37" s="692"/>
      <c r="W37" s="692"/>
      <c r="X37" s="692"/>
      <c r="Y37" s="692"/>
      <c r="Z37" s="692"/>
      <c r="AA37" s="692"/>
      <c r="AB37" s="692"/>
      <c r="AC37" s="692"/>
      <c r="AD37" s="692"/>
      <c r="AE37" s="692"/>
      <c r="AF37" s="692"/>
      <c r="AG37" s="692"/>
      <c r="AH37" s="692"/>
      <c r="AI37" s="692"/>
      <c r="AJ37" s="692"/>
      <c r="AK37" s="692"/>
      <c r="AL37" s="692"/>
      <c r="AM37" s="692"/>
      <c r="AN37" s="692"/>
    </row>
    <row r="38" spans="1:40" ht="21" customHeight="1" x14ac:dyDescent="0.2">
      <c r="A38" s="162" t="s">
        <v>614</v>
      </c>
      <c r="B38" s="254">
        <v>90</v>
      </c>
      <c r="C38" s="254">
        <v>70</v>
      </c>
      <c r="D38" s="254">
        <v>129</v>
      </c>
      <c r="E38" s="254">
        <v>53</v>
      </c>
      <c r="F38" s="254">
        <v>59</v>
      </c>
      <c r="G38" s="254">
        <v>144</v>
      </c>
      <c r="H38" s="254">
        <v>164</v>
      </c>
      <c r="I38" s="254">
        <v>76</v>
      </c>
      <c r="J38" s="254">
        <v>132</v>
      </c>
      <c r="K38" s="254">
        <v>170</v>
      </c>
      <c r="L38" s="254">
        <v>159</v>
      </c>
      <c r="M38" s="254">
        <v>134</v>
      </c>
      <c r="N38" s="254">
        <v>90</v>
      </c>
      <c r="O38" s="254">
        <v>147</v>
      </c>
      <c r="P38" s="254">
        <v>165</v>
      </c>
      <c r="Q38" s="254">
        <v>114</v>
      </c>
      <c r="R38" s="254">
        <v>103</v>
      </c>
      <c r="S38" s="254">
        <v>128</v>
      </c>
      <c r="T38" s="255">
        <v>2127</v>
      </c>
      <c r="U38" s="255"/>
      <c r="V38" s="692"/>
      <c r="W38" s="692"/>
      <c r="X38" s="692"/>
      <c r="Y38" s="692"/>
      <c r="Z38" s="692"/>
      <c r="AA38" s="692"/>
      <c r="AB38" s="692"/>
      <c r="AC38" s="692"/>
      <c r="AD38" s="692"/>
      <c r="AE38" s="692"/>
      <c r="AF38" s="692"/>
      <c r="AG38" s="692"/>
      <c r="AH38" s="692"/>
      <c r="AI38" s="692"/>
      <c r="AJ38" s="692"/>
      <c r="AK38" s="692"/>
      <c r="AL38" s="692"/>
      <c r="AM38" s="692"/>
      <c r="AN38" s="692"/>
    </row>
    <row r="39" spans="1:40" ht="21" customHeight="1" x14ac:dyDescent="0.2">
      <c r="A39" s="251" t="s">
        <v>610</v>
      </c>
      <c r="B39" s="252">
        <v>306</v>
      </c>
      <c r="C39" s="252">
        <v>225</v>
      </c>
      <c r="D39" s="252">
        <v>577</v>
      </c>
      <c r="E39" s="252">
        <v>197</v>
      </c>
      <c r="F39" s="252">
        <v>265</v>
      </c>
      <c r="G39" s="252">
        <v>593</v>
      </c>
      <c r="H39" s="252">
        <v>697</v>
      </c>
      <c r="I39" s="252">
        <v>301</v>
      </c>
      <c r="J39" s="252">
        <v>498</v>
      </c>
      <c r="K39" s="252">
        <v>687</v>
      </c>
      <c r="L39" s="252">
        <v>596</v>
      </c>
      <c r="M39" s="252">
        <v>569</v>
      </c>
      <c r="N39" s="252">
        <v>384</v>
      </c>
      <c r="O39" s="252">
        <v>470</v>
      </c>
      <c r="P39" s="252">
        <v>602</v>
      </c>
      <c r="Q39" s="252">
        <v>440</v>
      </c>
      <c r="R39" s="252">
        <v>401</v>
      </c>
      <c r="S39" s="252">
        <v>494</v>
      </c>
      <c r="T39" s="261">
        <v>8302</v>
      </c>
      <c r="U39" s="261"/>
      <c r="V39" s="692"/>
      <c r="W39" s="692"/>
      <c r="X39" s="692"/>
      <c r="Y39" s="692"/>
      <c r="Z39" s="692"/>
      <c r="AA39" s="692"/>
      <c r="AB39" s="692"/>
      <c r="AC39" s="692"/>
      <c r="AD39" s="692"/>
      <c r="AE39" s="692"/>
      <c r="AF39" s="692"/>
      <c r="AG39" s="692"/>
      <c r="AH39" s="692"/>
      <c r="AI39" s="692"/>
      <c r="AJ39" s="692"/>
      <c r="AK39" s="692"/>
      <c r="AL39" s="692"/>
      <c r="AM39" s="692"/>
      <c r="AN39" s="692"/>
    </row>
    <row r="40" spans="1:40" ht="21" customHeight="1" x14ac:dyDescent="0.2">
      <c r="A40" s="162" t="s">
        <v>585</v>
      </c>
      <c r="B40" s="254">
        <v>70</v>
      </c>
      <c r="C40" s="254">
        <v>55</v>
      </c>
      <c r="D40" s="254">
        <v>162</v>
      </c>
      <c r="E40" s="254">
        <v>55</v>
      </c>
      <c r="F40" s="254">
        <v>95</v>
      </c>
      <c r="G40" s="254">
        <v>124</v>
      </c>
      <c r="H40" s="254">
        <v>163</v>
      </c>
      <c r="I40" s="254">
        <v>75</v>
      </c>
      <c r="J40" s="254">
        <v>136</v>
      </c>
      <c r="K40" s="254">
        <v>195</v>
      </c>
      <c r="L40" s="254">
        <v>137</v>
      </c>
      <c r="M40" s="254">
        <v>174</v>
      </c>
      <c r="N40" s="254">
        <v>90</v>
      </c>
      <c r="O40" s="254">
        <v>126</v>
      </c>
      <c r="P40" s="254">
        <v>165</v>
      </c>
      <c r="Q40" s="254">
        <v>106</v>
      </c>
      <c r="R40" s="254">
        <v>115</v>
      </c>
      <c r="S40" s="254">
        <v>152</v>
      </c>
      <c r="T40" s="255">
        <v>2195</v>
      </c>
      <c r="U40" s="255"/>
      <c r="V40" s="692"/>
      <c r="W40" s="147"/>
    </row>
    <row r="41" spans="1:40" ht="21" customHeight="1" x14ac:dyDescent="0.2">
      <c r="A41" s="251" t="s">
        <v>586</v>
      </c>
      <c r="B41" s="252">
        <v>61</v>
      </c>
      <c r="C41" s="252">
        <v>67</v>
      </c>
      <c r="D41" s="252">
        <v>194</v>
      </c>
      <c r="E41" s="252">
        <v>48</v>
      </c>
      <c r="F41" s="252">
        <v>72</v>
      </c>
      <c r="G41" s="252">
        <v>140</v>
      </c>
      <c r="H41" s="252">
        <v>154</v>
      </c>
      <c r="I41" s="252">
        <v>94</v>
      </c>
      <c r="J41" s="252">
        <v>143</v>
      </c>
      <c r="K41" s="252">
        <v>172</v>
      </c>
      <c r="L41" s="252">
        <v>137</v>
      </c>
      <c r="M41" s="252">
        <v>153</v>
      </c>
      <c r="N41" s="252">
        <v>123</v>
      </c>
      <c r="O41" s="252">
        <v>120</v>
      </c>
      <c r="P41" s="252">
        <v>145</v>
      </c>
      <c r="Q41" s="252">
        <v>111</v>
      </c>
      <c r="R41" s="252">
        <v>126</v>
      </c>
      <c r="S41" s="252">
        <v>119</v>
      </c>
      <c r="T41" s="261">
        <v>2179</v>
      </c>
      <c r="U41" s="261"/>
      <c r="V41" s="692"/>
      <c r="W41" s="147"/>
    </row>
    <row r="42" spans="1:40" ht="21" customHeight="1" x14ac:dyDescent="0.2">
      <c r="A42" s="162" t="s">
        <v>587</v>
      </c>
      <c r="B42" s="254">
        <v>73</v>
      </c>
      <c r="C42" s="254">
        <v>77</v>
      </c>
      <c r="D42" s="254">
        <v>158</v>
      </c>
      <c r="E42" s="254">
        <v>50</v>
      </c>
      <c r="F42" s="254">
        <v>74</v>
      </c>
      <c r="G42" s="254">
        <v>192</v>
      </c>
      <c r="H42" s="254">
        <v>179</v>
      </c>
      <c r="I42" s="254">
        <v>111</v>
      </c>
      <c r="J42" s="254">
        <v>128</v>
      </c>
      <c r="K42" s="254">
        <v>189</v>
      </c>
      <c r="L42" s="254">
        <v>149</v>
      </c>
      <c r="M42" s="254">
        <v>181</v>
      </c>
      <c r="N42" s="254">
        <v>92</v>
      </c>
      <c r="O42" s="254">
        <v>122</v>
      </c>
      <c r="P42" s="254">
        <v>124</v>
      </c>
      <c r="Q42" s="254">
        <v>95</v>
      </c>
      <c r="R42" s="254">
        <v>107</v>
      </c>
      <c r="S42" s="254">
        <v>105</v>
      </c>
      <c r="T42" s="255">
        <v>2206</v>
      </c>
      <c r="U42" s="255"/>
      <c r="V42" s="692"/>
      <c r="W42" s="147"/>
    </row>
    <row r="43" spans="1:40" ht="21" customHeight="1" x14ac:dyDescent="0.2">
      <c r="A43" s="251" t="s">
        <v>588</v>
      </c>
      <c r="B43" s="252">
        <v>69</v>
      </c>
      <c r="C43" s="252">
        <v>72</v>
      </c>
      <c r="D43" s="252">
        <v>174</v>
      </c>
      <c r="E43" s="252">
        <v>56</v>
      </c>
      <c r="F43" s="252">
        <v>93</v>
      </c>
      <c r="G43" s="252">
        <v>187</v>
      </c>
      <c r="H43" s="252">
        <v>179</v>
      </c>
      <c r="I43" s="252">
        <v>67</v>
      </c>
      <c r="J43" s="252">
        <v>133</v>
      </c>
      <c r="K43" s="252">
        <v>184</v>
      </c>
      <c r="L43" s="252">
        <v>115</v>
      </c>
      <c r="M43" s="252">
        <v>176</v>
      </c>
      <c r="N43" s="252">
        <v>100</v>
      </c>
      <c r="O43" s="252">
        <v>123</v>
      </c>
      <c r="P43" s="252">
        <v>156</v>
      </c>
      <c r="Q43" s="252">
        <v>86</v>
      </c>
      <c r="R43" s="252">
        <v>97</v>
      </c>
      <c r="S43" s="252">
        <v>127</v>
      </c>
      <c r="T43" s="261">
        <v>2194</v>
      </c>
      <c r="U43" s="261"/>
      <c r="V43" s="692"/>
      <c r="W43" s="147"/>
    </row>
    <row r="44" spans="1:40" ht="21" customHeight="1" x14ac:dyDescent="0.2">
      <c r="A44" s="162" t="s">
        <v>583</v>
      </c>
      <c r="B44" s="254">
        <v>273</v>
      </c>
      <c r="C44" s="254">
        <v>271</v>
      </c>
      <c r="D44" s="254">
        <v>688</v>
      </c>
      <c r="E44" s="254">
        <v>209</v>
      </c>
      <c r="F44" s="254">
        <v>334</v>
      </c>
      <c r="G44" s="254">
        <v>643</v>
      </c>
      <c r="H44" s="254">
        <v>675</v>
      </c>
      <c r="I44" s="254">
        <v>347</v>
      </c>
      <c r="J44" s="254">
        <v>540</v>
      </c>
      <c r="K44" s="254">
        <v>740</v>
      </c>
      <c r="L44" s="254">
        <v>538</v>
      </c>
      <c r="M44" s="254">
        <v>684</v>
      </c>
      <c r="N44" s="254">
        <v>405</v>
      </c>
      <c r="O44" s="254">
        <v>491</v>
      </c>
      <c r="P44" s="254">
        <v>590</v>
      </c>
      <c r="Q44" s="254">
        <v>398</v>
      </c>
      <c r="R44" s="254">
        <v>445</v>
      </c>
      <c r="S44" s="254">
        <v>503</v>
      </c>
      <c r="T44" s="255">
        <v>8774</v>
      </c>
      <c r="U44" s="255"/>
      <c r="V44" s="692"/>
      <c r="W44" s="147"/>
    </row>
    <row r="45" spans="1:40" ht="21" customHeight="1" x14ac:dyDescent="0.2">
      <c r="A45" s="251" t="s">
        <v>650</v>
      </c>
      <c r="B45" s="252">
        <v>33</v>
      </c>
      <c r="C45" s="252">
        <v>-46</v>
      </c>
      <c r="D45" s="252">
        <v>-111</v>
      </c>
      <c r="E45" s="252">
        <v>-12</v>
      </c>
      <c r="F45" s="252">
        <v>-69</v>
      </c>
      <c r="G45" s="252">
        <v>-50</v>
      </c>
      <c r="H45" s="252">
        <v>22</v>
      </c>
      <c r="I45" s="252">
        <v>-46</v>
      </c>
      <c r="J45" s="252">
        <v>-42</v>
      </c>
      <c r="K45" s="252">
        <v>-53</v>
      </c>
      <c r="L45" s="252">
        <v>58</v>
      </c>
      <c r="M45" s="252">
        <v>-115</v>
      </c>
      <c r="N45" s="252">
        <v>-21</v>
      </c>
      <c r="O45" s="252">
        <v>-21</v>
      </c>
      <c r="P45" s="252">
        <v>12</v>
      </c>
      <c r="Q45" s="252">
        <v>42</v>
      </c>
      <c r="R45" s="252">
        <v>-44</v>
      </c>
      <c r="S45" s="252">
        <v>-9</v>
      </c>
      <c r="T45" s="261">
        <v>-472</v>
      </c>
      <c r="U45" s="261"/>
      <c r="V45" s="692"/>
      <c r="W45" s="147"/>
    </row>
    <row r="46" spans="1:40" ht="21" customHeight="1" x14ac:dyDescent="0.2">
      <c r="A46" s="162" t="s">
        <v>651</v>
      </c>
      <c r="B46" s="238">
        <v>0.12087912087912088</v>
      </c>
      <c r="C46" s="238">
        <v>-0.16974169741697417</v>
      </c>
      <c r="D46" s="238">
        <v>-0.16133720930232559</v>
      </c>
      <c r="E46" s="238">
        <v>-5.7416267942583733E-2</v>
      </c>
      <c r="F46" s="238">
        <v>-0.20658682634730538</v>
      </c>
      <c r="G46" s="238">
        <v>-7.7760497667185069E-2</v>
      </c>
      <c r="H46" s="238">
        <v>3.259259259259259E-2</v>
      </c>
      <c r="I46" s="238">
        <v>-0.13256484149855907</v>
      </c>
      <c r="J46" s="238">
        <v>-7.7777777777777779E-2</v>
      </c>
      <c r="K46" s="238">
        <v>-7.1621621621621626E-2</v>
      </c>
      <c r="L46" s="238">
        <v>0.10780669144981413</v>
      </c>
      <c r="M46" s="238">
        <v>-0.16812865497076024</v>
      </c>
      <c r="N46" s="238">
        <v>-5.185185185185185E-2</v>
      </c>
      <c r="O46" s="238">
        <v>-4.2769857433808553E-2</v>
      </c>
      <c r="P46" s="238">
        <v>2.0338983050847456E-2</v>
      </c>
      <c r="Q46" s="238">
        <v>0.10552763819095477</v>
      </c>
      <c r="R46" s="238">
        <v>-9.8876404494382023E-2</v>
      </c>
      <c r="S46" s="238">
        <v>-1.7892644135188866E-2</v>
      </c>
      <c r="T46" s="237">
        <v>-5.3795304308183266E-2</v>
      </c>
      <c r="U46" s="255"/>
      <c r="V46" s="692"/>
      <c r="W46" s="147"/>
    </row>
    <row r="47" spans="1:40" x14ac:dyDescent="0.2">
      <c r="A47" s="57" t="s">
        <v>76</v>
      </c>
      <c r="B47" s="179"/>
      <c r="C47" s="181"/>
      <c r="D47" s="181"/>
      <c r="E47" s="181"/>
      <c r="F47" s="181"/>
      <c r="G47" s="181"/>
      <c r="H47" s="181"/>
      <c r="I47" s="181"/>
      <c r="J47" s="182"/>
      <c r="K47" s="183"/>
      <c r="L47" s="184"/>
      <c r="M47" s="184"/>
      <c r="N47" s="184"/>
      <c r="O47" s="184"/>
      <c r="P47" s="184"/>
      <c r="Q47" s="184"/>
      <c r="R47" s="184"/>
      <c r="S47" s="184"/>
      <c r="T47" s="184"/>
      <c r="U47" s="184"/>
    </row>
    <row r="48" spans="1:40" ht="17.25" x14ac:dyDescent="0.25">
      <c r="A48" s="315" t="s">
        <v>675</v>
      </c>
      <c r="S48" s="151"/>
      <c r="T48" s="151"/>
      <c r="U48" s="319"/>
    </row>
    <row r="49" spans="1:1013 1032:2047 2066:3059 3078:4093 4112:5105 5124:6139 6158:7151 7170:8185 8204:10231 10250:12277 12296:13311 13330:14323 14342:15357 15376:16369" ht="111" customHeight="1" x14ac:dyDescent="0.2">
      <c r="A49" s="215"/>
      <c r="B49" s="140" t="s">
        <v>120</v>
      </c>
      <c r="C49" s="140" t="s">
        <v>121</v>
      </c>
      <c r="D49" s="140" t="s">
        <v>122</v>
      </c>
      <c r="E49" s="140" t="s">
        <v>123</v>
      </c>
      <c r="F49" s="140" t="s">
        <v>124</v>
      </c>
      <c r="G49" s="140" t="s">
        <v>125</v>
      </c>
      <c r="H49" s="140" t="s">
        <v>126</v>
      </c>
      <c r="I49" s="140" t="s">
        <v>127</v>
      </c>
      <c r="J49" s="140" t="s">
        <v>128</v>
      </c>
      <c r="K49" s="140" t="s">
        <v>33</v>
      </c>
      <c r="L49" s="140" t="s">
        <v>129</v>
      </c>
      <c r="M49" s="140" t="s">
        <v>130</v>
      </c>
      <c r="N49" s="140" t="s">
        <v>131</v>
      </c>
      <c r="O49" s="140" t="s">
        <v>132</v>
      </c>
      <c r="P49" s="140" t="s">
        <v>133</v>
      </c>
      <c r="Q49" s="140" t="s">
        <v>134</v>
      </c>
      <c r="R49" s="140" t="s">
        <v>135</v>
      </c>
      <c r="S49" s="140" t="s">
        <v>136</v>
      </c>
      <c r="T49" s="140" t="s">
        <v>94</v>
      </c>
      <c r="U49" s="141"/>
    </row>
    <row r="50" spans="1:1013 1032:2047 2066:3059 3078:4093 4112:5105 5124:6139 6158:7151 7170:8185 8204:10231 10250:12277 12296:13311 13330:14323 14342:15357 15376:16369" ht="21" customHeight="1" x14ac:dyDescent="0.2">
      <c r="A50" s="251" t="s">
        <v>611</v>
      </c>
      <c r="B50" s="256">
        <v>0.98701298701298701</v>
      </c>
      <c r="C50" s="256">
        <v>0.93103448275862066</v>
      </c>
      <c r="D50" s="256">
        <v>0.97297297297297303</v>
      </c>
      <c r="E50" s="256">
        <v>0.98275862068965514</v>
      </c>
      <c r="F50" s="256">
        <v>0.96875</v>
      </c>
      <c r="G50" s="256">
        <v>0.97058823529411764</v>
      </c>
      <c r="H50" s="256">
        <v>0.97894736842105268</v>
      </c>
      <c r="I50" s="256">
        <v>1</v>
      </c>
      <c r="J50" s="256">
        <v>0.87261146496815289</v>
      </c>
      <c r="K50" s="256">
        <v>0.97740112994350281</v>
      </c>
      <c r="L50" s="256">
        <v>0.8936170212765957</v>
      </c>
      <c r="M50" s="256">
        <v>0.90173410404624277</v>
      </c>
      <c r="N50" s="256">
        <v>0.98913043478260865</v>
      </c>
      <c r="O50" s="256">
        <v>0.95652173913043481</v>
      </c>
      <c r="P50" s="256">
        <v>0.85310734463276838</v>
      </c>
      <c r="Q50" s="256">
        <v>0.9553571428571429</v>
      </c>
      <c r="R50" s="256">
        <v>0.98019801980198018</v>
      </c>
      <c r="S50" s="256">
        <v>0.97826086956521741</v>
      </c>
      <c r="T50" s="257">
        <v>0.94718309859154926</v>
      </c>
      <c r="U50" s="256" t="str">
        <f t="shared" ref="U50:U54" si="3">IF(U20=0,"x",U35/U20)</f>
        <v>x</v>
      </c>
    </row>
    <row r="51" spans="1:1013 1032:2047 2066:3059 3078:4093 4112:5105 5124:6139 6158:7151 7170:8185 8204:10231 10250:12277 12296:13311 13330:14323 14342:15357 15376:16369" ht="21" customHeight="1" x14ac:dyDescent="0.2">
      <c r="A51" s="162" t="s">
        <v>612</v>
      </c>
      <c r="B51" s="258">
        <v>0.96363636363636362</v>
      </c>
      <c r="C51" s="258">
        <v>0.91891891891891897</v>
      </c>
      <c r="D51" s="258">
        <v>0.96969696969696972</v>
      </c>
      <c r="E51" s="258">
        <v>0.96296296296296291</v>
      </c>
      <c r="F51" s="258">
        <v>0.98684210526315785</v>
      </c>
      <c r="G51" s="258">
        <v>0.96478873239436624</v>
      </c>
      <c r="H51" s="258">
        <v>0.97560975609756095</v>
      </c>
      <c r="I51" s="258">
        <v>0.92592592592592593</v>
      </c>
      <c r="J51" s="258">
        <v>0.93129770992366412</v>
      </c>
      <c r="K51" s="258">
        <v>0.97222222222222221</v>
      </c>
      <c r="L51" s="258">
        <v>0.95454545454545459</v>
      </c>
      <c r="M51" s="258">
        <v>0.93150684931506844</v>
      </c>
      <c r="N51" s="258">
        <v>0.98936170212765961</v>
      </c>
      <c r="O51" s="258">
        <v>0.88421052631578945</v>
      </c>
      <c r="P51" s="258">
        <v>0.91411042944785281</v>
      </c>
      <c r="Q51" s="258">
        <v>0.99099099099099097</v>
      </c>
      <c r="R51" s="258">
        <v>0.97</v>
      </c>
      <c r="S51" s="258">
        <v>0.99029126213592233</v>
      </c>
      <c r="T51" s="260">
        <v>0.95596518177163337</v>
      </c>
      <c r="U51" s="258" t="str">
        <f t="shared" si="3"/>
        <v>x</v>
      </c>
    </row>
    <row r="52" spans="1:1013 1032:2047 2066:3059 3078:4093 4112:5105 5124:6139 6158:7151 7170:8185 8204:10231 10250:12277 12296:13311 13330:14323 14342:15357 15376:16369" ht="21" customHeight="1" x14ac:dyDescent="0.2">
      <c r="A52" s="251" t="s">
        <v>613</v>
      </c>
      <c r="B52" s="256">
        <v>0.91578947368421049</v>
      </c>
      <c r="C52" s="256">
        <v>0.97101449275362317</v>
      </c>
      <c r="D52" s="256">
        <v>0.93989071038251371</v>
      </c>
      <c r="E52" s="256">
        <v>0.96825396825396826</v>
      </c>
      <c r="F52" s="256">
        <v>0.95833333333333337</v>
      </c>
      <c r="G52" s="256">
        <v>0.96710526315789469</v>
      </c>
      <c r="H52" s="256">
        <v>0.97395833333333337</v>
      </c>
      <c r="I52" s="256">
        <v>0.9263157894736842</v>
      </c>
      <c r="J52" s="256">
        <v>0.93043478260869561</v>
      </c>
      <c r="K52" s="256">
        <v>0.949438202247191</v>
      </c>
      <c r="L52" s="256">
        <v>0.90506329113924056</v>
      </c>
      <c r="M52" s="256">
        <v>0.94701986754966883</v>
      </c>
      <c r="N52" s="256">
        <v>0.96491228070175439</v>
      </c>
      <c r="O52" s="256">
        <v>0.8896551724137931</v>
      </c>
      <c r="P52" s="256">
        <v>0.81065088757396453</v>
      </c>
      <c r="Q52" s="256">
        <v>0.90082644628099173</v>
      </c>
      <c r="R52" s="256">
        <v>0.97142857142857142</v>
      </c>
      <c r="S52" s="256">
        <v>0.96268656716417911</v>
      </c>
      <c r="T52" s="257">
        <v>0.93292946776287322</v>
      </c>
      <c r="U52" s="256" t="str">
        <f t="shared" si="3"/>
        <v>x</v>
      </c>
    </row>
    <row r="53" spans="1:1013 1032:2047 2066:3059 3078:4093 4112:5105 5124:6139 6158:7151 7170:8185 8204:10231 10250:12277 12296:13311 13330:14323 14342:15357 15376:16369" ht="21" customHeight="1" x14ac:dyDescent="0.2">
      <c r="A53" s="162" t="s">
        <v>614</v>
      </c>
      <c r="B53" s="258">
        <v>0.97826086956521741</v>
      </c>
      <c r="C53" s="258">
        <v>0.92105263157894735</v>
      </c>
      <c r="D53" s="258">
        <v>0.94160583941605835</v>
      </c>
      <c r="E53" s="258">
        <v>0.96363636363636362</v>
      </c>
      <c r="F53" s="258">
        <v>0.96721311475409832</v>
      </c>
      <c r="G53" s="258">
        <v>0.97297297297297303</v>
      </c>
      <c r="H53" s="258">
        <v>1</v>
      </c>
      <c r="I53" s="258">
        <v>0.97435897435897434</v>
      </c>
      <c r="J53" s="258">
        <v>0.94285714285714284</v>
      </c>
      <c r="K53" s="258">
        <v>0.97142857142857142</v>
      </c>
      <c r="L53" s="258">
        <v>0.88826815642458101</v>
      </c>
      <c r="M53" s="258">
        <v>0.92413793103448272</v>
      </c>
      <c r="N53" s="258">
        <v>0.967741935483871</v>
      </c>
      <c r="O53" s="258">
        <v>0.95454545454545459</v>
      </c>
      <c r="P53" s="258">
        <v>0.91666666666666663</v>
      </c>
      <c r="Q53" s="258">
        <v>0.96610169491525422</v>
      </c>
      <c r="R53" s="258">
        <v>0.94495412844036697</v>
      </c>
      <c r="S53" s="258">
        <v>0.95522388059701491</v>
      </c>
      <c r="T53" s="260">
        <v>0.95040214477211793</v>
      </c>
      <c r="U53" s="258" t="str">
        <f t="shared" si="3"/>
        <v>x</v>
      </c>
    </row>
    <row r="54" spans="1:1013 1032:2047 2066:3059 3078:4093 4112:5105 5124:6139 6158:7151 7170:8185 8204:10231 10250:12277 12296:13311 13330:14323 14342:15357 15376:16369" ht="21" customHeight="1" x14ac:dyDescent="0.2">
      <c r="A54" s="251" t="s">
        <v>610</v>
      </c>
      <c r="B54" s="256">
        <v>0.95924764890282133</v>
      </c>
      <c r="C54" s="256">
        <v>0.9375</v>
      </c>
      <c r="D54" s="256">
        <v>0.95529801324503316</v>
      </c>
      <c r="E54" s="256">
        <v>0.97044334975369462</v>
      </c>
      <c r="F54" s="256">
        <v>0.97069597069597069</v>
      </c>
      <c r="G54" s="256">
        <v>0.96895424836601307</v>
      </c>
      <c r="H54" s="256">
        <v>0.98169014084507045</v>
      </c>
      <c r="I54" s="256">
        <v>0.95859872611464969</v>
      </c>
      <c r="J54" s="256">
        <v>0.91712707182320441</v>
      </c>
      <c r="K54" s="256">
        <v>0.96760563380281694</v>
      </c>
      <c r="L54" s="256">
        <v>0.91131498470948014</v>
      </c>
      <c r="M54" s="256">
        <v>0.9252032520325203</v>
      </c>
      <c r="N54" s="256">
        <v>0.97709923664122134</v>
      </c>
      <c r="O54" s="256">
        <v>0.92337917485265231</v>
      </c>
      <c r="P54" s="256">
        <v>0.8737300435413643</v>
      </c>
      <c r="Q54" s="256">
        <v>0.95238095238095233</v>
      </c>
      <c r="R54" s="256">
        <v>0.96626506024096381</v>
      </c>
      <c r="S54" s="256">
        <v>0.97053045186640474</v>
      </c>
      <c r="T54" s="257">
        <v>0.94620469569181676</v>
      </c>
      <c r="U54" s="256" t="str">
        <f t="shared" si="3"/>
        <v>x</v>
      </c>
    </row>
    <row r="55" spans="1:1013 1032:2047 2066:3059 3078:4093 4112:5105 5124:6139 6158:7151 7170:8185 8204:10231 10250:12277 12296:13311 13330:14323 14342:15357 15376:16369" ht="21" customHeight="1" x14ac:dyDescent="0.2">
      <c r="A55" s="162" t="s">
        <v>585</v>
      </c>
      <c r="B55" s="258">
        <v>0.9859154929577465</v>
      </c>
      <c r="C55" s="258">
        <v>0.87301587301587302</v>
      </c>
      <c r="D55" s="258">
        <v>0.97005988023952094</v>
      </c>
      <c r="E55" s="258">
        <v>0.94827586206896552</v>
      </c>
      <c r="F55" s="258">
        <v>0.94059405940594054</v>
      </c>
      <c r="G55" s="258">
        <v>0.94656488549618323</v>
      </c>
      <c r="H55" s="258">
        <v>0.95882352941176474</v>
      </c>
      <c r="I55" s="258">
        <v>0.98684210526315785</v>
      </c>
      <c r="J55" s="258">
        <v>0.90066225165562919</v>
      </c>
      <c r="K55" s="258">
        <v>1</v>
      </c>
      <c r="L55" s="258">
        <v>0.93197278911564629</v>
      </c>
      <c r="M55" s="258">
        <v>0.94565217391304346</v>
      </c>
      <c r="N55" s="258">
        <v>0.97826086956521741</v>
      </c>
      <c r="O55" s="258">
        <v>0.90647482014388492</v>
      </c>
      <c r="P55" s="258">
        <v>0.91160220994475138</v>
      </c>
      <c r="Q55" s="258">
        <v>0.9464285714285714</v>
      </c>
      <c r="R55" s="258">
        <v>0.93495934959349591</v>
      </c>
      <c r="S55" s="258">
        <v>0.96202531645569622</v>
      </c>
      <c r="T55" s="260">
        <v>0.94652867615351444</v>
      </c>
      <c r="U55" s="260"/>
    </row>
    <row r="56" spans="1:1013 1032:2047 2066:3059 3078:4093 4112:5105 5124:6139 6158:7151 7170:8185 8204:10231 10250:12277 12296:13311 13330:14323 14342:15357 15376:16369" ht="21" customHeight="1" x14ac:dyDescent="0.2">
      <c r="A56" s="251" t="s">
        <v>586</v>
      </c>
      <c r="B56" s="256">
        <v>0.96825396825396826</v>
      </c>
      <c r="C56" s="256">
        <v>0.95714285714285718</v>
      </c>
      <c r="D56" s="256">
        <v>0.97</v>
      </c>
      <c r="E56" s="256">
        <v>0.94117647058823528</v>
      </c>
      <c r="F56" s="256">
        <v>0.94736842105263153</v>
      </c>
      <c r="G56" s="256">
        <v>0.96551724137931039</v>
      </c>
      <c r="H56" s="256">
        <v>0.98717948717948723</v>
      </c>
      <c r="I56" s="256">
        <v>0.98947368421052628</v>
      </c>
      <c r="J56" s="256">
        <v>0.94701986754966883</v>
      </c>
      <c r="K56" s="256">
        <v>0.98285714285714287</v>
      </c>
      <c r="L56" s="256">
        <v>0.9072847682119205</v>
      </c>
      <c r="M56" s="256">
        <v>0.95625000000000004</v>
      </c>
      <c r="N56" s="256">
        <v>0.99193548387096775</v>
      </c>
      <c r="O56" s="256">
        <v>0.90225563909774431</v>
      </c>
      <c r="P56" s="256">
        <v>0.8529411764705882</v>
      </c>
      <c r="Q56" s="256">
        <v>0.9327731092436975</v>
      </c>
      <c r="R56" s="256">
        <v>0.96183206106870234</v>
      </c>
      <c r="S56" s="256">
        <v>0.95967741935483875</v>
      </c>
      <c r="T56" s="257">
        <v>0.94986922406277241</v>
      </c>
      <c r="U56" s="257"/>
    </row>
    <row r="57" spans="1:1013 1032:2047 2066:3059 3078:4093 4112:5105 5124:6139 6158:7151 7170:8185 8204:10231 10250:12277 12296:13311 13330:14323 14342:15357 15376:16369" ht="21" customHeight="1" x14ac:dyDescent="0.2">
      <c r="A57" s="162" t="s">
        <v>587</v>
      </c>
      <c r="B57" s="258">
        <v>0.97333333333333338</v>
      </c>
      <c r="C57" s="258">
        <v>0.95061728395061729</v>
      </c>
      <c r="D57" s="258">
        <v>0.96932515337423308</v>
      </c>
      <c r="E57" s="258">
        <v>0.98039215686274506</v>
      </c>
      <c r="F57" s="258">
        <v>0.96103896103896103</v>
      </c>
      <c r="G57" s="258">
        <v>0.94117647058823528</v>
      </c>
      <c r="H57" s="258">
        <v>0.97282608695652173</v>
      </c>
      <c r="I57" s="258">
        <v>0.98230088495575218</v>
      </c>
      <c r="J57" s="258">
        <v>0.90780141843971629</v>
      </c>
      <c r="K57" s="258">
        <v>0.9642857142857143</v>
      </c>
      <c r="L57" s="258">
        <v>0.91411042944785281</v>
      </c>
      <c r="M57" s="258">
        <v>0.94764397905759157</v>
      </c>
      <c r="N57" s="258">
        <v>0.93877551020408168</v>
      </c>
      <c r="O57" s="258">
        <v>0.88405797101449279</v>
      </c>
      <c r="P57" s="258">
        <v>0.91176470588235292</v>
      </c>
      <c r="Q57" s="258">
        <v>0.95</v>
      </c>
      <c r="R57" s="258">
        <v>0.9553571428571429</v>
      </c>
      <c r="S57" s="258">
        <v>0.99056603773584906</v>
      </c>
      <c r="T57" s="260">
        <v>0.94718763417775864</v>
      </c>
      <c r="U57" s="587"/>
      <c r="V57" s="692"/>
      <c r="W57" s="147"/>
    </row>
    <row r="58" spans="1:1013 1032:2047 2066:3059 3078:4093 4112:5105 5124:6139 6158:7151 7170:8185 8204:10231 10250:12277 12296:13311 13330:14323 14342:15357 15376:16369" ht="21" customHeight="1" x14ac:dyDescent="0.2">
      <c r="A58" s="251" t="s">
        <v>588</v>
      </c>
      <c r="B58" s="256">
        <v>0.92</v>
      </c>
      <c r="C58" s="256">
        <v>0.9</v>
      </c>
      <c r="D58" s="256">
        <v>0.89230769230769236</v>
      </c>
      <c r="E58" s="256">
        <v>0.94915254237288138</v>
      </c>
      <c r="F58" s="256">
        <v>0.92079207920792083</v>
      </c>
      <c r="G58" s="256">
        <v>0.93969849246231152</v>
      </c>
      <c r="H58" s="256">
        <v>0.96756756756756757</v>
      </c>
      <c r="I58" s="256">
        <v>0.95714285714285718</v>
      </c>
      <c r="J58" s="256">
        <v>0.91095890410958902</v>
      </c>
      <c r="K58" s="256">
        <v>0.97354497354497349</v>
      </c>
      <c r="L58" s="256">
        <v>0.88461538461538458</v>
      </c>
      <c r="M58" s="256">
        <v>0.95652173913043481</v>
      </c>
      <c r="N58" s="256">
        <v>1</v>
      </c>
      <c r="O58" s="256">
        <v>0.91111111111111109</v>
      </c>
      <c r="P58" s="256">
        <v>0.91228070175438591</v>
      </c>
      <c r="Q58" s="256">
        <v>0.90526315789473688</v>
      </c>
      <c r="R58" s="256">
        <v>0.97979797979797978</v>
      </c>
      <c r="S58" s="256">
        <v>0.98449612403100772</v>
      </c>
      <c r="T58" s="257">
        <v>0.93680614859094791</v>
      </c>
      <c r="U58" s="256"/>
      <c r="V58" s="692"/>
      <c r="W58" s="147"/>
    </row>
    <row r="59" spans="1:1013 1032:2047 2066:3059 3078:4093 4112:5105 5124:6139 6158:7151 7170:8185 8204:10231 10250:12277 12296:13311 13330:14323 14342:15357 15376:16369" s="258" customFormat="1" ht="21" customHeight="1" x14ac:dyDescent="0.2">
      <c r="A59" s="162" t="s">
        <v>583</v>
      </c>
      <c r="B59" s="258">
        <v>0.96126760563380287</v>
      </c>
      <c r="C59" s="258">
        <v>0.92176870748299322</v>
      </c>
      <c r="D59" s="258">
        <v>0.94896551724137934</v>
      </c>
      <c r="E59" s="258">
        <v>0.954337899543379</v>
      </c>
      <c r="F59" s="258">
        <v>0.94084507042253518</v>
      </c>
      <c r="G59" s="258">
        <v>0.94698085419734901</v>
      </c>
      <c r="H59" s="258">
        <v>0.97122302158273377</v>
      </c>
      <c r="I59" s="258">
        <v>0.98022598870056499</v>
      </c>
      <c r="J59" s="258">
        <v>0.91680814940577249</v>
      </c>
      <c r="K59" s="258">
        <v>0.98013245033112584</v>
      </c>
      <c r="L59" s="258">
        <v>0.91032148900169207</v>
      </c>
      <c r="M59" s="258">
        <v>0.95132127955493739</v>
      </c>
      <c r="N59" s="258">
        <v>0.97826086956521741</v>
      </c>
      <c r="O59" s="258">
        <v>0.90091743119266054</v>
      </c>
      <c r="P59" s="258">
        <v>0.89665653495440734</v>
      </c>
      <c r="Q59" s="258">
        <v>0.93427230046948362</v>
      </c>
      <c r="R59" s="258">
        <v>0.956989247311828</v>
      </c>
      <c r="S59" s="258">
        <v>0.97292069632495159</v>
      </c>
      <c r="T59" s="260">
        <v>0.94506678155967261</v>
      </c>
      <c r="V59" s="692"/>
      <c r="W59" s="147"/>
      <c r="X59"/>
      <c r="Y59"/>
      <c r="Z59"/>
      <c r="AA59"/>
      <c r="AB59"/>
      <c r="AC59"/>
      <c r="AD59"/>
      <c r="AE59"/>
      <c r="AF59"/>
      <c r="AG59"/>
      <c r="AH59"/>
      <c r="AI59"/>
      <c r="AJ59"/>
      <c r="AK59"/>
      <c r="AL59"/>
      <c r="AM59"/>
      <c r="AN59"/>
      <c r="AO59"/>
      <c r="AP59" s="260"/>
      <c r="AQ59" s="260"/>
      <c r="AR59"/>
      <c r="AS59" s="162"/>
      <c r="BL59" s="260"/>
      <c r="BM59" s="260"/>
      <c r="BN59"/>
      <c r="BO59" s="162"/>
      <c r="CH59" s="260"/>
      <c r="CI59" s="260"/>
      <c r="CJ59"/>
      <c r="CK59" s="162"/>
      <c r="DD59" s="260"/>
      <c r="DE59" s="260"/>
      <c r="DF59"/>
      <c r="DG59" s="162"/>
      <c r="DZ59" s="260"/>
      <c r="EA59" s="260"/>
      <c r="EB59"/>
      <c r="EC59" s="162"/>
      <c r="EV59" s="260"/>
      <c r="EW59" s="260"/>
      <c r="EX59"/>
      <c r="EY59" s="162"/>
      <c r="FR59" s="260"/>
      <c r="FS59" s="260"/>
      <c r="FT59"/>
      <c r="FU59" s="162"/>
      <c r="GN59" s="260"/>
      <c r="GO59" s="260"/>
      <c r="GP59"/>
      <c r="GQ59" s="162"/>
      <c r="HJ59" s="260"/>
      <c r="HK59" s="260"/>
      <c r="HL59"/>
      <c r="HM59" s="162"/>
      <c r="IF59" s="260"/>
      <c r="IG59" s="260"/>
      <c r="IH59"/>
      <c r="II59" s="162"/>
      <c r="JB59" s="260"/>
      <c r="JC59" s="260"/>
      <c r="JD59"/>
      <c r="JE59" s="162"/>
      <c r="JX59" s="260"/>
      <c r="JY59" s="260"/>
      <c r="JZ59"/>
      <c r="KA59" s="162"/>
      <c r="KT59" s="260"/>
      <c r="KU59" s="260"/>
      <c r="KV59"/>
      <c r="KW59" s="162"/>
      <c r="LP59" s="260"/>
      <c r="LQ59" s="260"/>
      <c r="LR59"/>
      <c r="LS59" s="162"/>
      <c r="ML59" s="260"/>
      <c r="MM59" s="260"/>
      <c r="MN59"/>
      <c r="MO59" s="162"/>
      <c r="NH59" s="260"/>
      <c r="NI59" s="260"/>
      <c r="NJ59"/>
      <c r="NK59" s="162"/>
      <c r="OD59" s="260"/>
      <c r="OE59" s="260"/>
      <c r="OF59"/>
      <c r="OG59" s="162"/>
      <c r="OZ59" s="260"/>
      <c r="PA59" s="260"/>
      <c r="PB59"/>
      <c r="PC59" s="162"/>
      <c r="PV59" s="260"/>
      <c r="PW59" s="260"/>
      <c r="PX59"/>
      <c r="PY59" s="162"/>
      <c r="QR59" s="260"/>
      <c r="QS59" s="260"/>
      <c r="QT59"/>
      <c r="QU59" s="162"/>
      <c r="RN59" s="260"/>
      <c r="RO59" s="260"/>
      <c r="RP59"/>
      <c r="RQ59" s="162"/>
      <c r="SJ59" s="260"/>
      <c r="SK59" s="260"/>
      <c r="SL59"/>
      <c r="SM59" s="162"/>
      <c r="TF59" s="260"/>
      <c r="TG59" s="260"/>
      <c r="TH59"/>
      <c r="TI59" s="162"/>
      <c r="UB59" s="260"/>
      <c r="UC59" s="260"/>
      <c r="UD59"/>
      <c r="UE59" s="162"/>
      <c r="UX59" s="260"/>
      <c r="UY59" s="260"/>
      <c r="UZ59"/>
      <c r="VA59" s="162"/>
      <c r="VT59" s="260"/>
      <c r="VU59" s="260"/>
      <c r="VV59"/>
      <c r="VW59" s="162"/>
      <c r="WP59" s="260"/>
      <c r="WQ59" s="260"/>
      <c r="WR59"/>
      <c r="WS59" s="162"/>
      <c r="XL59" s="260"/>
      <c r="XM59" s="260"/>
      <c r="XN59"/>
      <c r="XO59" s="162"/>
      <c r="YH59" s="260"/>
      <c r="YI59" s="260"/>
      <c r="YJ59"/>
      <c r="YK59" s="162"/>
      <c r="ZD59" s="260"/>
      <c r="ZE59" s="260"/>
      <c r="ZF59"/>
      <c r="ZG59" s="162"/>
      <c r="ZZ59" s="260"/>
      <c r="AAA59" s="260"/>
      <c r="AAB59"/>
      <c r="AAC59" s="162"/>
      <c r="AAV59" s="260"/>
      <c r="AAW59" s="260"/>
      <c r="AAX59"/>
      <c r="AAY59" s="162"/>
      <c r="ABR59" s="260"/>
      <c r="ABS59" s="260"/>
      <c r="ABT59"/>
      <c r="ABU59" s="162"/>
      <c r="ACN59" s="260"/>
      <c r="ACO59" s="260"/>
      <c r="ACP59"/>
      <c r="ACQ59" s="162"/>
      <c r="ADJ59" s="260"/>
      <c r="ADK59" s="260"/>
      <c r="ADL59"/>
      <c r="ADM59" s="162"/>
      <c r="AEF59" s="260"/>
      <c r="AEG59" s="260"/>
      <c r="AEH59"/>
      <c r="AEI59" s="162"/>
      <c r="AFB59" s="260"/>
      <c r="AFC59" s="260"/>
      <c r="AFD59"/>
      <c r="AFE59" s="162"/>
      <c r="AFX59" s="260"/>
      <c r="AFY59" s="260"/>
      <c r="AFZ59"/>
      <c r="AGA59" s="162"/>
      <c r="AGT59" s="260"/>
      <c r="AGU59" s="260"/>
      <c r="AGV59"/>
      <c r="AGW59" s="162"/>
      <c r="AHP59" s="260"/>
      <c r="AHQ59" s="260"/>
      <c r="AHR59"/>
      <c r="AHS59" s="162"/>
      <c r="AIL59" s="260"/>
      <c r="AIM59" s="260"/>
      <c r="AIN59"/>
      <c r="AIO59" s="162"/>
      <c r="AJH59" s="260"/>
      <c r="AJI59" s="260"/>
      <c r="AJJ59"/>
      <c r="AJK59" s="162"/>
      <c r="AKD59" s="260"/>
      <c r="AKE59" s="260"/>
      <c r="AKF59"/>
      <c r="AKG59" s="162"/>
      <c r="AKZ59" s="260"/>
      <c r="ALA59" s="260"/>
      <c r="ALB59"/>
      <c r="ALC59" s="162"/>
      <c r="ALV59" s="260"/>
      <c r="ALW59" s="260"/>
      <c r="ALX59"/>
      <c r="ALY59" s="162"/>
      <c r="AMR59" s="260"/>
      <c r="AMS59" s="260"/>
      <c r="AMT59"/>
      <c r="AMU59" s="162"/>
      <c r="ANN59" s="260"/>
      <c r="ANO59" s="260"/>
      <c r="ANP59"/>
      <c r="ANQ59" s="162"/>
      <c r="AOJ59" s="260"/>
      <c r="AOK59" s="260"/>
      <c r="AOL59"/>
      <c r="AOM59" s="162"/>
      <c r="APF59" s="260"/>
      <c r="APG59" s="260"/>
      <c r="APH59"/>
      <c r="API59" s="162"/>
      <c r="AQB59" s="260"/>
      <c r="AQC59" s="260"/>
      <c r="AQD59"/>
      <c r="AQE59" s="162"/>
      <c r="AQX59" s="260"/>
      <c r="AQY59" s="260"/>
      <c r="AQZ59"/>
      <c r="ARA59" s="162"/>
      <c r="ART59" s="260"/>
      <c r="ARU59" s="260"/>
      <c r="ARV59"/>
      <c r="ARW59" s="162"/>
      <c r="ASP59" s="260"/>
      <c r="ASQ59" s="260"/>
      <c r="ASR59"/>
      <c r="ASS59" s="162"/>
      <c r="ATL59" s="260"/>
      <c r="ATM59" s="260"/>
      <c r="ATN59"/>
      <c r="ATO59" s="162"/>
      <c r="AUH59" s="260"/>
      <c r="AUI59" s="260"/>
      <c r="AUJ59"/>
      <c r="AUK59" s="162"/>
      <c r="AVD59" s="260"/>
      <c r="AVE59" s="260"/>
      <c r="AVF59"/>
      <c r="AVG59" s="162"/>
      <c r="AVZ59" s="260"/>
      <c r="AWA59" s="260"/>
      <c r="AWB59"/>
      <c r="AWC59" s="162"/>
      <c r="AWV59" s="260"/>
      <c r="AWW59" s="260"/>
      <c r="AWX59"/>
      <c r="AWY59" s="162"/>
      <c r="AXR59" s="260"/>
      <c r="AXS59" s="260"/>
      <c r="AXT59"/>
      <c r="AXU59" s="162"/>
      <c r="AYN59" s="260"/>
      <c r="AYO59" s="260"/>
      <c r="AYP59"/>
      <c r="AYQ59" s="162"/>
      <c r="AZJ59" s="260"/>
      <c r="AZK59" s="260"/>
      <c r="AZL59"/>
      <c r="AZM59" s="162"/>
      <c r="BAF59" s="260"/>
      <c r="BAG59" s="260"/>
      <c r="BAH59"/>
      <c r="BAI59" s="162"/>
      <c r="BBB59" s="260"/>
      <c r="BBC59" s="260"/>
      <c r="BBD59"/>
      <c r="BBE59" s="162"/>
      <c r="BBX59" s="260"/>
      <c r="BBY59" s="260"/>
      <c r="BBZ59"/>
      <c r="BCA59" s="162"/>
      <c r="BCT59" s="260"/>
      <c r="BCU59" s="260"/>
      <c r="BCV59"/>
      <c r="BCW59" s="162"/>
      <c r="BDP59" s="260"/>
      <c r="BDQ59" s="260"/>
      <c r="BDR59"/>
      <c r="BDS59" s="162"/>
      <c r="BEL59" s="260"/>
      <c r="BEM59" s="260"/>
      <c r="BEN59"/>
      <c r="BEO59" s="162"/>
      <c r="BFH59" s="260"/>
      <c r="BFI59" s="260"/>
      <c r="BFJ59"/>
      <c r="BFK59" s="162"/>
      <c r="BGD59" s="260"/>
      <c r="BGE59" s="260"/>
      <c r="BGF59"/>
      <c r="BGG59" s="162"/>
      <c r="BGZ59" s="260"/>
      <c r="BHA59" s="260"/>
      <c r="BHB59"/>
      <c r="BHC59" s="162"/>
      <c r="BHV59" s="260"/>
      <c r="BHW59" s="260"/>
      <c r="BHX59"/>
      <c r="BHY59" s="162"/>
      <c r="BIR59" s="260"/>
      <c r="BIS59" s="260"/>
      <c r="BIT59"/>
      <c r="BIU59" s="162"/>
      <c r="BJN59" s="260"/>
      <c r="BJO59" s="260"/>
      <c r="BJP59"/>
      <c r="BJQ59" s="162"/>
      <c r="BKJ59" s="260"/>
      <c r="BKK59" s="260"/>
      <c r="BKL59"/>
      <c r="BKM59" s="162"/>
      <c r="BLF59" s="260"/>
      <c r="BLG59" s="260"/>
      <c r="BLH59"/>
      <c r="BLI59" s="162"/>
      <c r="BMB59" s="260"/>
      <c r="BMC59" s="260"/>
      <c r="BMD59"/>
      <c r="BME59" s="162"/>
      <c r="BMX59" s="260"/>
      <c r="BMY59" s="260"/>
      <c r="BMZ59"/>
      <c r="BNA59" s="162"/>
      <c r="BNT59" s="260"/>
      <c r="BNU59" s="260"/>
      <c r="BNV59"/>
      <c r="BNW59" s="162"/>
      <c r="BOP59" s="260"/>
      <c r="BOQ59" s="260"/>
      <c r="BOR59"/>
      <c r="BOS59" s="162"/>
      <c r="BPL59" s="260"/>
      <c r="BPM59" s="260"/>
      <c r="BPN59"/>
      <c r="BPO59" s="162"/>
      <c r="BQH59" s="260"/>
      <c r="BQI59" s="260"/>
      <c r="BQJ59"/>
      <c r="BQK59" s="162"/>
      <c r="BRD59" s="260"/>
      <c r="BRE59" s="260"/>
      <c r="BRF59"/>
      <c r="BRG59" s="162"/>
      <c r="BRZ59" s="260"/>
      <c r="BSA59" s="260"/>
      <c r="BSB59"/>
      <c r="BSC59" s="162"/>
      <c r="BSV59" s="260"/>
      <c r="BSW59" s="260"/>
      <c r="BSX59"/>
      <c r="BSY59" s="162"/>
      <c r="BTR59" s="260"/>
      <c r="BTS59" s="260"/>
      <c r="BTT59"/>
      <c r="BTU59" s="162"/>
      <c r="BUN59" s="260"/>
      <c r="BUO59" s="260"/>
      <c r="BUP59"/>
      <c r="BUQ59" s="162"/>
      <c r="BVJ59" s="260"/>
      <c r="BVK59" s="260"/>
      <c r="BVL59"/>
      <c r="BVM59" s="162"/>
      <c r="BWF59" s="260"/>
      <c r="BWG59" s="260"/>
      <c r="BWH59"/>
      <c r="BWI59" s="162"/>
      <c r="BXB59" s="260"/>
      <c r="BXC59" s="260"/>
      <c r="BXD59"/>
      <c r="BXE59" s="162"/>
      <c r="BXX59" s="260"/>
      <c r="BXY59" s="260"/>
      <c r="BXZ59"/>
      <c r="BYA59" s="162"/>
      <c r="BYT59" s="260"/>
      <c r="BYU59" s="260"/>
      <c r="BYV59"/>
      <c r="BYW59" s="162"/>
      <c r="BZP59" s="260"/>
      <c r="BZQ59" s="260"/>
      <c r="BZR59"/>
      <c r="BZS59" s="162"/>
      <c r="CAL59" s="260"/>
      <c r="CAM59" s="260"/>
      <c r="CAN59"/>
      <c r="CAO59" s="162"/>
      <c r="CBH59" s="260"/>
      <c r="CBI59" s="260"/>
      <c r="CBJ59"/>
      <c r="CBK59" s="162"/>
      <c r="CCD59" s="260"/>
      <c r="CCE59" s="260"/>
      <c r="CCF59"/>
      <c r="CCG59" s="162"/>
      <c r="CCZ59" s="260"/>
      <c r="CDA59" s="260"/>
      <c r="CDB59"/>
      <c r="CDC59" s="162"/>
      <c r="CDV59" s="260"/>
      <c r="CDW59" s="260"/>
      <c r="CDX59"/>
      <c r="CDY59" s="162"/>
      <c r="CER59" s="260"/>
      <c r="CES59" s="260"/>
      <c r="CET59"/>
      <c r="CEU59" s="162"/>
      <c r="CFN59" s="260"/>
      <c r="CFO59" s="260"/>
      <c r="CFP59"/>
      <c r="CFQ59" s="162"/>
      <c r="CGJ59" s="260"/>
      <c r="CGK59" s="260"/>
      <c r="CGL59"/>
      <c r="CGM59" s="162"/>
      <c r="CHF59" s="260"/>
      <c r="CHG59" s="260"/>
      <c r="CHH59"/>
      <c r="CHI59" s="162"/>
      <c r="CIB59" s="260"/>
      <c r="CIC59" s="260"/>
      <c r="CID59"/>
      <c r="CIE59" s="162"/>
      <c r="CIX59" s="260"/>
      <c r="CIY59" s="260"/>
      <c r="CIZ59"/>
      <c r="CJA59" s="162"/>
      <c r="CJT59" s="260"/>
      <c r="CJU59" s="260"/>
      <c r="CJV59"/>
      <c r="CJW59" s="162"/>
      <c r="CKP59" s="260"/>
      <c r="CKQ59" s="260"/>
      <c r="CKR59"/>
      <c r="CKS59" s="162"/>
      <c r="CLL59" s="260"/>
      <c r="CLM59" s="260"/>
      <c r="CLN59"/>
      <c r="CLO59" s="162"/>
      <c r="CMH59" s="260"/>
      <c r="CMI59" s="260"/>
      <c r="CMJ59"/>
      <c r="CMK59" s="162"/>
      <c r="CND59" s="260"/>
      <c r="CNE59" s="260"/>
      <c r="CNF59"/>
      <c r="CNG59" s="162"/>
      <c r="CNZ59" s="260"/>
      <c r="COA59" s="260"/>
      <c r="COB59"/>
      <c r="COC59" s="162"/>
      <c r="COV59" s="260"/>
      <c r="COW59" s="260"/>
      <c r="COX59"/>
      <c r="COY59" s="162"/>
      <c r="CPR59" s="260"/>
      <c r="CPS59" s="260"/>
      <c r="CPT59"/>
      <c r="CPU59" s="162"/>
      <c r="CQN59" s="260"/>
      <c r="CQO59" s="260"/>
      <c r="CQP59"/>
      <c r="CQQ59" s="162"/>
      <c r="CRJ59" s="260"/>
      <c r="CRK59" s="260"/>
      <c r="CRL59"/>
      <c r="CRM59" s="162"/>
      <c r="CSF59" s="260"/>
      <c r="CSG59" s="260"/>
      <c r="CSH59"/>
      <c r="CSI59" s="162"/>
      <c r="CTB59" s="260"/>
      <c r="CTC59" s="260"/>
      <c r="CTD59"/>
      <c r="CTE59" s="162"/>
      <c r="CTX59" s="260"/>
      <c r="CTY59" s="260"/>
      <c r="CTZ59"/>
      <c r="CUA59" s="162"/>
      <c r="CUT59" s="260"/>
      <c r="CUU59" s="260"/>
      <c r="CUV59"/>
      <c r="CUW59" s="162"/>
      <c r="CVP59" s="260"/>
      <c r="CVQ59" s="260"/>
      <c r="CVR59"/>
      <c r="CVS59" s="162"/>
      <c r="CWL59" s="260"/>
      <c r="CWM59" s="260"/>
      <c r="CWN59"/>
      <c r="CWO59" s="162"/>
      <c r="CXH59" s="260"/>
      <c r="CXI59" s="260"/>
      <c r="CXJ59"/>
      <c r="CXK59" s="162"/>
      <c r="CYD59" s="260"/>
      <c r="CYE59" s="260"/>
      <c r="CYF59"/>
      <c r="CYG59" s="162"/>
      <c r="CYZ59" s="260"/>
      <c r="CZA59" s="260"/>
      <c r="CZB59"/>
      <c r="CZC59" s="162"/>
      <c r="CZV59" s="260"/>
      <c r="CZW59" s="260"/>
      <c r="CZX59"/>
      <c r="CZY59" s="162"/>
      <c r="DAR59" s="260"/>
      <c r="DAS59" s="260"/>
      <c r="DAT59"/>
      <c r="DAU59" s="162"/>
      <c r="DBN59" s="260"/>
      <c r="DBO59" s="260"/>
      <c r="DBP59"/>
      <c r="DBQ59" s="162"/>
      <c r="DCJ59" s="260"/>
      <c r="DCK59" s="260"/>
      <c r="DCL59"/>
      <c r="DCM59" s="162"/>
      <c r="DDF59" s="260"/>
      <c r="DDG59" s="260"/>
      <c r="DDH59"/>
      <c r="DDI59" s="162"/>
      <c r="DEB59" s="260"/>
      <c r="DEC59" s="260"/>
      <c r="DED59"/>
      <c r="DEE59" s="162"/>
      <c r="DEX59" s="260"/>
      <c r="DEY59" s="260"/>
      <c r="DEZ59"/>
      <c r="DFA59" s="162"/>
      <c r="DFT59" s="260"/>
      <c r="DFU59" s="260"/>
      <c r="DFV59"/>
      <c r="DFW59" s="162"/>
      <c r="DGP59" s="260"/>
      <c r="DGQ59" s="260"/>
      <c r="DGR59"/>
      <c r="DGS59" s="162"/>
      <c r="DHL59" s="260"/>
      <c r="DHM59" s="260"/>
      <c r="DHN59"/>
      <c r="DHO59" s="162"/>
      <c r="DIH59" s="260"/>
      <c r="DII59" s="260"/>
      <c r="DIJ59"/>
      <c r="DIK59" s="162"/>
      <c r="DJD59" s="260"/>
      <c r="DJE59" s="260"/>
      <c r="DJF59"/>
      <c r="DJG59" s="162"/>
      <c r="DJZ59" s="260"/>
      <c r="DKA59" s="260"/>
      <c r="DKB59"/>
      <c r="DKC59" s="162"/>
      <c r="DKV59" s="260"/>
      <c r="DKW59" s="260"/>
      <c r="DKX59"/>
      <c r="DKY59" s="162"/>
      <c r="DLR59" s="260"/>
      <c r="DLS59" s="260"/>
      <c r="DLT59"/>
      <c r="DLU59" s="162"/>
      <c r="DMN59" s="260"/>
      <c r="DMO59" s="260"/>
      <c r="DMP59"/>
      <c r="DMQ59" s="162"/>
      <c r="DNJ59" s="260"/>
      <c r="DNK59" s="260"/>
      <c r="DNL59"/>
      <c r="DNM59" s="162"/>
      <c r="DOF59" s="260"/>
      <c r="DOG59" s="260"/>
      <c r="DOH59"/>
      <c r="DOI59" s="162"/>
      <c r="DPB59" s="260"/>
      <c r="DPC59" s="260"/>
      <c r="DPD59"/>
      <c r="DPE59" s="162"/>
      <c r="DPX59" s="260"/>
      <c r="DPY59" s="260"/>
      <c r="DPZ59"/>
      <c r="DQA59" s="162"/>
      <c r="DQT59" s="260"/>
      <c r="DQU59" s="260"/>
      <c r="DQV59"/>
      <c r="DQW59" s="162"/>
      <c r="DRP59" s="260"/>
      <c r="DRQ59" s="260"/>
      <c r="DRR59"/>
      <c r="DRS59" s="162"/>
      <c r="DSL59" s="260"/>
      <c r="DSM59" s="260"/>
      <c r="DSN59"/>
      <c r="DSO59" s="162"/>
      <c r="DTH59" s="260"/>
      <c r="DTI59" s="260"/>
      <c r="DTJ59"/>
      <c r="DTK59" s="162"/>
      <c r="DUD59" s="260"/>
      <c r="DUE59" s="260"/>
      <c r="DUF59"/>
      <c r="DUG59" s="162"/>
      <c r="DUZ59" s="260"/>
      <c r="DVA59" s="260"/>
      <c r="DVB59"/>
      <c r="DVC59" s="162"/>
      <c r="DVV59" s="260"/>
      <c r="DVW59" s="260"/>
      <c r="DVX59"/>
      <c r="DVY59" s="162"/>
      <c r="DWR59" s="260"/>
      <c r="DWS59" s="260"/>
      <c r="DWT59"/>
      <c r="DWU59" s="162"/>
      <c r="DXN59" s="260"/>
      <c r="DXO59" s="260"/>
      <c r="DXP59"/>
      <c r="DXQ59" s="162"/>
      <c r="DYJ59" s="260"/>
      <c r="DYK59" s="260"/>
      <c r="DYL59"/>
      <c r="DYM59" s="162"/>
      <c r="DZF59" s="260"/>
      <c r="DZG59" s="260"/>
      <c r="DZH59"/>
      <c r="DZI59" s="162"/>
      <c r="EAB59" s="260"/>
      <c r="EAC59" s="260"/>
      <c r="EAD59"/>
      <c r="EAE59" s="162"/>
      <c r="EAX59" s="260"/>
      <c r="EAY59" s="260"/>
      <c r="EAZ59"/>
      <c r="EBA59" s="162"/>
      <c r="EBT59" s="260"/>
      <c r="EBU59" s="260"/>
      <c r="EBV59"/>
      <c r="EBW59" s="162"/>
      <c r="ECP59" s="260"/>
      <c r="ECQ59" s="260"/>
      <c r="ECR59"/>
      <c r="ECS59" s="162"/>
      <c r="EDL59" s="260"/>
      <c r="EDM59" s="260"/>
      <c r="EDN59"/>
      <c r="EDO59" s="162"/>
      <c r="EEH59" s="260"/>
      <c r="EEI59" s="260"/>
      <c r="EEJ59"/>
      <c r="EEK59" s="162"/>
      <c r="EFD59" s="260"/>
      <c r="EFE59" s="260"/>
      <c r="EFF59"/>
      <c r="EFG59" s="162"/>
      <c r="EFZ59" s="260"/>
      <c r="EGA59" s="260"/>
      <c r="EGB59"/>
      <c r="EGC59" s="162"/>
      <c r="EGV59" s="260"/>
      <c r="EGW59" s="260"/>
      <c r="EGX59"/>
      <c r="EGY59" s="162"/>
      <c r="EHR59" s="260"/>
      <c r="EHS59" s="260"/>
      <c r="EHT59"/>
      <c r="EHU59" s="162"/>
      <c r="EIN59" s="260"/>
      <c r="EIO59" s="260"/>
      <c r="EIP59"/>
      <c r="EIQ59" s="162"/>
      <c r="EJJ59" s="260"/>
      <c r="EJK59" s="260"/>
      <c r="EJL59"/>
      <c r="EJM59" s="162"/>
      <c r="EKF59" s="260"/>
      <c r="EKG59" s="260"/>
      <c r="EKH59"/>
      <c r="EKI59" s="162"/>
      <c r="ELB59" s="260"/>
      <c r="ELC59" s="260"/>
      <c r="ELD59"/>
      <c r="ELE59" s="162"/>
      <c r="ELX59" s="260"/>
      <c r="ELY59" s="260"/>
      <c r="ELZ59"/>
      <c r="EMA59" s="162"/>
      <c r="EMT59" s="260"/>
      <c r="EMU59" s="260"/>
      <c r="EMV59"/>
      <c r="EMW59" s="162"/>
      <c r="ENP59" s="260"/>
      <c r="ENQ59" s="260"/>
      <c r="ENR59"/>
      <c r="ENS59" s="162"/>
      <c r="EOL59" s="260"/>
      <c r="EOM59" s="260"/>
      <c r="EON59"/>
      <c r="EOO59" s="162"/>
      <c r="EPH59" s="260"/>
      <c r="EPI59" s="260"/>
      <c r="EPJ59"/>
      <c r="EPK59" s="162"/>
      <c r="EQD59" s="260"/>
      <c r="EQE59" s="260"/>
      <c r="EQF59"/>
      <c r="EQG59" s="162"/>
      <c r="EQZ59" s="260"/>
      <c r="ERA59" s="260"/>
      <c r="ERB59"/>
      <c r="ERC59" s="162"/>
      <c r="ERV59" s="260"/>
      <c r="ERW59" s="260"/>
      <c r="ERX59"/>
      <c r="ERY59" s="162"/>
      <c r="ESR59" s="260"/>
      <c r="ESS59" s="260"/>
      <c r="EST59"/>
      <c r="ESU59" s="162"/>
      <c r="ETN59" s="260"/>
      <c r="ETO59" s="260"/>
      <c r="ETP59"/>
      <c r="ETQ59" s="162"/>
      <c r="EUJ59" s="260"/>
      <c r="EUK59" s="260"/>
      <c r="EUL59"/>
      <c r="EUM59" s="162"/>
      <c r="EVF59" s="260"/>
      <c r="EVG59" s="260"/>
      <c r="EVH59"/>
      <c r="EVI59" s="162"/>
      <c r="EWB59" s="260"/>
      <c r="EWC59" s="260"/>
      <c r="EWD59"/>
      <c r="EWE59" s="162"/>
      <c r="EWX59" s="260"/>
      <c r="EWY59" s="260"/>
      <c r="EWZ59"/>
      <c r="EXA59" s="162"/>
      <c r="EXT59" s="260"/>
      <c r="EXU59" s="260"/>
      <c r="EXV59"/>
      <c r="EXW59" s="162"/>
      <c r="EYP59" s="260"/>
      <c r="EYQ59" s="260"/>
      <c r="EYR59"/>
      <c r="EYS59" s="162"/>
      <c r="EZL59" s="260"/>
      <c r="EZM59" s="260"/>
      <c r="EZN59"/>
      <c r="EZO59" s="162"/>
      <c r="FAH59" s="260"/>
      <c r="FAI59" s="260"/>
      <c r="FAJ59"/>
      <c r="FAK59" s="162"/>
      <c r="FBD59" s="260"/>
      <c r="FBE59" s="260"/>
      <c r="FBF59"/>
      <c r="FBG59" s="162"/>
      <c r="FBZ59" s="260"/>
      <c r="FCA59" s="260"/>
      <c r="FCB59"/>
      <c r="FCC59" s="162"/>
      <c r="FCV59" s="260"/>
      <c r="FCW59" s="260"/>
      <c r="FCX59"/>
      <c r="FCY59" s="162"/>
      <c r="FDR59" s="260"/>
      <c r="FDS59" s="260"/>
      <c r="FDT59"/>
      <c r="FDU59" s="162"/>
      <c r="FEN59" s="260"/>
      <c r="FEO59" s="260"/>
      <c r="FEP59"/>
      <c r="FEQ59" s="162"/>
      <c r="FFJ59" s="260"/>
      <c r="FFK59" s="260"/>
      <c r="FFL59"/>
      <c r="FFM59" s="162"/>
      <c r="FGF59" s="260"/>
      <c r="FGG59" s="260"/>
      <c r="FGH59"/>
      <c r="FGI59" s="162"/>
      <c r="FHB59" s="260"/>
      <c r="FHC59" s="260"/>
      <c r="FHD59"/>
      <c r="FHE59" s="162"/>
      <c r="FHX59" s="260"/>
      <c r="FHY59" s="260"/>
      <c r="FHZ59"/>
      <c r="FIA59" s="162"/>
      <c r="FIT59" s="260"/>
      <c r="FIU59" s="260"/>
      <c r="FIV59"/>
      <c r="FIW59" s="162"/>
      <c r="FJP59" s="260"/>
      <c r="FJQ59" s="260"/>
      <c r="FJR59"/>
      <c r="FJS59" s="162"/>
      <c r="FKL59" s="260"/>
      <c r="FKM59" s="260"/>
      <c r="FKN59"/>
      <c r="FKO59" s="162"/>
      <c r="FLH59" s="260"/>
      <c r="FLI59" s="260"/>
      <c r="FLJ59"/>
      <c r="FLK59" s="162"/>
      <c r="FMD59" s="260"/>
      <c r="FME59" s="260"/>
      <c r="FMF59"/>
      <c r="FMG59" s="162"/>
      <c r="FMZ59" s="260"/>
      <c r="FNA59" s="260"/>
      <c r="FNB59"/>
      <c r="FNC59" s="162"/>
      <c r="FNV59" s="260"/>
      <c r="FNW59" s="260"/>
      <c r="FNX59"/>
      <c r="FNY59" s="162"/>
      <c r="FOR59" s="260"/>
      <c r="FOS59" s="260"/>
      <c r="FOT59"/>
      <c r="FOU59" s="162"/>
      <c r="FPN59" s="260"/>
      <c r="FPO59" s="260"/>
      <c r="FPP59"/>
      <c r="FPQ59" s="162"/>
      <c r="FQJ59" s="260"/>
      <c r="FQK59" s="260"/>
      <c r="FQL59"/>
      <c r="FQM59" s="162"/>
      <c r="FRF59" s="260"/>
      <c r="FRG59" s="260"/>
      <c r="FRH59"/>
      <c r="FRI59" s="162"/>
      <c r="FSB59" s="260"/>
      <c r="FSC59" s="260"/>
      <c r="FSD59"/>
      <c r="FSE59" s="162"/>
      <c r="FSX59" s="260"/>
      <c r="FSY59" s="260"/>
      <c r="FSZ59"/>
      <c r="FTA59" s="162"/>
      <c r="FTT59" s="260"/>
      <c r="FTU59" s="260"/>
      <c r="FTV59"/>
      <c r="FTW59" s="162"/>
      <c r="FUP59" s="260"/>
      <c r="FUQ59" s="260"/>
      <c r="FUR59"/>
      <c r="FUS59" s="162"/>
      <c r="FVL59" s="260"/>
      <c r="FVM59" s="260"/>
      <c r="FVN59"/>
      <c r="FVO59" s="162"/>
      <c r="FWH59" s="260"/>
      <c r="FWI59" s="260"/>
      <c r="FWJ59"/>
      <c r="FWK59" s="162"/>
      <c r="FXD59" s="260"/>
      <c r="FXE59" s="260"/>
      <c r="FXF59"/>
      <c r="FXG59" s="162"/>
      <c r="FXZ59" s="260"/>
      <c r="FYA59" s="260"/>
      <c r="FYB59"/>
      <c r="FYC59" s="162"/>
      <c r="FYV59" s="260"/>
      <c r="FYW59" s="260"/>
      <c r="FYX59"/>
      <c r="FYY59" s="162"/>
      <c r="FZR59" s="260"/>
      <c r="FZS59" s="260"/>
      <c r="FZT59"/>
      <c r="FZU59" s="162"/>
      <c r="GAN59" s="260"/>
      <c r="GAO59" s="260"/>
      <c r="GAP59"/>
      <c r="GAQ59" s="162"/>
      <c r="GBJ59" s="260"/>
      <c r="GBK59" s="260"/>
      <c r="GBL59"/>
      <c r="GBM59" s="162"/>
      <c r="GCF59" s="260"/>
      <c r="GCG59" s="260"/>
      <c r="GCH59"/>
      <c r="GCI59" s="162"/>
      <c r="GDB59" s="260"/>
      <c r="GDC59" s="260"/>
      <c r="GDD59"/>
      <c r="GDE59" s="162"/>
      <c r="GDX59" s="260"/>
      <c r="GDY59" s="260"/>
      <c r="GDZ59"/>
      <c r="GEA59" s="162"/>
      <c r="GET59" s="260"/>
      <c r="GEU59" s="260"/>
      <c r="GEV59"/>
      <c r="GEW59" s="162"/>
      <c r="GFP59" s="260"/>
      <c r="GFQ59" s="260"/>
      <c r="GFR59"/>
      <c r="GFS59" s="162"/>
      <c r="GGL59" s="260"/>
      <c r="GGM59" s="260"/>
      <c r="GGN59"/>
      <c r="GGO59" s="162"/>
      <c r="GHH59" s="260"/>
      <c r="GHI59" s="260"/>
      <c r="GHJ59"/>
      <c r="GHK59" s="162"/>
      <c r="GID59" s="260"/>
      <c r="GIE59" s="260"/>
      <c r="GIF59"/>
      <c r="GIG59" s="162"/>
      <c r="GIZ59" s="260"/>
      <c r="GJA59" s="260"/>
      <c r="GJB59"/>
      <c r="GJC59" s="162"/>
      <c r="GJV59" s="260"/>
      <c r="GJW59" s="260"/>
      <c r="GJX59"/>
      <c r="GJY59" s="162"/>
      <c r="GKR59" s="260"/>
      <c r="GKS59" s="260"/>
      <c r="GKT59"/>
      <c r="GKU59" s="162"/>
      <c r="GLN59" s="260"/>
      <c r="GLO59" s="260"/>
      <c r="GLP59"/>
      <c r="GLQ59" s="162"/>
      <c r="GMJ59" s="260"/>
      <c r="GMK59" s="260"/>
      <c r="GML59"/>
      <c r="GMM59" s="162"/>
      <c r="GNF59" s="260"/>
      <c r="GNG59" s="260"/>
      <c r="GNH59"/>
      <c r="GNI59" s="162"/>
      <c r="GOB59" s="260"/>
      <c r="GOC59" s="260"/>
      <c r="GOD59"/>
      <c r="GOE59" s="162"/>
      <c r="GOX59" s="260"/>
      <c r="GOY59" s="260"/>
      <c r="GOZ59"/>
      <c r="GPA59" s="162"/>
      <c r="GPT59" s="260"/>
      <c r="GPU59" s="260"/>
      <c r="GPV59"/>
      <c r="GPW59" s="162"/>
      <c r="GQP59" s="260"/>
      <c r="GQQ59" s="260"/>
      <c r="GQR59"/>
      <c r="GQS59" s="162"/>
      <c r="GRL59" s="260"/>
      <c r="GRM59" s="260"/>
      <c r="GRN59"/>
      <c r="GRO59" s="162"/>
      <c r="GSH59" s="260"/>
      <c r="GSI59" s="260"/>
      <c r="GSJ59"/>
      <c r="GSK59" s="162"/>
      <c r="GTD59" s="260"/>
      <c r="GTE59" s="260"/>
      <c r="GTF59"/>
      <c r="GTG59" s="162"/>
      <c r="GTZ59" s="260"/>
      <c r="GUA59" s="260"/>
      <c r="GUB59"/>
      <c r="GUC59" s="162"/>
      <c r="GUV59" s="260"/>
      <c r="GUW59" s="260"/>
      <c r="GUX59"/>
      <c r="GUY59" s="162"/>
      <c r="GVR59" s="260"/>
      <c r="GVS59" s="260"/>
      <c r="GVT59"/>
      <c r="GVU59" s="162"/>
      <c r="GWN59" s="260"/>
      <c r="GWO59" s="260"/>
      <c r="GWP59"/>
      <c r="GWQ59" s="162"/>
      <c r="GXJ59" s="260"/>
      <c r="GXK59" s="260"/>
      <c r="GXL59"/>
      <c r="GXM59" s="162"/>
      <c r="GYF59" s="260"/>
      <c r="GYG59" s="260"/>
      <c r="GYH59"/>
      <c r="GYI59" s="162"/>
      <c r="GZB59" s="260"/>
      <c r="GZC59" s="260"/>
      <c r="GZD59"/>
      <c r="GZE59" s="162"/>
      <c r="GZX59" s="260"/>
      <c r="GZY59" s="260"/>
      <c r="GZZ59"/>
      <c r="HAA59" s="162"/>
      <c r="HAT59" s="260"/>
      <c r="HAU59" s="260"/>
      <c r="HAV59"/>
      <c r="HAW59" s="162"/>
      <c r="HBP59" s="260"/>
      <c r="HBQ59" s="260"/>
      <c r="HBR59"/>
      <c r="HBS59" s="162"/>
      <c r="HCL59" s="260"/>
      <c r="HCM59" s="260"/>
      <c r="HCN59"/>
      <c r="HCO59" s="162"/>
      <c r="HDH59" s="260"/>
      <c r="HDI59" s="260"/>
      <c r="HDJ59"/>
      <c r="HDK59" s="162"/>
      <c r="HED59" s="260"/>
      <c r="HEE59" s="260"/>
      <c r="HEF59"/>
      <c r="HEG59" s="162"/>
      <c r="HEZ59" s="260"/>
      <c r="HFA59" s="260"/>
      <c r="HFB59"/>
      <c r="HFC59" s="162"/>
      <c r="HFV59" s="260"/>
      <c r="HFW59" s="260"/>
      <c r="HFX59"/>
      <c r="HFY59" s="162"/>
      <c r="HGR59" s="260"/>
      <c r="HGS59" s="260"/>
      <c r="HGT59"/>
      <c r="HGU59" s="162"/>
      <c r="HHN59" s="260"/>
      <c r="HHO59" s="260"/>
      <c r="HHP59"/>
      <c r="HHQ59" s="162"/>
      <c r="HIJ59" s="260"/>
      <c r="HIK59" s="260"/>
      <c r="HIL59"/>
      <c r="HIM59" s="162"/>
      <c r="HJF59" s="260"/>
      <c r="HJG59" s="260"/>
      <c r="HJH59"/>
      <c r="HJI59" s="162"/>
      <c r="HKB59" s="260"/>
      <c r="HKC59" s="260"/>
      <c r="HKD59"/>
      <c r="HKE59" s="162"/>
      <c r="HKX59" s="260"/>
      <c r="HKY59" s="260"/>
      <c r="HKZ59"/>
      <c r="HLA59" s="162"/>
      <c r="HLT59" s="260"/>
      <c r="HLU59" s="260"/>
      <c r="HLV59"/>
      <c r="HLW59" s="162"/>
      <c r="HMP59" s="260"/>
      <c r="HMQ59" s="260"/>
      <c r="HMR59"/>
      <c r="HMS59" s="162"/>
      <c r="HNL59" s="260"/>
      <c r="HNM59" s="260"/>
      <c r="HNN59"/>
      <c r="HNO59" s="162"/>
      <c r="HOH59" s="260"/>
      <c r="HOI59" s="260"/>
      <c r="HOJ59"/>
      <c r="HOK59" s="162"/>
      <c r="HPD59" s="260"/>
      <c r="HPE59" s="260"/>
      <c r="HPF59"/>
      <c r="HPG59" s="162"/>
      <c r="HPZ59" s="260"/>
      <c r="HQA59" s="260"/>
      <c r="HQB59"/>
      <c r="HQC59" s="162"/>
      <c r="HQV59" s="260"/>
      <c r="HQW59" s="260"/>
      <c r="HQX59"/>
      <c r="HQY59" s="162"/>
      <c r="HRR59" s="260"/>
      <c r="HRS59" s="260"/>
      <c r="HRT59"/>
      <c r="HRU59" s="162"/>
      <c r="HSN59" s="260"/>
      <c r="HSO59" s="260"/>
      <c r="HSP59"/>
      <c r="HSQ59" s="162"/>
      <c r="HTJ59" s="260"/>
      <c r="HTK59" s="260"/>
      <c r="HTL59"/>
      <c r="HTM59" s="162"/>
      <c r="HUF59" s="260"/>
      <c r="HUG59" s="260"/>
      <c r="HUH59"/>
      <c r="HUI59" s="162"/>
      <c r="HVB59" s="260"/>
      <c r="HVC59" s="260"/>
      <c r="HVD59"/>
      <c r="HVE59" s="162"/>
      <c r="HVX59" s="260"/>
      <c r="HVY59" s="260"/>
      <c r="HVZ59"/>
      <c r="HWA59" s="162"/>
      <c r="HWT59" s="260"/>
      <c r="HWU59" s="260"/>
      <c r="HWV59"/>
      <c r="HWW59" s="162"/>
      <c r="HXP59" s="260"/>
      <c r="HXQ59" s="260"/>
      <c r="HXR59"/>
      <c r="HXS59" s="162"/>
      <c r="HYL59" s="260"/>
      <c r="HYM59" s="260"/>
      <c r="HYN59"/>
      <c r="HYO59" s="162"/>
      <c r="HZH59" s="260"/>
      <c r="HZI59" s="260"/>
      <c r="HZJ59"/>
      <c r="HZK59" s="162"/>
      <c r="IAD59" s="260"/>
      <c r="IAE59" s="260"/>
      <c r="IAF59"/>
      <c r="IAG59" s="162"/>
      <c r="IAZ59" s="260"/>
      <c r="IBA59" s="260"/>
      <c r="IBB59"/>
      <c r="IBC59" s="162"/>
      <c r="IBV59" s="260"/>
      <c r="IBW59" s="260"/>
      <c r="IBX59"/>
      <c r="IBY59" s="162"/>
      <c r="ICR59" s="260"/>
      <c r="ICS59" s="260"/>
      <c r="ICT59"/>
      <c r="ICU59" s="162"/>
      <c r="IDN59" s="260"/>
      <c r="IDO59" s="260"/>
      <c r="IDP59"/>
      <c r="IDQ59" s="162"/>
      <c r="IEJ59" s="260"/>
      <c r="IEK59" s="260"/>
      <c r="IEL59"/>
      <c r="IEM59" s="162"/>
      <c r="IFF59" s="260"/>
      <c r="IFG59" s="260"/>
      <c r="IFH59"/>
      <c r="IFI59" s="162"/>
      <c r="IGB59" s="260"/>
      <c r="IGC59" s="260"/>
      <c r="IGD59"/>
      <c r="IGE59" s="162"/>
      <c r="IGX59" s="260"/>
      <c r="IGY59" s="260"/>
      <c r="IGZ59"/>
      <c r="IHA59" s="162"/>
      <c r="IHT59" s="260"/>
      <c r="IHU59" s="260"/>
      <c r="IHV59"/>
      <c r="IHW59" s="162"/>
      <c r="IIP59" s="260"/>
      <c r="IIQ59" s="260"/>
      <c r="IIR59"/>
      <c r="IIS59" s="162"/>
      <c r="IJL59" s="260"/>
      <c r="IJM59" s="260"/>
      <c r="IJN59"/>
      <c r="IJO59" s="162"/>
      <c r="IKH59" s="260"/>
      <c r="IKI59" s="260"/>
      <c r="IKJ59"/>
      <c r="IKK59" s="162"/>
      <c r="ILD59" s="260"/>
      <c r="ILE59" s="260"/>
      <c r="ILF59"/>
      <c r="ILG59" s="162"/>
      <c r="ILZ59" s="260"/>
      <c r="IMA59" s="260"/>
      <c r="IMB59"/>
      <c r="IMC59" s="162"/>
      <c r="IMV59" s="260"/>
      <c r="IMW59" s="260"/>
      <c r="IMX59"/>
      <c r="IMY59" s="162"/>
      <c r="INR59" s="260"/>
      <c r="INS59" s="260"/>
      <c r="INT59"/>
      <c r="INU59" s="162"/>
      <c r="ION59" s="260"/>
      <c r="IOO59" s="260"/>
      <c r="IOP59"/>
      <c r="IOQ59" s="162"/>
      <c r="IPJ59" s="260"/>
      <c r="IPK59" s="260"/>
      <c r="IPL59"/>
      <c r="IPM59" s="162"/>
      <c r="IQF59" s="260"/>
      <c r="IQG59" s="260"/>
      <c r="IQH59"/>
      <c r="IQI59" s="162"/>
      <c r="IRB59" s="260"/>
      <c r="IRC59" s="260"/>
      <c r="IRD59"/>
      <c r="IRE59" s="162"/>
      <c r="IRX59" s="260"/>
      <c r="IRY59" s="260"/>
      <c r="IRZ59"/>
      <c r="ISA59" s="162"/>
      <c r="IST59" s="260"/>
      <c r="ISU59" s="260"/>
      <c r="ISV59"/>
      <c r="ISW59" s="162"/>
      <c r="ITP59" s="260"/>
      <c r="ITQ59" s="260"/>
      <c r="ITR59"/>
      <c r="ITS59" s="162"/>
      <c r="IUL59" s="260"/>
      <c r="IUM59" s="260"/>
      <c r="IUN59"/>
      <c r="IUO59" s="162"/>
      <c r="IVH59" s="260"/>
      <c r="IVI59" s="260"/>
      <c r="IVJ59"/>
      <c r="IVK59" s="162"/>
      <c r="IWD59" s="260"/>
      <c r="IWE59" s="260"/>
      <c r="IWF59"/>
      <c r="IWG59" s="162"/>
      <c r="IWZ59" s="260"/>
      <c r="IXA59" s="260"/>
      <c r="IXB59"/>
      <c r="IXC59" s="162"/>
      <c r="IXV59" s="260"/>
      <c r="IXW59" s="260"/>
      <c r="IXX59"/>
      <c r="IXY59" s="162"/>
      <c r="IYR59" s="260"/>
      <c r="IYS59" s="260"/>
      <c r="IYT59"/>
      <c r="IYU59" s="162"/>
      <c r="IZN59" s="260"/>
      <c r="IZO59" s="260"/>
      <c r="IZP59"/>
      <c r="IZQ59" s="162"/>
      <c r="JAJ59" s="260"/>
      <c r="JAK59" s="260"/>
      <c r="JAL59"/>
      <c r="JAM59" s="162"/>
      <c r="JBF59" s="260"/>
      <c r="JBG59" s="260"/>
      <c r="JBH59"/>
      <c r="JBI59" s="162"/>
      <c r="JCB59" s="260"/>
      <c r="JCC59" s="260"/>
      <c r="JCD59"/>
      <c r="JCE59" s="162"/>
      <c r="JCX59" s="260"/>
      <c r="JCY59" s="260"/>
      <c r="JCZ59"/>
      <c r="JDA59" s="162"/>
      <c r="JDT59" s="260"/>
      <c r="JDU59" s="260"/>
      <c r="JDV59"/>
      <c r="JDW59" s="162"/>
      <c r="JEP59" s="260"/>
      <c r="JEQ59" s="260"/>
      <c r="JER59"/>
      <c r="JES59" s="162"/>
      <c r="JFL59" s="260"/>
      <c r="JFM59" s="260"/>
      <c r="JFN59"/>
      <c r="JFO59" s="162"/>
      <c r="JGH59" s="260"/>
      <c r="JGI59" s="260"/>
      <c r="JGJ59"/>
      <c r="JGK59" s="162"/>
      <c r="JHD59" s="260"/>
      <c r="JHE59" s="260"/>
      <c r="JHF59"/>
      <c r="JHG59" s="162"/>
      <c r="JHZ59" s="260"/>
      <c r="JIA59" s="260"/>
      <c r="JIB59"/>
      <c r="JIC59" s="162"/>
      <c r="JIV59" s="260"/>
      <c r="JIW59" s="260"/>
      <c r="JIX59"/>
      <c r="JIY59" s="162"/>
      <c r="JJR59" s="260"/>
      <c r="JJS59" s="260"/>
      <c r="JJT59"/>
      <c r="JJU59" s="162"/>
      <c r="JKN59" s="260"/>
      <c r="JKO59" s="260"/>
      <c r="JKP59"/>
      <c r="JKQ59" s="162"/>
      <c r="JLJ59" s="260"/>
      <c r="JLK59" s="260"/>
      <c r="JLL59"/>
      <c r="JLM59" s="162"/>
      <c r="JMF59" s="260"/>
      <c r="JMG59" s="260"/>
      <c r="JMH59"/>
      <c r="JMI59" s="162"/>
      <c r="JNB59" s="260"/>
      <c r="JNC59" s="260"/>
      <c r="JND59"/>
      <c r="JNE59" s="162"/>
      <c r="JNX59" s="260"/>
      <c r="JNY59" s="260"/>
      <c r="JNZ59"/>
      <c r="JOA59" s="162"/>
      <c r="JOT59" s="260"/>
      <c r="JOU59" s="260"/>
      <c r="JOV59"/>
      <c r="JOW59" s="162"/>
      <c r="JPP59" s="260"/>
      <c r="JPQ59" s="260"/>
      <c r="JPR59"/>
      <c r="JPS59" s="162"/>
      <c r="JQL59" s="260"/>
      <c r="JQM59" s="260"/>
      <c r="JQN59"/>
      <c r="JQO59" s="162"/>
      <c r="JRH59" s="260"/>
      <c r="JRI59" s="260"/>
      <c r="JRJ59"/>
      <c r="JRK59" s="162"/>
      <c r="JSD59" s="260"/>
      <c r="JSE59" s="260"/>
      <c r="JSF59"/>
      <c r="JSG59" s="162"/>
      <c r="JSZ59" s="260"/>
      <c r="JTA59" s="260"/>
      <c r="JTB59"/>
      <c r="JTC59" s="162"/>
      <c r="JTV59" s="260"/>
      <c r="JTW59" s="260"/>
      <c r="JTX59"/>
      <c r="JTY59" s="162"/>
      <c r="JUR59" s="260"/>
      <c r="JUS59" s="260"/>
      <c r="JUT59"/>
      <c r="JUU59" s="162"/>
      <c r="JVN59" s="260"/>
      <c r="JVO59" s="260"/>
      <c r="JVP59"/>
      <c r="JVQ59" s="162"/>
      <c r="JWJ59" s="260"/>
      <c r="JWK59" s="260"/>
      <c r="JWL59"/>
      <c r="JWM59" s="162"/>
      <c r="JXF59" s="260"/>
      <c r="JXG59" s="260"/>
      <c r="JXH59"/>
      <c r="JXI59" s="162"/>
      <c r="JYB59" s="260"/>
      <c r="JYC59" s="260"/>
      <c r="JYD59"/>
      <c r="JYE59" s="162"/>
      <c r="JYX59" s="260"/>
      <c r="JYY59" s="260"/>
      <c r="JYZ59"/>
      <c r="JZA59" s="162"/>
      <c r="JZT59" s="260"/>
      <c r="JZU59" s="260"/>
      <c r="JZV59"/>
      <c r="JZW59" s="162"/>
      <c r="KAP59" s="260"/>
      <c r="KAQ59" s="260"/>
      <c r="KAR59"/>
      <c r="KAS59" s="162"/>
      <c r="KBL59" s="260"/>
      <c r="KBM59" s="260"/>
      <c r="KBN59"/>
      <c r="KBO59" s="162"/>
      <c r="KCH59" s="260"/>
      <c r="KCI59" s="260"/>
      <c r="KCJ59"/>
      <c r="KCK59" s="162"/>
      <c r="KDD59" s="260"/>
      <c r="KDE59" s="260"/>
      <c r="KDF59"/>
      <c r="KDG59" s="162"/>
      <c r="KDZ59" s="260"/>
      <c r="KEA59" s="260"/>
      <c r="KEB59"/>
      <c r="KEC59" s="162"/>
      <c r="KEV59" s="260"/>
      <c r="KEW59" s="260"/>
      <c r="KEX59"/>
      <c r="KEY59" s="162"/>
      <c r="KFR59" s="260"/>
      <c r="KFS59" s="260"/>
      <c r="KFT59"/>
      <c r="KFU59" s="162"/>
      <c r="KGN59" s="260"/>
      <c r="KGO59" s="260"/>
      <c r="KGP59"/>
      <c r="KGQ59" s="162"/>
      <c r="KHJ59" s="260"/>
      <c r="KHK59" s="260"/>
      <c r="KHL59"/>
      <c r="KHM59" s="162"/>
      <c r="KIF59" s="260"/>
      <c r="KIG59" s="260"/>
      <c r="KIH59"/>
      <c r="KII59" s="162"/>
      <c r="KJB59" s="260"/>
      <c r="KJC59" s="260"/>
      <c r="KJD59"/>
      <c r="KJE59" s="162"/>
      <c r="KJX59" s="260"/>
      <c r="KJY59" s="260"/>
      <c r="KJZ59"/>
      <c r="KKA59" s="162"/>
      <c r="KKT59" s="260"/>
      <c r="KKU59" s="260"/>
      <c r="KKV59"/>
      <c r="KKW59" s="162"/>
      <c r="KLP59" s="260"/>
      <c r="KLQ59" s="260"/>
      <c r="KLR59"/>
      <c r="KLS59" s="162"/>
      <c r="KML59" s="260"/>
      <c r="KMM59" s="260"/>
      <c r="KMN59"/>
      <c r="KMO59" s="162"/>
      <c r="KNH59" s="260"/>
      <c r="KNI59" s="260"/>
      <c r="KNJ59"/>
      <c r="KNK59" s="162"/>
      <c r="KOD59" s="260"/>
      <c r="KOE59" s="260"/>
      <c r="KOF59"/>
      <c r="KOG59" s="162"/>
      <c r="KOZ59" s="260"/>
      <c r="KPA59" s="260"/>
      <c r="KPB59"/>
      <c r="KPC59" s="162"/>
      <c r="KPV59" s="260"/>
      <c r="KPW59" s="260"/>
      <c r="KPX59"/>
      <c r="KPY59" s="162"/>
      <c r="KQR59" s="260"/>
      <c r="KQS59" s="260"/>
      <c r="KQT59"/>
      <c r="KQU59" s="162"/>
      <c r="KRN59" s="260"/>
      <c r="KRO59" s="260"/>
      <c r="KRP59"/>
      <c r="KRQ59" s="162"/>
      <c r="KSJ59" s="260"/>
      <c r="KSK59" s="260"/>
      <c r="KSL59"/>
      <c r="KSM59" s="162"/>
      <c r="KTF59" s="260"/>
      <c r="KTG59" s="260"/>
      <c r="KTH59"/>
      <c r="KTI59" s="162"/>
      <c r="KUB59" s="260"/>
      <c r="KUC59" s="260"/>
      <c r="KUD59"/>
      <c r="KUE59" s="162"/>
      <c r="KUX59" s="260"/>
      <c r="KUY59" s="260"/>
      <c r="KUZ59"/>
      <c r="KVA59" s="162"/>
      <c r="KVT59" s="260"/>
      <c r="KVU59" s="260"/>
      <c r="KVV59"/>
      <c r="KVW59" s="162"/>
      <c r="KWP59" s="260"/>
      <c r="KWQ59" s="260"/>
      <c r="KWR59"/>
      <c r="KWS59" s="162"/>
      <c r="KXL59" s="260"/>
      <c r="KXM59" s="260"/>
      <c r="KXN59"/>
      <c r="KXO59" s="162"/>
      <c r="KYH59" s="260"/>
      <c r="KYI59" s="260"/>
      <c r="KYJ59"/>
      <c r="KYK59" s="162"/>
      <c r="KZD59" s="260"/>
      <c r="KZE59" s="260"/>
      <c r="KZF59"/>
      <c r="KZG59" s="162"/>
      <c r="KZZ59" s="260"/>
      <c r="LAA59" s="260"/>
      <c r="LAB59"/>
      <c r="LAC59" s="162"/>
      <c r="LAV59" s="260"/>
      <c r="LAW59" s="260"/>
      <c r="LAX59"/>
      <c r="LAY59" s="162"/>
      <c r="LBR59" s="260"/>
      <c r="LBS59" s="260"/>
      <c r="LBT59"/>
      <c r="LBU59" s="162"/>
      <c r="LCN59" s="260"/>
      <c r="LCO59" s="260"/>
      <c r="LCP59"/>
      <c r="LCQ59" s="162"/>
      <c r="LDJ59" s="260"/>
      <c r="LDK59" s="260"/>
      <c r="LDL59"/>
      <c r="LDM59" s="162"/>
      <c r="LEF59" s="260"/>
      <c r="LEG59" s="260"/>
      <c r="LEH59"/>
      <c r="LEI59" s="162"/>
      <c r="LFB59" s="260"/>
      <c r="LFC59" s="260"/>
      <c r="LFD59"/>
      <c r="LFE59" s="162"/>
      <c r="LFX59" s="260"/>
      <c r="LFY59" s="260"/>
      <c r="LFZ59"/>
      <c r="LGA59" s="162"/>
      <c r="LGT59" s="260"/>
      <c r="LGU59" s="260"/>
      <c r="LGV59"/>
      <c r="LGW59" s="162"/>
      <c r="LHP59" s="260"/>
      <c r="LHQ59" s="260"/>
      <c r="LHR59"/>
      <c r="LHS59" s="162"/>
      <c r="LIL59" s="260"/>
      <c r="LIM59" s="260"/>
      <c r="LIN59"/>
      <c r="LIO59" s="162"/>
      <c r="LJH59" s="260"/>
      <c r="LJI59" s="260"/>
      <c r="LJJ59"/>
      <c r="LJK59" s="162"/>
      <c r="LKD59" s="260"/>
      <c r="LKE59" s="260"/>
      <c r="LKF59"/>
      <c r="LKG59" s="162"/>
      <c r="LKZ59" s="260"/>
      <c r="LLA59" s="260"/>
      <c r="LLB59"/>
      <c r="LLC59" s="162"/>
      <c r="LLV59" s="260"/>
      <c r="LLW59" s="260"/>
      <c r="LLX59"/>
      <c r="LLY59" s="162"/>
      <c r="LMR59" s="260"/>
      <c r="LMS59" s="260"/>
      <c r="LMT59"/>
      <c r="LMU59" s="162"/>
      <c r="LNN59" s="260"/>
      <c r="LNO59" s="260"/>
      <c r="LNP59"/>
      <c r="LNQ59" s="162"/>
      <c r="LOJ59" s="260"/>
      <c r="LOK59" s="260"/>
      <c r="LOL59"/>
      <c r="LOM59" s="162"/>
      <c r="LPF59" s="260"/>
      <c r="LPG59" s="260"/>
      <c r="LPH59"/>
      <c r="LPI59" s="162"/>
      <c r="LQB59" s="260"/>
      <c r="LQC59" s="260"/>
      <c r="LQD59"/>
      <c r="LQE59" s="162"/>
      <c r="LQX59" s="260"/>
      <c r="LQY59" s="260"/>
      <c r="LQZ59"/>
      <c r="LRA59" s="162"/>
      <c r="LRT59" s="260"/>
      <c r="LRU59" s="260"/>
      <c r="LRV59"/>
      <c r="LRW59" s="162"/>
      <c r="LSP59" s="260"/>
      <c r="LSQ59" s="260"/>
      <c r="LSR59"/>
      <c r="LSS59" s="162"/>
      <c r="LTL59" s="260"/>
      <c r="LTM59" s="260"/>
      <c r="LTN59"/>
      <c r="LTO59" s="162"/>
      <c r="LUH59" s="260"/>
      <c r="LUI59" s="260"/>
      <c r="LUJ59"/>
      <c r="LUK59" s="162"/>
      <c r="LVD59" s="260"/>
      <c r="LVE59" s="260"/>
      <c r="LVF59"/>
      <c r="LVG59" s="162"/>
      <c r="LVZ59" s="260"/>
      <c r="LWA59" s="260"/>
      <c r="LWB59"/>
      <c r="LWC59" s="162"/>
      <c r="LWV59" s="260"/>
      <c r="LWW59" s="260"/>
      <c r="LWX59"/>
      <c r="LWY59" s="162"/>
      <c r="LXR59" s="260"/>
      <c r="LXS59" s="260"/>
      <c r="LXT59"/>
      <c r="LXU59" s="162"/>
      <c r="LYN59" s="260"/>
      <c r="LYO59" s="260"/>
      <c r="LYP59"/>
      <c r="LYQ59" s="162"/>
      <c r="LZJ59" s="260"/>
      <c r="LZK59" s="260"/>
      <c r="LZL59"/>
      <c r="LZM59" s="162"/>
      <c r="MAF59" s="260"/>
      <c r="MAG59" s="260"/>
      <c r="MAH59"/>
      <c r="MAI59" s="162"/>
      <c r="MBB59" s="260"/>
      <c r="MBC59" s="260"/>
      <c r="MBD59"/>
      <c r="MBE59" s="162"/>
      <c r="MBX59" s="260"/>
      <c r="MBY59" s="260"/>
      <c r="MBZ59"/>
      <c r="MCA59" s="162"/>
      <c r="MCT59" s="260"/>
      <c r="MCU59" s="260"/>
      <c r="MCV59"/>
      <c r="MCW59" s="162"/>
      <c r="MDP59" s="260"/>
      <c r="MDQ59" s="260"/>
      <c r="MDR59"/>
      <c r="MDS59" s="162"/>
      <c r="MEL59" s="260"/>
      <c r="MEM59" s="260"/>
      <c r="MEN59"/>
      <c r="MEO59" s="162"/>
      <c r="MFH59" s="260"/>
      <c r="MFI59" s="260"/>
      <c r="MFJ59"/>
      <c r="MFK59" s="162"/>
      <c r="MGD59" s="260"/>
      <c r="MGE59" s="260"/>
      <c r="MGF59"/>
      <c r="MGG59" s="162"/>
      <c r="MGZ59" s="260"/>
      <c r="MHA59" s="260"/>
      <c r="MHB59"/>
      <c r="MHC59" s="162"/>
      <c r="MHV59" s="260"/>
      <c r="MHW59" s="260"/>
      <c r="MHX59"/>
      <c r="MHY59" s="162"/>
      <c r="MIR59" s="260"/>
      <c r="MIS59" s="260"/>
      <c r="MIT59"/>
      <c r="MIU59" s="162"/>
      <c r="MJN59" s="260"/>
      <c r="MJO59" s="260"/>
      <c r="MJP59"/>
      <c r="MJQ59" s="162"/>
      <c r="MKJ59" s="260"/>
      <c r="MKK59" s="260"/>
      <c r="MKL59"/>
      <c r="MKM59" s="162"/>
      <c r="MLF59" s="260"/>
      <c r="MLG59" s="260"/>
      <c r="MLH59"/>
      <c r="MLI59" s="162"/>
      <c r="MMB59" s="260"/>
      <c r="MMC59" s="260"/>
      <c r="MMD59"/>
      <c r="MME59" s="162"/>
      <c r="MMX59" s="260"/>
      <c r="MMY59" s="260"/>
      <c r="MMZ59"/>
      <c r="MNA59" s="162"/>
      <c r="MNT59" s="260"/>
      <c r="MNU59" s="260"/>
      <c r="MNV59"/>
      <c r="MNW59" s="162"/>
      <c r="MOP59" s="260"/>
      <c r="MOQ59" s="260"/>
      <c r="MOR59"/>
      <c r="MOS59" s="162"/>
      <c r="MPL59" s="260"/>
      <c r="MPM59" s="260"/>
      <c r="MPN59"/>
      <c r="MPO59" s="162"/>
      <c r="MQH59" s="260"/>
      <c r="MQI59" s="260"/>
      <c r="MQJ59"/>
      <c r="MQK59" s="162"/>
      <c r="MRD59" s="260"/>
      <c r="MRE59" s="260"/>
      <c r="MRF59"/>
      <c r="MRG59" s="162"/>
      <c r="MRZ59" s="260"/>
      <c r="MSA59" s="260"/>
      <c r="MSB59"/>
      <c r="MSC59" s="162"/>
      <c r="MSV59" s="260"/>
      <c r="MSW59" s="260"/>
      <c r="MSX59"/>
      <c r="MSY59" s="162"/>
      <c r="MTR59" s="260"/>
      <c r="MTS59" s="260"/>
      <c r="MTT59"/>
      <c r="MTU59" s="162"/>
      <c r="MUN59" s="260"/>
      <c r="MUO59" s="260"/>
      <c r="MUP59"/>
      <c r="MUQ59" s="162"/>
      <c r="MVJ59" s="260"/>
      <c r="MVK59" s="260"/>
      <c r="MVL59"/>
      <c r="MVM59" s="162"/>
      <c r="MWF59" s="260"/>
      <c r="MWG59" s="260"/>
      <c r="MWH59"/>
      <c r="MWI59" s="162"/>
      <c r="MXB59" s="260"/>
      <c r="MXC59" s="260"/>
      <c r="MXD59"/>
      <c r="MXE59" s="162"/>
      <c r="MXX59" s="260"/>
      <c r="MXY59" s="260"/>
      <c r="MXZ59"/>
      <c r="MYA59" s="162"/>
      <c r="MYT59" s="260"/>
      <c r="MYU59" s="260"/>
      <c r="MYV59"/>
      <c r="MYW59" s="162"/>
      <c r="MZP59" s="260"/>
      <c r="MZQ59" s="260"/>
      <c r="MZR59"/>
      <c r="MZS59" s="162"/>
      <c r="NAL59" s="260"/>
      <c r="NAM59" s="260"/>
      <c r="NAN59"/>
      <c r="NAO59" s="162"/>
      <c r="NBH59" s="260"/>
      <c r="NBI59" s="260"/>
      <c r="NBJ59"/>
      <c r="NBK59" s="162"/>
      <c r="NCD59" s="260"/>
      <c r="NCE59" s="260"/>
      <c r="NCF59"/>
      <c r="NCG59" s="162"/>
      <c r="NCZ59" s="260"/>
      <c r="NDA59" s="260"/>
      <c r="NDB59"/>
      <c r="NDC59" s="162"/>
      <c r="NDV59" s="260"/>
      <c r="NDW59" s="260"/>
      <c r="NDX59"/>
      <c r="NDY59" s="162"/>
      <c r="NER59" s="260"/>
      <c r="NES59" s="260"/>
      <c r="NET59"/>
      <c r="NEU59" s="162"/>
      <c r="NFN59" s="260"/>
      <c r="NFO59" s="260"/>
      <c r="NFP59"/>
      <c r="NFQ59" s="162"/>
      <c r="NGJ59" s="260"/>
      <c r="NGK59" s="260"/>
      <c r="NGL59"/>
      <c r="NGM59" s="162"/>
      <c r="NHF59" s="260"/>
      <c r="NHG59" s="260"/>
      <c r="NHH59"/>
      <c r="NHI59" s="162"/>
      <c r="NIB59" s="260"/>
      <c r="NIC59" s="260"/>
      <c r="NID59"/>
      <c r="NIE59" s="162"/>
      <c r="NIX59" s="260"/>
      <c r="NIY59" s="260"/>
      <c r="NIZ59"/>
      <c r="NJA59" s="162"/>
      <c r="NJT59" s="260"/>
      <c r="NJU59" s="260"/>
      <c r="NJV59"/>
      <c r="NJW59" s="162"/>
      <c r="NKP59" s="260"/>
      <c r="NKQ59" s="260"/>
      <c r="NKR59"/>
      <c r="NKS59" s="162"/>
      <c r="NLL59" s="260"/>
      <c r="NLM59" s="260"/>
      <c r="NLN59"/>
      <c r="NLO59" s="162"/>
      <c r="NMH59" s="260"/>
      <c r="NMI59" s="260"/>
      <c r="NMJ59"/>
      <c r="NMK59" s="162"/>
      <c r="NND59" s="260"/>
      <c r="NNE59" s="260"/>
      <c r="NNF59"/>
      <c r="NNG59" s="162"/>
      <c r="NNZ59" s="260"/>
      <c r="NOA59" s="260"/>
      <c r="NOB59"/>
      <c r="NOC59" s="162"/>
      <c r="NOV59" s="260"/>
      <c r="NOW59" s="260"/>
      <c r="NOX59"/>
      <c r="NOY59" s="162"/>
      <c r="NPR59" s="260"/>
      <c r="NPS59" s="260"/>
      <c r="NPT59"/>
      <c r="NPU59" s="162"/>
      <c r="NQN59" s="260"/>
      <c r="NQO59" s="260"/>
      <c r="NQP59"/>
      <c r="NQQ59" s="162"/>
      <c r="NRJ59" s="260"/>
      <c r="NRK59" s="260"/>
      <c r="NRL59"/>
      <c r="NRM59" s="162"/>
      <c r="NSF59" s="260"/>
      <c r="NSG59" s="260"/>
      <c r="NSH59"/>
      <c r="NSI59" s="162"/>
      <c r="NTB59" s="260"/>
      <c r="NTC59" s="260"/>
      <c r="NTD59"/>
      <c r="NTE59" s="162"/>
      <c r="NTX59" s="260"/>
      <c r="NTY59" s="260"/>
      <c r="NTZ59"/>
      <c r="NUA59" s="162"/>
      <c r="NUT59" s="260"/>
      <c r="NUU59" s="260"/>
      <c r="NUV59"/>
      <c r="NUW59" s="162"/>
      <c r="NVP59" s="260"/>
      <c r="NVQ59" s="260"/>
      <c r="NVR59"/>
      <c r="NVS59" s="162"/>
      <c r="NWL59" s="260"/>
      <c r="NWM59" s="260"/>
      <c r="NWN59"/>
      <c r="NWO59" s="162"/>
      <c r="NXH59" s="260"/>
      <c r="NXI59" s="260"/>
      <c r="NXJ59"/>
      <c r="NXK59" s="162"/>
      <c r="NYD59" s="260"/>
      <c r="NYE59" s="260"/>
      <c r="NYF59"/>
      <c r="NYG59" s="162"/>
      <c r="NYZ59" s="260"/>
      <c r="NZA59" s="260"/>
      <c r="NZB59"/>
      <c r="NZC59" s="162"/>
      <c r="NZV59" s="260"/>
      <c r="NZW59" s="260"/>
      <c r="NZX59"/>
      <c r="NZY59" s="162"/>
      <c r="OAR59" s="260"/>
      <c r="OAS59" s="260"/>
      <c r="OAT59"/>
      <c r="OAU59" s="162"/>
      <c r="OBN59" s="260"/>
      <c r="OBO59" s="260"/>
      <c r="OBP59"/>
      <c r="OBQ59" s="162"/>
      <c r="OCJ59" s="260"/>
      <c r="OCK59" s="260"/>
      <c r="OCL59"/>
      <c r="OCM59" s="162"/>
      <c r="ODF59" s="260"/>
      <c r="ODG59" s="260"/>
      <c r="ODH59"/>
      <c r="ODI59" s="162"/>
      <c r="OEB59" s="260"/>
      <c r="OEC59" s="260"/>
      <c r="OED59"/>
      <c r="OEE59" s="162"/>
      <c r="OEX59" s="260"/>
      <c r="OEY59" s="260"/>
      <c r="OEZ59"/>
      <c r="OFA59" s="162"/>
      <c r="OFT59" s="260"/>
      <c r="OFU59" s="260"/>
      <c r="OFV59"/>
      <c r="OFW59" s="162"/>
      <c r="OGP59" s="260"/>
      <c r="OGQ59" s="260"/>
      <c r="OGR59"/>
      <c r="OGS59" s="162"/>
      <c r="OHL59" s="260"/>
      <c r="OHM59" s="260"/>
      <c r="OHN59"/>
      <c r="OHO59" s="162"/>
      <c r="OIH59" s="260"/>
      <c r="OII59" s="260"/>
      <c r="OIJ59"/>
      <c r="OIK59" s="162"/>
      <c r="OJD59" s="260"/>
      <c r="OJE59" s="260"/>
      <c r="OJF59"/>
      <c r="OJG59" s="162"/>
      <c r="OJZ59" s="260"/>
      <c r="OKA59" s="260"/>
      <c r="OKB59"/>
      <c r="OKC59" s="162"/>
      <c r="OKV59" s="260"/>
      <c r="OKW59" s="260"/>
      <c r="OKX59"/>
      <c r="OKY59" s="162"/>
      <c r="OLR59" s="260"/>
      <c r="OLS59" s="260"/>
      <c r="OLT59"/>
      <c r="OLU59" s="162"/>
      <c r="OMN59" s="260"/>
      <c r="OMO59" s="260"/>
      <c r="OMP59"/>
      <c r="OMQ59" s="162"/>
      <c r="ONJ59" s="260"/>
      <c r="ONK59" s="260"/>
      <c r="ONL59"/>
      <c r="ONM59" s="162"/>
      <c r="OOF59" s="260"/>
      <c r="OOG59" s="260"/>
      <c r="OOH59"/>
      <c r="OOI59" s="162"/>
      <c r="OPB59" s="260"/>
      <c r="OPC59" s="260"/>
      <c r="OPD59"/>
      <c r="OPE59" s="162"/>
      <c r="OPX59" s="260"/>
      <c r="OPY59" s="260"/>
      <c r="OPZ59"/>
      <c r="OQA59" s="162"/>
      <c r="OQT59" s="260"/>
      <c r="OQU59" s="260"/>
      <c r="OQV59"/>
      <c r="OQW59" s="162"/>
      <c r="ORP59" s="260"/>
      <c r="ORQ59" s="260"/>
      <c r="ORR59"/>
      <c r="ORS59" s="162"/>
      <c r="OSL59" s="260"/>
      <c r="OSM59" s="260"/>
      <c r="OSN59"/>
      <c r="OSO59" s="162"/>
      <c r="OTH59" s="260"/>
      <c r="OTI59" s="260"/>
      <c r="OTJ59"/>
      <c r="OTK59" s="162"/>
      <c r="OUD59" s="260"/>
      <c r="OUE59" s="260"/>
      <c r="OUF59"/>
      <c r="OUG59" s="162"/>
      <c r="OUZ59" s="260"/>
      <c r="OVA59" s="260"/>
      <c r="OVB59"/>
      <c r="OVC59" s="162"/>
      <c r="OVV59" s="260"/>
      <c r="OVW59" s="260"/>
      <c r="OVX59"/>
      <c r="OVY59" s="162"/>
      <c r="OWR59" s="260"/>
      <c r="OWS59" s="260"/>
      <c r="OWT59"/>
      <c r="OWU59" s="162"/>
      <c r="OXN59" s="260"/>
      <c r="OXO59" s="260"/>
      <c r="OXP59"/>
      <c r="OXQ59" s="162"/>
      <c r="OYJ59" s="260"/>
      <c r="OYK59" s="260"/>
      <c r="OYL59"/>
      <c r="OYM59" s="162"/>
      <c r="OZF59" s="260"/>
      <c r="OZG59" s="260"/>
      <c r="OZH59"/>
      <c r="OZI59" s="162"/>
      <c r="PAB59" s="260"/>
      <c r="PAC59" s="260"/>
      <c r="PAD59"/>
      <c r="PAE59" s="162"/>
      <c r="PAX59" s="260"/>
      <c r="PAY59" s="260"/>
      <c r="PAZ59"/>
      <c r="PBA59" s="162"/>
      <c r="PBT59" s="260"/>
      <c r="PBU59" s="260"/>
      <c r="PBV59"/>
      <c r="PBW59" s="162"/>
      <c r="PCP59" s="260"/>
      <c r="PCQ59" s="260"/>
      <c r="PCR59"/>
      <c r="PCS59" s="162"/>
      <c r="PDL59" s="260"/>
      <c r="PDM59" s="260"/>
      <c r="PDN59"/>
      <c r="PDO59" s="162"/>
      <c r="PEH59" s="260"/>
      <c r="PEI59" s="260"/>
      <c r="PEJ59"/>
      <c r="PEK59" s="162"/>
      <c r="PFD59" s="260"/>
      <c r="PFE59" s="260"/>
      <c r="PFF59"/>
      <c r="PFG59" s="162"/>
      <c r="PFZ59" s="260"/>
      <c r="PGA59" s="260"/>
      <c r="PGB59"/>
      <c r="PGC59" s="162"/>
      <c r="PGV59" s="260"/>
      <c r="PGW59" s="260"/>
      <c r="PGX59"/>
      <c r="PGY59" s="162"/>
      <c r="PHR59" s="260"/>
      <c r="PHS59" s="260"/>
      <c r="PHT59"/>
      <c r="PHU59" s="162"/>
      <c r="PIN59" s="260"/>
      <c r="PIO59" s="260"/>
      <c r="PIP59"/>
      <c r="PIQ59" s="162"/>
      <c r="PJJ59" s="260"/>
      <c r="PJK59" s="260"/>
      <c r="PJL59"/>
      <c r="PJM59" s="162"/>
      <c r="PKF59" s="260"/>
      <c r="PKG59" s="260"/>
      <c r="PKH59"/>
      <c r="PKI59" s="162"/>
      <c r="PLB59" s="260"/>
      <c r="PLC59" s="260"/>
      <c r="PLD59"/>
      <c r="PLE59" s="162"/>
      <c r="PLX59" s="260"/>
      <c r="PLY59" s="260"/>
      <c r="PLZ59"/>
      <c r="PMA59" s="162"/>
      <c r="PMT59" s="260"/>
      <c r="PMU59" s="260"/>
      <c r="PMV59"/>
      <c r="PMW59" s="162"/>
      <c r="PNP59" s="260"/>
      <c r="PNQ59" s="260"/>
      <c r="PNR59"/>
      <c r="PNS59" s="162"/>
      <c r="POL59" s="260"/>
      <c r="POM59" s="260"/>
      <c r="PON59"/>
      <c r="POO59" s="162"/>
      <c r="PPH59" s="260"/>
      <c r="PPI59" s="260"/>
      <c r="PPJ59"/>
      <c r="PPK59" s="162"/>
      <c r="PQD59" s="260"/>
      <c r="PQE59" s="260"/>
      <c r="PQF59"/>
      <c r="PQG59" s="162"/>
      <c r="PQZ59" s="260"/>
      <c r="PRA59" s="260"/>
      <c r="PRB59"/>
      <c r="PRC59" s="162"/>
      <c r="PRV59" s="260"/>
      <c r="PRW59" s="260"/>
      <c r="PRX59"/>
      <c r="PRY59" s="162"/>
      <c r="PSR59" s="260"/>
      <c r="PSS59" s="260"/>
      <c r="PST59"/>
      <c r="PSU59" s="162"/>
      <c r="PTN59" s="260"/>
      <c r="PTO59" s="260"/>
      <c r="PTP59"/>
      <c r="PTQ59" s="162"/>
      <c r="PUJ59" s="260"/>
      <c r="PUK59" s="260"/>
      <c r="PUL59"/>
      <c r="PUM59" s="162"/>
      <c r="PVF59" s="260"/>
      <c r="PVG59" s="260"/>
      <c r="PVH59"/>
      <c r="PVI59" s="162"/>
      <c r="PWB59" s="260"/>
      <c r="PWC59" s="260"/>
      <c r="PWD59"/>
      <c r="PWE59" s="162"/>
      <c r="PWX59" s="260"/>
      <c r="PWY59" s="260"/>
      <c r="PWZ59"/>
      <c r="PXA59" s="162"/>
      <c r="PXT59" s="260"/>
      <c r="PXU59" s="260"/>
      <c r="PXV59"/>
      <c r="PXW59" s="162"/>
      <c r="PYP59" s="260"/>
      <c r="PYQ59" s="260"/>
      <c r="PYR59"/>
      <c r="PYS59" s="162"/>
      <c r="PZL59" s="260"/>
      <c r="PZM59" s="260"/>
      <c r="PZN59"/>
      <c r="PZO59" s="162"/>
      <c r="QAH59" s="260"/>
      <c r="QAI59" s="260"/>
      <c r="QAJ59"/>
      <c r="QAK59" s="162"/>
      <c r="QBD59" s="260"/>
      <c r="QBE59" s="260"/>
      <c r="QBF59"/>
      <c r="QBG59" s="162"/>
      <c r="QBZ59" s="260"/>
      <c r="QCA59" s="260"/>
      <c r="QCB59"/>
      <c r="QCC59" s="162"/>
      <c r="QCV59" s="260"/>
      <c r="QCW59" s="260"/>
      <c r="QCX59"/>
      <c r="QCY59" s="162"/>
      <c r="QDR59" s="260"/>
      <c r="QDS59" s="260"/>
      <c r="QDT59"/>
      <c r="QDU59" s="162"/>
      <c r="QEN59" s="260"/>
      <c r="QEO59" s="260"/>
      <c r="QEP59"/>
      <c r="QEQ59" s="162"/>
      <c r="QFJ59" s="260"/>
      <c r="QFK59" s="260"/>
      <c r="QFL59"/>
      <c r="QFM59" s="162"/>
      <c r="QGF59" s="260"/>
      <c r="QGG59" s="260"/>
      <c r="QGH59"/>
      <c r="QGI59" s="162"/>
      <c r="QHB59" s="260"/>
      <c r="QHC59" s="260"/>
      <c r="QHD59"/>
      <c r="QHE59" s="162"/>
      <c r="QHX59" s="260"/>
      <c r="QHY59" s="260"/>
      <c r="QHZ59"/>
      <c r="QIA59" s="162"/>
      <c r="QIT59" s="260"/>
      <c r="QIU59" s="260"/>
      <c r="QIV59"/>
      <c r="QIW59" s="162"/>
      <c r="QJP59" s="260"/>
      <c r="QJQ59" s="260"/>
      <c r="QJR59"/>
      <c r="QJS59" s="162"/>
      <c r="QKL59" s="260"/>
      <c r="QKM59" s="260"/>
      <c r="QKN59"/>
      <c r="QKO59" s="162"/>
      <c r="QLH59" s="260"/>
      <c r="QLI59" s="260"/>
      <c r="QLJ59"/>
      <c r="QLK59" s="162"/>
      <c r="QMD59" s="260"/>
      <c r="QME59" s="260"/>
      <c r="QMF59"/>
      <c r="QMG59" s="162"/>
      <c r="QMZ59" s="260"/>
      <c r="QNA59" s="260"/>
      <c r="QNB59"/>
      <c r="QNC59" s="162"/>
      <c r="QNV59" s="260"/>
      <c r="QNW59" s="260"/>
      <c r="QNX59"/>
      <c r="QNY59" s="162"/>
      <c r="QOR59" s="260"/>
      <c r="QOS59" s="260"/>
      <c r="QOT59"/>
      <c r="QOU59" s="162"/>
      <c r="QPN59" s="260"/>
      <c r="QPO59" s="260"/>
      <c r="QPP59"/>
      <c r="QPQ59" s="162"/>
      <c r="QQJ59" s="260"/>
      <c r="QQK59" s="260"/>
      <c r="QQL59"/>
      <c r="QQM59" s="162"/>
      <c r="QRF59" s="260"/>
      <c r="QRG59" s="260"/>
      <c r="QRH59"/>
      <c r="QRI59" s="162"/>
      <c r="QSB59" s="260"/>
      <c r="QSC59" s="260"/>
      <c r="QSD59"/>
      <c r="QSE59" s="162"/>
      <c r="QSX59" s="260"/>
      <c r="QSY59" s="260"/>
      <c r="QSZ59"/>
      <c r="QTA59" s="162"/>
      <c r="QTT59" s="260"/>
      <c r="QTU59" s="260"/>
      <c r="QTV59"/>
      <c r="QTW59" s="162"/>
      <c r="QUP59" s="260"/>
      <c r="QUQ59" s="260"/>
      <c r="QUR59"/>
      <c r="QUS59" s="162"/>
      <c r="QVL59" s="260"/>
      <c r="QVM59" s="260"/>
      <c r="QVN59"/>
      <c r="QVO59" s="162"/>
      <c r="QWH59" s="260"/>
      <c r="QWI59" s="260"/>
      <c r="QWJ59"/>
      <c r="QWK59" s="162"/>
      <c r="QXD59" s="260"/>
      <c r="QXE59" s="260"/>
      <c r="QXF59"/>
      <c r="QXG59" s="162"/>
      <c r="QXZ59" s="260"/>
      <c r="QYA59" s="260"/>
      <c r="QYB59"/>
      <c r="QYC59" s="162"/>
      <c r="QYV59" s="260"/>
      <c r="QYW59" s="260"/>
      <c r="QYX59"/>
      <c r="QYY59" s="162"/>
      <c r="QZR59" s="260"/>
      <c r="QZS59" s="260"/>
      <c r="QZT59"/>
      <c r="QZU59" s="162"/>
      <c r="RAN59" s="260"/>
      <c r="RAO59" s="260"/>
      <c r="RAP59"/>
      <c r="RAQ59" s="162"/>
      <c r="RBJ59" s="260"/>
      <c r="RBK59" s="260"/>
      <c r="RBL59"/>
      <c r="RBM59" s="162"/>
      <c r="RCF59" s="260"/>
      <c r="RCG59" s="260"/>
      <c r="RCH59"/>
      <c r="RCI59" s="162"/>
      <c r="RDB59" s="260"/>
      <c r="RDC59" s="260"/>
      <c r="RDD59"/>
      <c r="RDE59" s="162"/>
      <c r="RDX59" s="260"/>
      <c r="RDY59" s="260"/>
      <c r="RDZ59"/>
      <c r="REA59" s="162"/>
      <c r="RET59" s="260"/>
      <c r="REU59" s="260"/>
      <c r="REV59"/>
      <c r="REW59" s="162"/>
      <c r="RFP59" s="260"/>
      <c r="RFQ59" s="260"/>
      <c r="RFR59"/>
      <c r="RFS59" s="162"/>
      <c r="RGL59" s="260"/>
      <c r="RGM59" s="260"/>
      <c r="RGN59"/>
      <c r="RGO59" s="162"/>
      <c r="RHH59" s="260"/>
      <c r="RHI59" s="260"/>
      <c r="RHJ59"/>
      <c r="RHK59" s="162"/>
      <c r="RID59" s="260"/>
      <c r="RIE59" s="260"/>
      <c r="RIF59"/>
      <c r="RIG59" s="162"/>
      <c r="RIZ59" s="260"/>
      <c r="RJA59" s="260"/>
      <c r="RJB59"/>
      <c r="RJC59" s="162"/>
      <c r="RJV59" s="260"/>
      <c r="RJW59" s="260"/>
      <c r="RJX59"/>
      <c r="RJY59" s="162"/>
      <c r="RKR59" s="260"/>
      <c r="RKS59" s="260"/>
      <c r="RKT59"/>
      <c r="RKU59" s="162"/>
      <c r="RLN59" s="260"/>
      <c r="RLO59" s="260"/>
      <c r="RLP59"/>
      <c r="RLQ59" s="162"/>
      <c r="RMJ59" s="260"/>
      <c r="RMK59" s="260"/>
      <c r="RML59"/>
      <c r="RMM59" s="162"/>
      <c r="RNF59" s="260"/>
      <c r="RNG59" s="260"/>
      <c r="RNH59"/>
      <c r="RNI59" s="162"/>
      <c r="ROB59" s="260"/>
      <c r="ROC59" s="260"/>
      <c r="ROD59"/>
      <c r="ROE59" s="162"/>
      <c r="ROX59" s="260"/>
      <c r="ROY59" s="260"/>
      <c r="ROZ59"/>
      <c r="RPA59" s="162"/>
      <c r="RPT59" s="260"/>
      <c r="RPU59" s="260"/>
      <c r="RPV59"/>
      <c r="RPW59" s="162"/>
      <c r="RQP59" s="260"/>
      <c r="RQQ59" s="260"/>
      <c r="RQR59"/>
      <c r="RQS59" s="162"/>
      <c r="RRL59" s="260"/>
      <c r="RRM59" s="260"/>
      <c r="RRN59"/>
      <c r="RRO59" s="162"/>
      <c r="RSH59" s="260"/>
      <c r="RSI59" s="260"/>
      <c r="RSJ59"/>
      <c r="RSK59" s="162"/>
      <c r="RTD59" s="260"/>
      <c r="RTE59" s="260"/>
      <c r="RTF59"/>
      <c r="RTG59" s="162"/>
      <c r="RTZ59" s="260"/>
      <c r="RUA59" s="260"/>
      <c r="RUB59"/>
      <c r="RUC59" s="162"/>
      <c r="RUV59" s="260"/>
      <c r="RUW59" s="260"/>
      <c r="RUX59"/>
      <c r="RUY59" s="162"/>
      <c r="RVR59" s="260"/>
      <c r="RVS59" s="260"/>
      <c r="RVT59"/>
      <c r="RVU59" s="162"/>
      <c r="RWN59" s="260"/>
      <c r="RWO59" s="260"/>
      <c r="RWP59"/>
      <c r="RWQ59" s="162"/>
      <c r="RXJ59" s="260"/>
      <c r="RXK59" s="260"/>
      <c r="RXL59"/>
      <c r="RXM59" s="162"/>
      <c r="RYF59" s="260"/>
      <c r="RYG59" s="260"/>
      <c r="RYH59"/>
      <c r="RYI59" s="162"/>
      <c r="RZB59" s="260"/>
      <c r="RZC59" s="260"/>
      <c r="RZD59"/>
      <c r="RZE59" s="162"/>
      <c r="RZX59" s="260"/>
      <c r="RZY59" s="260"/>
      <c r="RZZ59"/>
      <c r="SAA59" s="162"/>
      <c r="SAT59" s="260"/>
      <c r="SAU59" s="260"/>
      <c r="SAV59"/>
      <c r="SAW59" s="162"/>
      <c r="SBP59" s="260"/>
      <c r="SBQ59" s="260"/>
      <c r="SBR59"/>
      <c r="SBS59" s="162"/>
      <c r="SCL59" s="260"/>
      <c r="SCM59" s="260"/>
      <c r="SCN59"/>
      <c r="SCO59" s="162"/>
      <c r="SDH59" s="260"/>
      <c r="SDI59" s="260"/>
      <c r="SDJ59"/>
      <c r="SDK59" s="162"/>
      <c r="SED59" s="260"/>
      <c r="SEE59" s="260"/>
      <c r="SEF59"/>
      <c r="SEG59" s="162"/>
      <c r="SEZ59" s="260"/>
      <c r="SFA59" s="260"/>
      <c r="SFB59"/>
      <c r="SFC59" s="162"/>
      <c r="SFV59" s="260"/>
      <c r="SFW59" s="260"/>
      <c r="SFX59"/>
      <c r="SFY59" s="162"/>
      <c r="SGR59" s="260"/>
      <c r="SGS59" s="260"/>
      <c r="SGT59"/>
      <c r="SGU59" s="162"/>
      <c r="SHN59" s="260"/>
      <c r="SHO59" s="260"/>
      <c r="SHP59"/>
      <c r="SHQ59" s="162"/>
      <c r="SIJ59" s="260"/>
      <c r="SIK59" s="260"/>
      <c r="SIL59"/>
      <c r="SIM59" s="162"/>
      <c r="SJF59" s="260"/>
      <c r="SJG59" s="260"/>
      <c r="SJH59"/>
      <c r="SJI59" s="162"/>
      <c r="SKB59" s="260"/>
      <c r="SKC59" s="260"/>
      <c r="SKD59"/>
      <c r="SKE59" s="162"/>
      <c r="SKX59" s="260"/>
      <c r="SKY59" s="260"/>
      <c r="SKZ59"/>
      <c r="SLA59" s="162"/>
      <c r="SLT59" s="260"/>
      <c r="SLU59" s="260"/>
      <c r="SLV59"/>
      <c r="SLW59" s="162"/>
      <c r="SMP59" s="260"/>
      <c r="SMQ59" s="260"/>
      <c r="SMR59"/>
      <c r="SMS59" s="162"/>
      <c r="SNL59" s="260"/>
      <c r="SNM59" s="260"/>
      <c r="SNN59"/>
      <c r="SNO59" s="162"/>
      <c r="SOH59" s="260"/>
      <c r="SOI59" s="260"/>
      <c r="SOJ59"/>
      <c r="SOK59" s="162"/>
      <c r="SPD59" s="260"/>
      <c r="SPE59" s="260"/>
      <c r="SPF59"/>
      <c r="SPG59" s="162"/>
      <c r="SPZ59" s="260"/>
      <c r="SQA59" s="260"/>
      <c r="SQB59"/>
      <c r="SQC59" s="162"/>
      <c r="SQV59" s="260"/>
      <c r="SQW59" s="260"/>
      <c r="SQX59"/>
      <c r="SQY59" s="162"/>
      <c r="SRR59" s="260"/>
      <c r="SRS59" s="260"/>
      <c r="SRT59"/>
      <c r="SRU59" s="162"/>
      <c r="SSN59" s="260"/>
      <c r="SSO59" s="260"/>
      <c r="SSP59"/>
      <c r="SSQ59" s="162"/>
      <c r="STJ59" s="260"/>
      <c r="STK59" s="260"/>
      <c r="STL59"/>
      <c r="STM59" s="162"/>
      <c r="SUF59" s="260"/>
      <c r="SUG59" s="260"/>
      <c r="SUH59"/>
      <c r="SUI59" s="162"/>
      <c r="SVB59" s="260"/>
      <c r="SVC59" s="260"/>
      <c r="SVD59"/>
      <c r="SVE59" s="162"/>
      <c r="SVX59" s="260"/>
      <c r="SVY59" s="260"/>
      <c r="SVZ59"/>
      <c r="SWA59" s="162"/>
      <c r="SWT59" s="260"/>
      <c r="SWU59" s="260"/>
      <c r="SWV59"/>
      <c r="SWW59" s="162"/>
      <c r="SXP59" s="260"/>
      <c r="SXQ59" s="260"/>
      <c r="SXR59"/>
      <c r="SXS59" s="162"/>
      <c r="SYL59" s="260"/>
      <c r="SYM59" s="260"/>
      <c r="SYN59"/>
      <c r="SYO59" s="162"/>
      <c r="SZH59" s="260"/>
      <c r="SZI59" s="260"/>
      <c r="SZJ59"/>
      <c r="SZK59" s="162"/>
      <c r="TAD59" s="260"/>
      <c r="TAE59" s="260"/>
      <c r="TAF59"/>
      <c r="TAG59" s="162"/>
      <c r="TAZ59" s="260"/>
      <c r="TBA59" s="260"/>
      <c r="TBB59"/>
      <c r="TBC59" s="162"/>
      <c r="TBV59" s="260"/>
      <c r="TBW59" s="260"/>
      <c r="TBX59"/>
      <c r="TBY59" s="162"/>
      <c r="TCR59" s="260"/>
      <c r="TCS59" s="260"/>
      <c r="TCT59"/>
      <c r="TCU59" s="162"/>
      <c r="TDN59" s="260"/>
      <c r="TDO59" s="260"/>
      <c r="TDP59"/>
      <c r="TDQ59" s="162"/>
      <c r="TEJ59" s="260"/>
      <c r="TEK59" s="260"/>
      <c r="TEL59"/>
      <c r="TEM59" s="162"/>
      <c r="TFF59" s="260"/>
      <c r="TFG59" s="260"/>
      <c r="TFH59"/>
      <c r="TFI59" s="162"/>
      <c r="TGB59" s="260"/>
      <c r="TGC59" s="260"/>
      <c r="TGD59"/>
      <c r="TGE59" s="162"/>
      <c r="TGX59" s="260"/>
      <c r="TGY59" s="260"/>
      <c r="TGZ59"/>
      <c r="THA59" s="162"/>
      <c r="THT59" s="260"/>
      <c r="THU59" s="260"/>
      <c r="THV59"/>
      <c r="THW59" s="162"/>
      <c r="TIP59" s="260"/>
      <c r="TIQ59" s="260"/>
      <c r="TIR59"/>
      <c r="TIS59" s="162"/>
      <c r="TJL59" s="260"/>
      <c r="TJM59" s="260"/>
      <c r="TJN59"/>
      <c r="TJO59" s="162"/>
      <c r="TKH59" s="260"/>
      <c r="TKI59" s="260"/>
      <c r="TKJ59"/>
      <c r="TKK59" s="162"/>
      <c r="TLD59" s="260"/>
      <c r="TLE59" s="260"/>
      <c r="TLF59"/>
      <c r="TLG59" s="162"/>
      <c r="TLZ59" s="260"/>
      <c r="TMA59" s="260"/>
      <c r="TMB59"/>
      <c r="TMC59" s="162"/>
      <c r="TMV59" s="260"/>
      <c r="TMW59" s="260"/>
      <c r="TMX59"/>
      <c r="TMY59" s="162"/>
      <c r="TNR59" s="260"/>
      <c r="TNS59" s="260"/>
      <c r="TNT59"/>
      <c r="TNU59" s="162"/>
      <c r="TON59" s="260"/>
      <c r="TOO59" s="260"/>
      <c r="TOP59"/>
      <c r="TOQ59" s="162"/>
      <c r="TPJ59" s="260"/>
      <c r="TPK59" s="260"/>
      <c r="TPL59"/>
      <c r="TPM59" s="162"/>
      <c r="TQF59" s="260"/>
      <c r="TQG59" s="260"/>
      <c r="TQH59"/>
      <c r="TQI59" s="162"/>
      <c r="TRB59" s="260"/>
      <c r="TRC59" s="260"/>
      <c r="TRD59"/>
      <c r="TRE59" s="162"/>
      <c r="TRX59" s="260"/>
      <c r="TRY59" s="260"/>
      <c r="TRZ59"/>
      <c r="TSA59" s="162"/>
      <c r="TST59" s="260"/>
      <c r="TSU59" s="260"/>
      <c r="TSV59"/>
      <c r="TSW59" s="162"/>
      <c r="TTP59" s="260"/>
      <c r="TTQ59" s="260"/>
      <c r="TTR59"/>
      <c r="TTS59" s="162"/>
      <c r="TUL59" s="260"/>
      <c r="TUM59" s="260"/>
      <c r="TUN59"/>
      <c r="TUO59" s="162"/>
      <c r="TVH59" s="260"/>
      <c r="TVI59" s="260"/>
      <c r="TVJ59"/>
      <c r="TVK59" s="162"/>
      <c r="TWD59" s="260"/>
      <c r="TWE59" s="260"/>
      <c r="TWF59"/>
      <c r="TWG59" s="162"/>
      <c r="TWZ59" s="260"/>
      <c r="TXA59" s="260"/>
      <c r="TXB59"/>
      <c r="TXC59" s="162"/>
      <c r="TXV59" s="260"/>
      <c r="TXW59" s="260"/>
      <c r="TXX59"/>
      <c r="TXY59" s="162"/>
      <c r="TYR59" s="260"/>
      <c r="TYS59" s="260"/>
      <c r="TYT59"/>
      <c r="TYU59" s="162"/>
      <c r="TZN59" s="260"/>
      <c r="TZO59" s="260"/>
      <c r="TZP59"/>
      <c r="TZQ59" s="162"/>
      <c r="UAJ59" s="260"/>
      <c r="UAK59" s="260"/>
      <c r="UAL59"/>
      <c r="UAM59" s="162"/>
      <c r="UBF59" s="260"/>
      <c r="UBG59" s="260"/>
      <c r="UBH59"/>
      <c r="UBI59" s="162"/>
      <c r="UCB59" s="260"/>
      <c r="UCC59" s="260"/>
      <c r="UCD59"/>
      <c r="UCE59" s="162"/>
      <c r="UCX59" s="260"/>
      <c r="UCY59" s="260"/>
      <c r="UCZ59"/>
      <c r="UDA59" s="162"/>
      <c r="UDT59" s="260"/>
      <c r="UDU59" s="260"/>
      <c r="UDV59"/>
      <c r="UDW59" s="162"/>
      <c r="UEP59" s="260"/>
      <c r="UEQ59" s="260"/>
      <c r="UER59"/>
      <c r="UES59" s="162"/>
      <c r="UFL59" s="260"/>
      <c r="UFM59" s="260"/>
      <c r="UFN59"/>
      <c r="UFO59" s="162"/>
      <c r="UGH59" s="260"/>
      <c r="UGI59" s="260"/>
      <c r="UGJ59"/>
      <c r="UGK59" s="162"/>
      <c r="UHD59" s="260"/>
      <c r="UHE59" s="260"/>
      <c r="UHF59"/>
      <c r="UHG59" s="162"/>
      <c r="UHZ59" s="260"/>
      <c r="UIA59" s="260"/>
      <c r="UIB59"/>
      <c r="UIC59" s="162"/>
      <c r="UIV59" s="260"/>
      <c r="UIW59" s="260"/>
      <c r="UIX59"/>
      <c r="UIY59" s="162"/>
      <c r="UJR59" s="260"/>
      <c r="UJS59" s="260"/>
      <c r="UJT59"/>
      <c r="UJU59" s="162"/>
      <c r="UKN59" s="260"/>
      <c r="UKO59" s="260"/>
      <c r="UKP59"/>
      <c r="UKQ59" s="162"/>
      <c r="ULJ59" s="260"/>
      <c r="ULK59" s="260"/>
      <c r="ULL59"/>
      <c r="ULM59" s="162"/>
      <c r="UMF59" s="260"/>
      <c r="UMG59" s="260"/>
      <c r="UMH59"/>
      <c r="UMI59" s="162"/>
      <c r="UNB59" s="260"/>
      <c r="UNC59" s="260"/>
      <c r="UND59"/>
      <c r="UNE59" s="162"/>
      <c r="UNX59" s="260"/>
      <c r="UNY59" s="260"/>
      <c r="UNZ59"/>
      <c r="UOA59" s="162"/>
      <c r="UOT59" s="260"/>
      <c r="UOU59" s="260"/>
      <c r="UOV59"/>
      <c r="UOW59" s="162"/>
      <c r="UPP59" s="260"/>
      <c r="UPQ59" s="260"/>
      <c r="UPR59"/>
      <c r="UPS59" s="162"/>
      <c r="UQL59" s="260"/>
      <c r="UQM59" s="260"/>
      <c r="UQN59"/>
      <c r="UQO59" s="162"/>
      <c r="URH59" s="260"/>
      <c r="URI59" s="260"/>
      <c r="URJ59"/>
      <c r="URK59" s="162"/>
      <c r="USD59" s="260"/>
      <c r="USE59" s="260"/>
      <c r="USF59"/>
      <c r="USG59" s="162"/>
      <c r="USZ59" s="260"/>
      <c r="UTA59" s="260"/>
      <c r="UTB59"/>
      <c r="UTC59" s="162"/>
      <c r="UTV59" s="260"/>
      <c r="UTW59" s="260"/>
      <c r="UTX59"/>
      <c r="UTY59" s="162"/>
      <c r="UUR59" s="260"/>
      <c r="UUS59" s="260"/>
      <c r="UUT59"/>
      <c r="UUU59" s="162"/>
      <c r="UVN59" s="260"/>
      <c r="UVO59" s="260"/>
      <c r="UVP59"/>
      <c r="UVQ59" s="162"/>
      <c r="UWJ59" s="260"/>
      <c r="UWK59" s="260"/>
      <c r="UWL59"/>
      <c r="UWM59" s="162"/>
      <c r="UXF59" s="260"/>
      <c r="UXG59" s="260"/>
      <c r="UXH59"/>
      <c r="UXI59" s="162"/>
      <c r="UYB59" s="260"/>
      <c r="UYC59" s="260"/>
      <c r="UYD59"/>
      <c r="UYE59" s="162"/>
      <c r="UYX59" s="260"/>
      <c r="UYY59" s="260"/>
      <c r="UYZ59"/>
      <c r="UZA59" s="162"/>
      <c r="UZT59" s="260"/>
      <c r="UZU59" s="260"/>
      <c r="UZV59"/>
      <c r="UZW59" s="162"/>
      <c r="VAP59" s="260"/>
      <c r="VAQ59" s="260"/>
      <c r="VAR59"/>
      <c r="VAS59" s="162"/>
      <c r="VBL59" s="260"/>
      <c r="VBM59" s="260"/>
      <c r="VBN59"/>
      <c r="VBO59" s="162"/>
      <c r="VCH59" s="260"/>
      <c r="VCI59" s="260"/>
      <c r="VCJ59"/>
      <c r="VCK59" s="162"/>
      <c r="VDD59" s="260"/>
      <c r="VDE59" s="260"/>
      <c r="VDF59"/>
      <c r="VDG59" s="162"/>
      <c r="VDZ59" s="260"/>
      <c r="VEA59" s="260"/>
      <c r="VEB59"/>
      <c r="VEC59" s="162"/>
      <c r="VEV59" s="260"/>
      <c r="VEW59" s="260"/>
      <c r="VEX59"/>
      <c r="VEY59" s="162"/>
      <c r="VFR59" s="260"/>
      <c r="VFS59" s="260"/>
      <c r="VFT59"/>
      <c r="VFU59" s="162"/>
      <c r="VGN59" s="260"/>
      <c r="VGO59" s="260"/>
      <c r="VGP59"/>
      <c r="VGQ59" s="162"/>
      <c r="VHJ59" s="260"/>
      <c r="VHK59" s="260"/>
      <c r="VHL59"/>
      <c r="VHM59" s="162"/>
      <c r="VIF59" s="260"/>
      <c r="VIG59" s="260"/>
      <c r="VIH59"/>
      <c r="VII59" s="162"/>
      <c r="VJB59" s="260"/>
      <c r="VJC59" s="260"/>
      <c r="VJD59"/>
      <c r="VJE59" s="162"/>
      <c r="VJX59" s="260"/>
      <c r="VJY59" s="260"/>
      <c r="VJZ59"/>
      <c r="VKA59" s="162"/>
      <c r="VKT59" s="260"/>
      <c r="VKU59" s="260"/>
      <c r="VKV59"/>
      <c r="VKW59" s="162"/>
      <c r="VLP59" s="260"/>
      <c r="VLQ59" s="260"/>
      <c r="VLR59"/>
      <c r="VLS59" s="162"/>
      <c r="VML59" s="260"/>
      <c r="VMM59" s="260"/>
      <c r="VMN59"/>
      <c r="VMO59" s="162"/>
      <c r="VNH59" s="260"/>
      <c r="VNI59" s="260"/>
      <c r="VNJ59"/>
      <c r="VNK59" s="162"/>
      <c r="VOD59" s="260"/>
      <c r="VOE59" s="260"/>
      <c r="VOF59"/>
      <c r="VOG59" s="162"/>
      <c r="VOZ59" s="260"/>
      <c r="VPA59" s="260"/>
      <c r="VPB59"/>
      <c r="VPC59" s="162"/>
      <c r="VPV59" s="260"/>
      <c r="VPW59" s="260"/>
      <c r="VPX59"/>
      <c r="VPY59" s="162"/>
      <c r="VQR59" s="260"/>
      <c r="VQS59" s="260"/>
      <c r="VQT59"/>
      <c r="VQU59" s="162"/>
      <c r="VRN59" s="260"/>
      <c r="VRO59" s="260"/>
      <c r="VRP59"/>
      <c r="VRQ59" s="162"/>
      <c r="VSJ59" s="260"/>
      <c r="VSK59" s="260"/>
      <c r="VSL59"/>
      <c r="VSM59" s="162"/>
      <c r="VTF59" s="260"/>
      <c r="VTG59" s="260"/>
      <c r="VTH59"/>
      <c r="VTI59" s="162"/>
      <c r="VUB59" s="260"/>
      <c r="VUC59" s="260"/>
      <c r="VUD59"/>
      <c r="VUE59" s="162"/>
      <c r="VUX59" s="260"/>
      <c r="VUY59" s="260"/>
      <c r="VUZ59"/>
      <c r="VVA59" s="162"/>
      <c r="VVT59" s="260"/>
      <c r="VVU59" s="260"/>
      <c r="VVV59"/>
      <c r="VVW59" s="162"/>
      <c r="VWP59" s="260"/>
      <c r="VWQ59" s="260"/>
      <c r="VWR59"/>
      <c r="VWS59" s="162"/>
      <c r="VXL59" s="260"/>
      <c r="VXM59" s="260"/>
      <c r="VXN59"/>
      <c r="VXO59" s="162"/>
      <c r="VYH59" s="260"/>
      <c r="VYI59" s="260"/>
      <c r="VYJ59"/>
      <c r="VYK59" s="162"/>
      <c r="VZD59" s="260"/>
      <c r="VZE59" s="260"/>
      <c r="VZF59"/>
      <c r="VZG59" s="162"/>
      <c r="VZZ59" s="260"/>
      <c r="WAA59" s="260"/>
      <c r="WAB59"/>
      <c r="WAC59" s="162"/>
      <c r="WAV59" s="260"/>
      <c r="WAW59" s="260"/>
      <c r="WAX59"/>
      <c r="WAY59" s="162"/>
      <c r="WBR59" s="260"/>
      <c r="WBS59" s="260"/>
      <c r="WBT59"/>
      <c r="WBU59" s="162"/>
      <c r="WCN59" s="260"/>
      <c r="WCO59" s="260"/>
      <c r="WCP59"/>
      <c r="WCQ59" s="162"/>
      <c r="WDJ59" s="260"/>
      <c r="WDK59" s="260"/>
      <c r="WDL59"/>
      <c r="WDM59" s="162"/>
      <c r="WEF59" s="260"/>
      <c r="WEG59" s="260"/>
      <c r="WEH59"/>
      <c r="WEI59" s="162"/>
      <c r="WFB59" s="260"/>
      <c r="WFC59" s="260"/>
      <c r="WFD59"/>
      <c r="WFE59" s="162"/>
      <c r="WFX59" s="260"/>
      <c r="WFY59" s="260"/>
      <c r="WFZ59"/>
      <c r="WGA59" s="162"/>
      <c r="WGT59" s="260"/>
      <c r="WGU59" s="260"/>
      <c r="WGV59"/>
      <c r="WGW59" s="162"/>
      <c r="WHP59" s="260"/>
      <c r="WHQ59" s="260"/>
      <c r="WHR59"/>
      <c r="WHS59" s="162"/>
      <c r="WIL59" s="260"/>
      <c r="WIM59" s="260"/>
      <c r="WIN59"/>
      <c r="WIO59" s="162"/>
      <c r="WJH59" s="260"/>
      <c r="WJI59" s="260"/>
      <c r="WJJ59"/>
      <c r="WJK59" s="162"/>
      <c r="WKD59" s="260"/>
      <c r="WKE59" s="260"/>
      <c r="WKF59"/>
      <c r="WKG59" s="162"/>
      <c r="WKZ59" s="260"/>
      <c r="WLA59" s="260"/>
      <c r="WLB59"/>
      <c r="WLC59" s="162"/>
      <c r="WLV59" s="260"/>
      <c r="WLW59" s="260"/>
      <c r="WLX59"/>
      <c r="WLY59" s="162"/>
      <c r="WMR59" s="260"/>
      <c r="WMS59" s="260"/>
      <c r="WMT59"/>
      <c r="WMU59" s="162"/>
      <c r="WNN59" s="260"/>
      <c r="WNO59" s="260"/>
      <c r="WNP59"/>
      <c r="WNQ59" s="162"/>
      <c r="WOJ59" s="260"/>
      <c r="WOK59" s="260"/>
      <c r="WOL59"/>
      <c r="WOM59" s="162"/>
      <c r="WPF59" s="260"/>
      <c r="WPG59" s="260"/>
      <c r="WPH59"/>
      <c r="WPI59" s="162"/>
      <c r="WQB59" s="260"/>
      <c r="WQC59" s="260"/>
      <c r="WQD59"/>
      <c r="WQE59" s="162"/>
      <c r="WQX59" s="260"/>
      <c r="WQY59" s="260"/>
      <c r="WQZ59"/>
      <c r="WRA59" s="162"/>
      <c r="WRT59" s="260"/>
      <c r="WRU59" s="260"/>
      <c r="WRV59"/>
      <c r="WRW59" s="162"/>
      <c r="WSP59" s="260"/>
      <c r="WSQ59" s="260"/>
      <c r="WSR59"/>
      <c r="WSS59" s="162"/>
      <c r="WTL59" s="260"/>
      <c r="WTM59" s="260"/>
      <c r="WTN59"/>
      <c r="WTO59" s="162"/>
      <c r="WUH59" s="260"/>
      <c r="WUI59" s="260"/>
      <c r="WUJ59"/>
      <c r="WUK59" s="162"/>
      <c r="WVD59" s="260"/>
      <c r="WVE59" s="260"/>
      <c r="WVF59"/>
      <c r="WVG59" s="162"/>
      <c r="WVZ59" s="260"/>
      <c r="WWA59" s="260"/>
      <c r="WWB59"/>
      <c r="WWC59" s="162"/>
      <c r="WWV59" s="260"/>
      <c r="WWW59" s="260"/>
      <c r="WWX59"/>
      <c r="WWY59" s="162"/>
      <c r="WXR59" s="260"/>
      <c r="WXS59" s="260"/>
      <c r="WXT59"/>
      <c r="WXU59" s="162"/>
      <c r="WYN59" s="260"/>
      <c r="WYO59" s="260"/>
      <c r="WYP59"/>
      <c r="WYQ59" s="162"/>
      <c r="WZJ59" s="260"/>
      <c r="WZK59" s="260"/>
      <c r="WZL59"/>
      <c r="WZM59" s="162"/>
      <c r="XAF59" s="260"/>
      <c r="XAG59" s="260"/>
      <c r="XAH59"/>
      <c r="XAI59" s="162"/>
      <c r="XBB59" s="260"/>
      <c r="XBC59" s="260"/>
      <c r="XBD59"/>
      <c r="XBE59" s="162"/>
      <c r="XBX59" s="260"/>
      <c r="XBY59" s="260"/>
      <c r="XBZ59"/>
      <c r="XCA59" s="162"/>
      <c r="XCT59" s="260"/>
      <c r="XCU59" s="260"/>
      <c r="XCV59"/>
      <c r="XCW59" s="162"/>
      <c r="XDP59" s="260"/>
      <c r="XDQ59" s="260"/>
      <c r="XDR59"/>
      <c r="XDS59" s="162"/>
      <c r="XEL59" s="260"/>
      <c r="XEM59" s="260"/>
      <c r="XEN59"/>
      <c r="XEO59" s="162"/>
    </row>
    <row r="60" spans="1:1013 1032:2047 2066:3059 3078:4093 4112:5105 5124:6139 6158:7151 7170:8185 8204:10231 10250:12277 12296:13311 13330:14323 14342:15357 15376:16369" s="258" customFormat="1" ht="21" customHeight="1" x14ac:dyDescent="0.2">
      <c r="A60" s="251" t="s">
        <v>616</v>
      </c>
      <c r="B60" s="703">
        <v>-0.20199567309815425</v>
      </c>
      <c r="C60" s="703">
        <v>1.5731292517006779</v>
      </c>
      <c r="D60" s="703">
        <v>0.63324960036538203</v>
      </c>
      <c r="E60" s="703">
        <v>1.6105450210315619</v>
      </c>
      <c r="F60" s="703">
        <v>2.985090027343551</v>
      </c>
      <c r="G60" s="703">
        <v>2.1973394168664062</v>
      </c>
      <c r="H60" s="703">
        <v>1.0467119262336677</v>
      </c>
      <c r="I60" s="703">
        <v>-2.1627262585915297</v>
      </c>
      <c r="J60" s="703">
        <v>3.1892241743192162E-2</v>
      </c>
      <c r="K60" s="703">
        <v>-1.2526816528308893</v>
      </c>
      <c r="L60" s="703">
        <v>9.9349570778806129E-2</v>
      </c>
      <c r="M60" s="703">
        <v>-2.6118027522417098</v>
      </c>
      <c r="N60" s="703">
        <v>-0.11616329239960699</v>
      </c>
      <c r="O60" s="703">
        <v>2.2461743659991762</v>
      </c>
      <c r="P60" s="703">
        <v>-2.2926491413043038</v>
      </c>
      <c r="Q60" s="703">
        <v>1.8108651911468709</v>
      </c>
      <c r="R60" s="703">
        <v>0.92758129291358182</v>
      </c>
      <c r="S60" s="703">
        <v>-0.2390244458546853</v>
      </c>
      <c r="T60" s="907">
        <v>0.11379141321441466</v>
      </c>
      <c r="U60" s="703" t="str">
        <f t="shared" ref="U60" si="4">IF(OR(U52="x",U57="x"),"x",100*(U52-U57))</f>
        <v>x</v>
      </c>
      <c r="V60" s="692"/>
      <c r="W60" s="147"/>
      <c r="X60"/>
      <c r="Y60"/>
      <c r="Z60"/>
      <c r="AA60"/>
      <c r="AB60"/>
      <c r="AC60"/>
      <c r="AD60"/>
      <c r="AE60"/>
      <c r="AF60"/>
      <c r="AG60"/>
      <c r="AH60"/>
      <c r="AI60"/>
      <c r="AJ60"/>
      <c r="AK60"/>
      <c r="AL60"/>
      <c r="AM60"/>
      <c r="AN60"/>
      <c r="AO60"/>
      <c r="AP60" s="260"/>
      <c r="AQ60" s="260"/>
      <c r="AR60"/>
      <c r="AS60" s="162"/>
      <c r="BL60" s="260"/>
      <c r="BM60" s="260"/>
      <c r="BN60"/>
      <c r="BO60" s="162"/>
      <c r="CH60" s="260"/>
      <c r="CI60" s="260"/>
      <c r="CJ60"/>
      <c r="CK60" s="162"/>
      <c r="DD60" s="260"/>
      <c r="DE60" s="260"/>
      <c r="DF60"/>
      <c r="DG60" s="162"/>
      <c r="DZ60" s="260"/>
      <c r="EA60" s="260"/>
      <c r="EB60"/>
      <c r="EC60" s="162"/>
      <c r="EV60" s="260"/>
      <c r="EW60" s="260"/>
      <c r="EX60"/>
      <c r="EY60" s="162"/>
      <c r="FR60" s="260"/>
      <c r="FS60" s="260"/>
      <c r="FT60"/>
      <c r="FU60" s="162"/>
      <c r="GN60" s="260"/>
      <c r="GO60" s="260"/>
      <c r="GP60"/>
      <c r="GQ60" s="162"/>
      <c r="HJ60" s="260"/>
      <c r="HK60" s="260"/>
      <c r="HL60"/>
      <c r="HM60" s="162"/>
      <c r="IF60" s="260"/>
      <c r="IG60" s="260"/>
      <c r="IH60"/>
      <c r="II60" s="162"/>
      <c r="JB60" s="260"/>
      <c r="JC60" s="260"/>
      <c r="JD60"/>
      <c r="JE60" s="162"/>
      <c r="JX60" s="260"/>
      <c r="JY60" s="260"/>
      <c r="JZ60"/>
      <c r="KA60" s="162"/>
      <c r="KT60" s="260"/>
      <c r="KU60" s="260"/>
      <c r="KV60"/>
      <c r="KW60" s="162"/>
      <c r="LP60" s="260"/>
      <c r="LQ60" s="260"/>
      <c r="LR60"/>
      <c r="LS60" s="162"/>
      <c r="ML60" s="260"/>
      <c r="MM60" s="260"/>
      <c r="MN60"/>
      <c r="MO60" s="162"/>
      <c r="NH60" s="260"/>
      <c r="NI60" s="260"/>
      <c r="NJ60"/>
      <c r="NK60" s="162"/>
      <c r="OD60" s="260"/>
      <c r="OE60" s="260"/>
      <c r="OF60"/>
      <c r="OG60" s="162"/>
      <c r="OZ60" s="260"/>
      <c r="PA60" s="260"/>
      <c r="PB60"/>
      <c r="PC60" s="162"/>
      <c r="PV60" s="260"/>
      <c r="PW60" s="260"/>
      <c r="PX60"/>
      <c r="PY60" s="162"/>
      <c r="QR60" s="260"/>
      <c r="QS60" s="260"/>
      <c r="QT60"/>
      <c r="QU60" s="162"/>
      <c r="RN60" s="260"/>
      <c r="RO60" s="260"/>
      <c r="RP60"/>
      <c r="RQ60" s="162"/>
      <c r="SJ60" s="260"/>
      <c r="SK60" s="260"/>
      <c r="SL60"/>
      <c r="SM60" s="162"/>
      <c r="TF60" s="260"/>
      <c r="TG60" s="260"/>
      <c r="TH60"/>
      <c r="TI60" s="162"/>
      <c r="UB60" s="260"/>
      <c r="UC60" s="260"/>
      <c r="UD60"/>
      <c r="UE60" s="162"/>
      <c r="UX60" s="260"/>
      <c r="UY60" s="260"/>
      <c r="UZ60"/>
      <c r="VA60" s="162"/>
      <c r="VT60" s="260"/>
      <c r="VU60" s="260"/>
      <c r="VV60"/>
      <c r="VW60" s="162"/>
      <c r="WP60" s="260"/>
      <c r="WQ60" s="260"/>
      <c r="WR60"/>
      <c r="WS60" s="162"/>
      <c r="XL60" s="260"/>
      <c r="XM60" s="260"/>
      <c r="XN60"/>
      <c r="XO60" s="162"/>
      <c r="YH60" s="260"/>
      <c r="YI60" s="260"/>
      <c r="YJ60"/>
      <c r="YK60" s="162"/>
      <c r="ZD60" s="260"/>
      <c r="ZE60" s="260"/>
      <c r="ZF60"/>
      <c r="ZG60" s="162"/>
      <c r="ZZ60" s="260"/>
      <c r="AAA60" s="260"/>
      <c r="AAB60"/>
      <c r="AAC60" s="162"/>
      <c r="AAV60" s="260"/>
      <c r="AAW60" s="260"/>
      <c r="AAX60"/>
      <c r="AAY60" s="162"/>
      <c r="ABR60" s="260"/>
      <c r="ABS60" s="260"/>
      <c r="ABT60"/>
      <c r="ABU60" s="162"/>
      <c r="ACN60" s="260"/>
      <c r="ACO60" s="260"/>
      <c r="ACP60"/>
      <c r="ACQ60" s="162"/>
      <c r="ADJ60" s="260"/>
      <c r="ADK60" s="260"/>
      <c r="ADL60"/>
      <c r="ADM60" s="162"/>
      <c r="AEF60" s="260"/>
      <c r="AEG60" s="260"/>
      <c r="AEH60"/>
      <c r="AEI60" s="162"/>
      <c r="AFB60" s="260"/>
      <c r="AFC60" s="260"/>
      <c r="AFD60"/>
      <c r="AFE60" s="162"/>
      <c r="AFX60" s="260"/>
      <c r="AFY60" s="260"/>
      <c r="AFZ60"/>
      <c r="AGA60" s="162"/>
      <c r="AGT60" s="260"/>
      <c r="AGU60" s="260"/>
      <c r="AGV60"/>
      <c r="AGW60" s="162"/>
      <c r="AHP60" s="260"/>
      <c r="AHQ60" s="260"/>
      <c r="AHR60"/>
      <c r="AHS60" s="162"/>
      <c r="AIL60" s="260"/>
      <c r="AIM60" s="260"/>
      <c r="AIN60"/>
      <c r="AIO60" s="162"/>
      <c r="AJH60" s="260"/>
      <c r="AJI60" s="260"/>
      <c r="AJJ60"/>
      <c r="AJK60" s="162"/>
      <c r="AKD60" s="260"/>
      <c r="AKE60" s="260"/>
      <c r="AKF60"/>
      <c r="AKG60" s="162"/>
      <c r="AKZ60" s="260"/>
      <c r="ALA60" s="260"/>
      <c r="ALB60"/>
      <c r="ALC60" s="162"/>
      <c r="ALV60" s="260"/>
      <c r="ALW60" s="260"/>
      <c r="ALX60"/>
      <c r="ALY60" s="162"/>
      <c r="AMR60" s="260"/>
      <c r="AMS60" s="260"/>
      <c r="AMT60"/>
      <c r="AMU60" s="162"/>
      <c r="ANN60" s="260"/>
      <c r="ANO60" s="260"/>
      <c r="ANP60"/>
      <c r="ANQ60" s="162"/>
      <c r="AOJ60" s="260"/>
      <c r="AOK60" s="260"/>
      <c r="AOL60"/>
      <c r="AOM60" s="162"/>
      <c r="APF60" s="260"/>
      <c r="APG60" s="260"/>
      <c r="APH60"/>
      <c r="API60" s="162"/>
      <c r="AQB60" s="260"/>
      <c r="AQC60" s="260"/>
      <c r="AQD60"/>
      <c r="AQE60" s="162"/>
      <c r="AQX60" s="260"/>
      <c r="AQY60" s="260"/>
      <c r="AQZ60"/>
      <c r="ARA60" s="162"/>
      <c r="ART60" s="260"/>
      <c r="ARU60" s="260"/>
      <c r="ARV60"/>
      <c r="ARW60" s="162"/>
      <c r="ASP60" s="260"/>
      <c r="ASQ60" s="260"/>
      <c r="ASR60"/>
      <c r="ASS60" s="162"/>
      <c r="ATL60" s="260"/>
      <c r="ATM60" s="260"/>
      <c r="ATN60"/>
      <c r="ATO60" s="162"/>
      <c r="AUH60" s="260"/>
      <c r="AUI60" s="260"/>
      <c r="AUJ60"/>
      <c r="AUK60" s="162"/>
      <c r="AVD60" s="260"/>
      <c r="AVE60" s="260"/>
      <c r="AVF60"/>
      <c r="AVG60" s="162"/>
      <c r="AVZ60" s="260"/>
      <c r="AWA60" s="260"/>
      <c r="AWB60"/>
      <c r="AWC60" s="162"/>
      <c r="AWV60" s="260"/>
      <c r="AWW60" s="260"/>
      <c r="AWX60"/>
      <c r="AWY60" s="162"/>
      <c r="AXR60" s="260"/>
      <c r="AXS60" s="260"/>
      <c r="AXT60"/>
      <c r="AXU60" s="162"/>
      <c r="AYN60" s="260"/>
      <c r="AYO60" s="260"/>
      <c r="AYP60"/>
      <c r="AYQ60" s="162"/>
      <c r="AZJ60" s="260"/>
      <c r="AZK60" s="260"/>
      <c r="AZL60"/>
      <c r="AZM60" s="162"/>
      <c r="BAF60" s="260"/>
      <c r="BAG60" s="260"/>
      <c r="BAH60"/>
      <c r="BAI60" s="162"/>
      <c r="BBB60" s="260"/>
      <c r="BBC60" s="260"/>
      <c r="BBD60"/>
      <c r="BBE60" s="162"/>
      <c r="BBX60" s="260"/>
      <c r="BBY60" s="260"/>
      <c r="BBZ60"/>
      <c r="BCA60" s="162"/>
      <c r="BCT60" s="260"/>
      <c r="BCU60" s="260"/>
      <c r="BCV60"/>
      <c r="BCW60" s="162"/>
      <c r="BDP60" s="260"/>
      <c r="BDQ60" s="260"/>
      <c r="BDR60"/>
      <c r="BDS60" s="162"/>
      <c r="BEL60" s="260"/>
      <c r="BEM60" s="260"/>
      <c r="BEN60"/>
      <c r="BEO60" s="162"/>
      <c r="BFH60" s="260"/>
      <c r="BFI60" s="260"/>
      <c r="BFJ60"/>
      <c r="BFK60" s="162"/>
      <c r="BGD60" s="260"/>
      <c r="BGE60" s="260"/>
      <c r="BGF60"/>
      <c r="BGG60" s="162"/>
      <c r="BGZ60" s="260"/>
      <c r="BHA60" s="260"/>
      <c r="BHB60"/>
      <c r="BHC60" s="162"/>
      <c r="BHV60" s="260"/>
      <c r="BHW60" s="260"/>
      <c r="BHX60"/>
      <c r="BHY60" s="162"/>
      <c r="BIR60" s="260"/>
      <c r="BIS60" s="260"/>
      <c r="BIT60"/>
      <c r="BIU60" s="162"/>
      <c r="BJN60" s="260"/>
      <c r="BJO60" s="260"/>
      <c r="BJP60"/>
      <c r="BJQ60" s="162"/>
      <c r="BKJ60" s="260"/>
      <c r="BKK60" s="260"/>
      <c r="BKL60"/>
      <c r="BKM60" s="162"/>
      <c r="BLF60" s="260"/>
      <c r="BLG60" s="260"/>
      <c r="BLH60"/>
      <c r="BLI60" s="162"/>
      <c r="BMB60" s="260"/>
      <c r="BMC60" s="260"/>
      <c r="BMD60"/>
      <c r="BME60" s="162"/>
      <c r="BMX60" s="260"/>
      <c r="BMY60" s="260"/>
      <c r="BMZ60"/>
      <c r="BNA60" s="162"/>
      <c r="BNT60" s="260"/>
      <c r="BNU60" s="260"/>
      <c r="BNV60"/>
      <c r="BNW60" s="162"/>
      <c r="BOP60" s="260"/>
      <c r="BOQ60" s="260"/>
      <c r="BOR60"/>
      <c r="BOS60" s="162"/>
      <c r="BPL60" s="260"/>
      <c r="BPM60" s="260"/>
      <c r="BPN60"/>
      <c r="BPO60" s="162"/>
      <c r="BQH60" s="260"/>
      <c r="BQI60" s="260"/>
      <c r="BQJ60"/>
      <c r="BQK60" s="162"/>
      <c r="BRD60" s="260"/>
      <c r="BRE60" s="260"/>
      <c r="BRF60"/>
      <c r="BRG60" s="162"/>
      <c r="BRZ60" s="260"/>
      <c r="BSA60" s="260"/>
      <c r="BSB60"/>
      <c r="BSC60" s="162"/>
      <c r="BSV60" s="260"/>
      <c r="BSW60" s="260"/>
      <c r="BSX60"/>
      <c r="BSY60" s="162"/>
      <c r="BTR60" s="260"/>
      <c r="BTS60" s="260"/>
      <c r="BTT60"/>
      <c r="BTU60" s="162"/>
      <c r="BUN60" s="260"/>
      <c r="BUO60" s="260"/>
      <c r="BUP60"/>
      <c r="BUQ60" s="162"/>
      <c r="BVJ60" s="260"/>
      <c r="BVK60" s="260"/>
      <c r="BVL60"/>
      <c r="BVM60" s="162"/>
      <c r="BWF60" s="260"/>
      <c r="BWG60" s="260"/>
      <c r="BWH60"/>
      <c r="BWI60" s="162"/>
      <c r="BXB60" s="260"/>
      <c r="BXC60" s="260"/>
      <c r="BXD60"/>
      <c r="BXE60" s="162"/>
      <c r="BXX60" s="260"/>
      <c r="BXY60" s="260"/>
      <c r="BXZ60"/>
      <c r="BYA60" s="162"/>
      <c r="BYT60" s="260"/>
      <c r="BYU60" s="260"/>
      <c r="BYV60"/>
      <c r="BYW60" s="162"/>
      <c r="BZP60" s="260"/>
      <c r="BZQ60" s="260"/>
      <c r="BZR60"/>
      <c r="BZS60" s="162"/>
      <c r="CAL60" s="260"/>
      <c r="CAM60" s="260"/>
      <c r="CAN60"/>
      <c r="CAO60" s="162"/>
      <c r="CBH60" s="260"/>
      <c r="CBI60" s="260"/>
      <c r="CBJ60"/>
      <c r="CBK60" s="162"/>
      <c r="CCD60" s="260"/>
      <c r="CCE60" s="260"/>
      <c r="CCF60"/>
      <c r="CCG60" s="162"/>
      <c r="CCZ60" s="260"/>
      <c r="CDA60" s="260"/>
      <c r="CDB60"/>
      <c r="CDC60" s="162"/>
      <c r="CDV60" s="260"/>
      <c r="CDW60" s="260"/>
      <c r="CDX60"/>
      <c r="CDY60" s="162"/>
      <c r="CER60" s="260"/>
      <c r="CES60" s="260"/>
      <c r="CET60"/>
      <c r="CEU60" s="162"/>
      <c r="CFN60" s="260"/>
      <c r="CFO60" s="260"/>
      <c r="CFP60"/>
      <c r="CFQ60" s="162"/>
      <c r="CGJ60" s="260"/>
      <c r="CGK60" s="260"/>
      <c r="CGL60"/>
      <c r="CGM60" s="162"/>
      <c r="CHF60" s="260"/>
      <c r="CHG60" s="260"/>
      <c r="CHH60"/>
      <c r="CHI60" s="162"/>
      <c r="CIB60" s="260"/>
      <c r="CIC60" s="260"/>
      <c r="CID60"/>
      <c r="CIE60" s="162"/>
      <c r="CIX60" s="260"/>
      <c r="CIY60" s="260"/>
      <c r="CIZ60"/>
      <c r="CJA60" s="162"/>
      <c r="CJT60" s="260"/>
      <c r="CJU60" s="260"/>
      <c r="CJV60"/>
      <c r="CJW60" s="162"/>
      <c r="CKP60" s="260"/>
      <c r="CKQ60" s="260"/>
      <c r="CKR60"/>
      <c r="CKS60" s="162"/>
      <c r="CLL60" s="260"/>
      <c r="CLM60" s="260"/>
      <c r="CLN60"/>
      <c r="CLO60" s="162"/>
      <c r="CMH60" s="260"/>
      <c r="CMI60" s="260"/>
      <c r="CMJ60"/>
      <c r="CMK60" s="162"/>
      <c r="CND60" s="260"/>
      <c r="CNE60" s="260"/>
      <c r="CNF60"/>
      <c r="CNG60" s="162"/>
      <c r="CNZ60" s="260"/>
      <c r="COA60" s="260"/>
      <c r="COB60"/>
      <c r="COC60" s="162"/>
      <c r="COV60" s="260"/>
      <c r="COW60" s="260"/>
      <c r="COX60"/>
      <c r="COY60" s="162"/>
      <c r="CPR60" s="260"/>
      <c r="CPS60" s="260"/>
      <c r="CPT60"/>
      <c r="CPU60" s="162"/>
      <c r="CQN60" s="260"/>
      <c r="CQO60" s="260"/>
      <c r="CQP60"/>
      <c r="CQQ60" s="162"/>
      <c r="CRJ60" s="260"/>
      <c r="CRK60" s="260"/>
      <c r="CRL60"/>
      <c r="CRM60" s="162"/>
      <c r="CSF60" s="260"/>
      <c r="CSG60" s="260"/>
      <c r="CSH60"/>
      <c r="CSI60" s="162"/>
      <c r="CTB60" s="260"/>
      <c r="CTC60" s="260"/>
      <c r="CTD60"/>
      <c r="CTE60" s="162"/>
      <c r="CTX60" s="260"/>
      <c r="CTY60" s="260"/>
      <c r="CTZ60"/>
      <c r="CUA60" s="162"/>
      <c r="CUT60" s="260"/>
      <c r="CUU60" s="260"/>
      <c r="CUV60"/>
      <c r="CUW60" s="162"/>
      <c r="CVP60" s="260"/>
      <c r="CVQ60" s="260"/>
      <c r="CVR60"/>
      <c r="CVS60" s="162"/>
      <c r="CWL60" s="260"/>
      <c r="CWM60" s="260"/>
      <c r="CWN60"/>
      <c r="CWO60" s="162"/>
      <c r="CXH60" s="260"/>
      <c r="CXI60" s="260"/>
      <c r="CXJ60"/>
      <c r="CXK60" s="162"/>
      <c r="CYD60" s="260"/>
      <c r="CYE60" s="260"/>
      <c r="CYF60"/>
      <c r="CYG60" s="162"/>
      <c r="CYZ60" s="260"/>
      <c r="CZA60" s="260"/>
      <c r="CZB60"/>
      <c r="CZC60" s="162"/>
      <c r="CZV60" s="260"/>
      <c r="CZW60" s="260"/>
      <c r="CZX60"/>
      <c r="CZY60" s="162"/>
      <c r="DAR60" s="260"/>
      <c r="DAS60" s="260"/>
      <c r="DAT60"/>
      <c r="DAU60" s="162"/>
      <c r="DBN60" s="260"/>
      <c r="DBO60" s="260"/>
      <c r="DBP60"/>
      <c r="DBQ60" s="162"/>
      <c r="DCJ60" s="260"/>
      <c r="DCK60" s="260"/>
      <c r="DCL60"/>
      <c r="DCM60" s="162"/>
      <c r="DDF60" s="260"/>
      <c r="DDG60" s="260"/>
      <c r="DDH60"/>
      <c r="DDI60" s="162"/>
      <c r="DEB60" s="260"/>
      <c r="DEC60" s="260"/>
      <c r="DED60"/>
      <c r="DEE60" s="162"/>
      <c r="DEX60" s="260"/>
      <c r="DEY60" s="260"/>
      <c r="DEZ60"/>
      <c r="DFA60" s="162"/>
      <c r="DFT60" s="260"/>
      <c r="DFU60" s="260"/>
      <c r="DFV60"/>
      <c r="DFW60" s="162"/>
      <c r="DGP60" s="260"/>
      <c r="DGQ60" s="260"/>
      <c r="DGR60"/>
      <c r="DGS60" s="162"/>
      <c r="DHL60" s="260"/>
      <c r="DHM60" s="260"/>
      <c r="DHN60"/>
      <c r="DHO60" s="162"/>
      <c r="DIH60" s="260"/>
      <c r="DII60" s="260"/>
      <c r="DIJ60"/>
      <c r="DIK60" s="162"/>
      <c r="DJD60" s="260"/>
      <c r="DJE60" s="260"/>
      <c r="DJF60"/>
      <c r="DJG60" s="162"/>
      <c r="DJZ60" s="260"/>
      <c r="DKA60" s="260"/>
      <c r="DKB60"/>
      <c r="DKC60" s="162"/>
      <c r="DKV60" s="260"/>
      <c r="DKW60" s="260"/>
      <c r="DKX60"/>
      <c r="DKY60" s="162"/>
      <c r="DLR60" s="260"/>
      <c r="DLS60" s="260"/>
      <c r="DLT60"/>
      <c r="DLU60" s="162"/>
      <c r="DMN60" s="260"/>
      <c r="DMO60" s="260"/>
      <c r="DMP60"/>
      <c r="DMQ60" s="162"/>
      <c r="DNJ60" s="260"/>
      <c r="DNK60" s="260"/>
      <c r="DNL60"/>
      <c r="DNM60" s="162"/>
      <c r="DOF60" s="260"/>
      <c r="DOG60" s="260"/>
      <c r="DOH60"/>
      <c r="DOI60" s="162"/>
      <c r="DPB60" s="260"/>
      <c r="DPC60" s="260"/>
      <c r="DPD60"/>
      <c r="DPE60" s="162"/>
      <c r="DPX60" s="260"/>
      <c r="DPY60" s="260"/>
      <c r="DPZ60"/>
      <c r="DQA60" s="162"/>
      <c r="DQT60" s="260"/>
      <c r="DQU60" s="260"/>
      <c r="DQV60"/>
      <c r="DQW60" s="162"/>
      <c r="DRP60" s="260"/>
      <c r="DRQ60" s="260"/>
      <c r="DRR60"/>
      <c r="DRS60" s="162"/>
      <c r="DSL60" s="260"/>
      <c r="DSM60" s="260"/>
      <c r="DSN60"/>
      <c r="DSO60" s="162"/>
      <c r="DTH60" s="260"/>
      <c r="DTI60" s="260"/>
      <c r="DTJ60"/>
      <c r="DTK60" s="162"/>
      <c r="DUD60" s="260"/>
      <c r="DUE60" s="260"/>
      <c r="DUF60"/>
      <c r="DUG60" s="162"/>
      <c r="DUZ60" s="260"/>
      <c r="DVA60" s="260"/>
      <c r="DVB60"/>
      <c r="DVC60" s="162"/>
      <c r="DVV60" s="260"/>
      <c r="DVW60" s="260"/>
      <c r="DVX60"/>
      <c r="DVY60" s="162"/>
      <c r="DWR60" s="260"/>
      <c r="DWS60" s="260"/>
      <c r="DWT60"/>
      <c r="DWU60" s="162"/>
      <c r="DXN60" s="260"/>
      <c r="DXO60" s="260"/>
      <c r="DXP60"/>
      <c r="DXQ60" s="162"/>
      <c r="DYJ60" s="260"/>
      <c r="DYK60" s="260"/>
      <c r="DYL60"/>
      <c r="DYM60" s="162"/>
      <c r="DZF60" s="260"/>
      <c r="DZG60" s="260"/>
      <c r="DZH60"/>
      <c r="DZI60" s="162"/>
      <c r="EAB60" s="260"/>
      <c r="EAC60" s="260"/>
      <c r="EAD60"/>
      <c r="EAE60" s="162"/>
      <c r="EAX60" s="260"/>
      <c r="EAY60" s="260"/>
      <c r="EAZ60"/>
      <c r="EBA60" s="162"/>
      <c r="EBT60" s="260"/>
      <c r="EBU60" s="260"/>
      <c r="EBV60"/>
      <c r="EBW60" s="162"/>
      <c r="ECP60" s="260"/>
      <c r="ECQ60" s="260"/>
      <c r="ECR60"/>
      <c r="ECS60" s="162"/>
      <c r="EDL60" s="260"/>
      <c r="EDM60" s="260"/>
      <c r="EDN60"/>
      <c r="EDO60" s="162"/>
      <c r="EEH60" s="260"/>
      <c r="EEI60" s="260"/>
      <c r="EEJ60"/>
      <c r="EEK60" s="162"/>
      <c r="EFD60" s="260"/>
      <c r="EFE60" s="260"/>
      <c r="EFF60"/>
      <c r="EFG60" s="162"/>
      <c r="EFZ60" s="260"/>
      <c r="EGA60" s="260"/>
      <c r="EGB60"/>
      <c r="EGC60" s="162"/>
      <c r="EGV60" s="260"/>
      <c r="EGW60" s="260"/>
      <c r="EGX60"/>
      <c r="EGY60" s="162"/>
      <c r="EHR60" s="260"/>
      <c r="EHS60" s="260"/>
      <c r="EHT60"/>
      <c r="EHU60" s="162"/>
      <c r="EIN60" s="260"/>
      <c r="EIO60" s="260"/>
      <c r="EIP60"/>
      <c r="EIQ60" s="162"/>
      <c r="EJJ60" s="260"/>
      <c r="EJK60" s="260"/>
      <c r="EJL60"/>
      <c r="EJM60" s="162"/>
      <c r="EKF60" s="260"/>
      <c r="EKG60" s="260"/>
      <c r="EKH60"/>
      <c r="EKI60" s="162"/>
      <c r="ELB60" s="260"/>
      <c r="ELC60" s="260"/>
      <c r="ELD60"/>
      <c r="ELE60" s="162"/>
      <c r="ELX60" s="260"/>
      <c r="ELY60" s="260"/>
      <c r="ELZ60"/>
      <c r="EMA60" s="162"/>
      <c r="EMT60" s="260"/>
      <c r="EMU60" s="260"/>
      <c r="EMV60"/>
      <c r="EMW60" s="162"/>
      <c r="ENP60" s="260"/>
      <c r="ENQ60" s="260"/>
      <c r="ENR60"/>
      <c r="ENS60" s="162"/>
      <c r="EOL60" s="260"/>
      <c r="EOM60" s="260"/>
      <c r="EON60"/>
      <c r="EOO60" s="162"/>
      <c r="EPH60" s="260"/>
      <c r="EPI60" s="260"/>
      <c r="EPJ60"/>
      <c r="EPK60" s="162"/>
      <c r="EQD60" s="260"/>
      <c r="EQE60" s="260"/>
      <c r="EQF60"/>
      <c r="EQG60" s="162"/>
      <c r="EQZ60" s="260"/>
      <c r="ERA60" s="260"/>
      <c r="ERB60"/>
      <c r="ERC60" s="162"/>
      <c r="ERV60" s="260"/>
      <c r="ERW60" s="260"/>
      <c r="ERX60"/>
      <c r="ERY60" s="162"/>
      <c r="ESR60" s="260"/>
      <c r="ESS60" s="260"/>
      <c r="EST60"/>
      <c r="ESU60" s="162"/>
      <c r="ETN60" s="260"/>
      <c r="ETO60" s="260"/>
      <c r="ETP60"/>
      <c r="ETQ60" s="162"/>
      <c r="EUJ60" s="260"/>
      <c r="EUK60" s="260"/>
      <c r="EUL60"/>
      <c r="EUM60" s="162"/>
      <c r="EVF60" s="260"/>
      <c r="EVG60" s="260"/>
      <c r="EVH60"/>
      <c r="EVI60" s="162"/>
      <c r="EWB60" s="260"/>
      <c r="EWC60" s="260"/>
      <c r="EWD60"/>
      <c r="EWE60" s="162"/>
      <c r="EWX60" s="260"/>
      <c r="EWY60" s="260"/>
      <c r="EWZ60"/>
      <c r="EXA60" s="162"/>
      <c r="EXT60" s="260"/>
      <c r="EXU60" s="260"/>
      <c r="EXV60"/>
      <c r="EXW60" s="162"/>
      <c r="EYP60" s="260"/>
      <c r="EYQ60" s="260"/>
      <c r="EYR60"/>
      <c r="EYS60" s="162"/>
      <c r="EZL60" s="260"/>
      <c r="EZM60" s="260"/>
      <c r="EZN60"/>
      <c r="EZO60" s="162"/>
      <c r="FAH60" s="260"/>
      <c r="FAI60" s="260"/>
      <c r="FAJ60"/>
      <c r="FAK60" s="162"/>
      <c r="FBD60" s="260"/>
      <c r="FBE60" s="260"/>
      <c r="FBF60"/>
      <c r="FBG60" s="162"/>
      <c r="FBZ60" s="260"/>
      <c r="FCA60" s="260"/>
      <c r="FCB60"/>
      <c r="FCC60" s="162"/>
      <c r="FCV60" s="260"/>
      <c r="FCW60" s="260"/>
      <c r="FCX60"/>
      <c r="FCY60" s="162"/>
      <c r="FDR60" s="260"/>
      <c r="FDS60" s="260"/>
      <c r="FDT60"/>
      <c r="FDU60" s="162"/>
      <c r="FEN60" s="260"/>
      <c r="FEO60" s="260"/>
      <c r="FEP60"/>
      <c r="FEQ60" s="162"/>
      <c r="FFJ60" s="260"/>
      <c r="FFK60" s="260"/>
      <c r="FFL60"/>
      <c r="FFM60" s="162"/>
      <c r="FGF60" s="260"/>
      <c r="FGG60" s="260"/>
      <c r="FGH60"/>
      <c r="FGI60" s="162"/>
      <c r="FHB60" s="260"/>
      <c r="FHC60" s="260"/>
      <c r="FHD60"/>
      <c r="FHE60" s="162"/>
      <c r="FHX60" s="260"/>
      <c r="FHY60" s="260"/>
      <c r="FHZ60"/>
      <c r="FIA60" s="162"/>
      <c r="FIT60" s="260"/>
      <c r="FIU60" s="260"/>
      <c r="FIV60"/>
      <c r="FIW60" s="162"/>
      <c r="FJP60" s="260"/>
      <c r="FJQ60" s="260"/>
      <c r="FJR60"/>
      <c r="FJS60" s="162"/>
      <c r="FKL60" s="260"/>
      <c r="FKM60" s="260"/>
      <c r="FKN60"/>
      <c r="FKO60" s="162"/>
      <c r="FLH60" s="260"/>
      <c r="FLI60" s="260"/>
      <c r="FLJ60"/>
      <c r="FLK60" s="162"/>
      <c r="FMD60" s="260"/>
      <c r="FME60" s="260"/>
      <c r="FMF60"/>
      <c r="FMG60" s="162"/>
      <c r="FMZ60" s="260"/>
      <c r="FNA60" s="260"/>
      <c r="FNB60"/>
      <c r="FNC60" s="162"/>
      <c r="FNV60" s="260"/>
      <c r="FNW60" s="260"/>
      <c r="FNX60"/>
      <c r="FNY60" s="162"/>
      <c r="FOR60" s="260"/>
      <c r="FOS60" s="260"/>
      <c r="FOT60"/>
      <c r="FOU60" s="162"/>
      <c r="FPN60" s="260"/>
      <c r="FPO60" s="260"/>
      <c r="FPP60"/>
      <c r="FPQ60" s="162"/>
      <c r="FQJ60" s="260"/>
      <c r="FQK60" s="260"/>
      <c r="FQL60"/>
      <c r="FQM60" s="162"/>
      <c r="FRF60" s="260"/>
      <c r="FRG60" s="260"/>
      <c r="FRH60"/>
      <c r="FRI60" s="162"/>
      <c r="FSB60" s="260"/>
      <c r="FSC60" s="260"/>
      <c r="FSD60"/>
      <c r="FSE60" s="162"/>
      <c r="FSX60" s="260"/>
      <c r="FSY60" s="260"/>
      <c r="FSZ60"/>
      <c r="FTA60" s="162"/>
      <c r="FTT60" s="260"/>
      <c r="FTU60" s="260"/>
      <c r="FTV60"/>
      <c r="FTW60" s="162"/>
      <c r="FUP60" s="260"/>
      <c r="FUQ60" s="260"/>
      <c r="FUR60"/>
      <c r="FUS60" s="162"/>
      <c r="FVL60" s="260"/>
      <c r="FVM60" s="260"/>
      <c r="FVN60"/>
      <c r="FVO60" s="162"/>
      <c r="FWH60" s="260"/>
      <c r="FWI60" s="260"/>
      <c r="FWJ60"/>
      <c r="FWK60" s="162"/>
      <c r="FXD60" s="260"/>
      <c r="FXE60" s="260"/>
      <c r="FXF60"/>
      <c r="FXG60" s="162"/>
      <c r="FXZ60" s="260"/>
      <c r="FYA60" s="260"/>
      <c r="FYB60"/>
      <c r="FYC60" s="162"/>
      <c r="FYV60" s="260"/>
      <c r="FYW60" s="260"/>
      <c r="FYX60"/>
      <c r="FYY60" s="162"/>
      <c r="FZR60" s="260"/>
      <c r="FZS60" s="260"/>
      <c r="FZT60"/>
      <c r="FZU60" s="162"/>
      <c r="GAN60" s="260"/>
      <c r="GAO60" s="260"/>
      <c r="GAP60"/>
      <c r="GAQ60" s="162"/>
      <c r="GBJ60" s="260"/>
      <c r="GBK60" s="260"/>
      <c r="GBL60"/>
      <c r="GBM60" s="162"/>
      <c r="GCF60" s="260"/>
      <c r="GCG60" s="260"/>
      <c r="GCH60"/>
      <c r="GCI60" s="162"/>
      <c r="GDB60" s="260"/>
      <c r="GDC60" s="260"/>
      <c r="GDD60"/>
      <c r="GDE60" s="162"/>
      <c r="GDX60" s="260"/>
      <c r="GDY60" s="260"/>
      <c r="GDZ60"/>
      <c r="GEA60" s="162"/>
      <c r="GET60" s="260"/>
      <c r="GEU60" s="260"/>
      <c r="GEV60"/>
      <c r="GEW60" s="162"/>
      <c r="GFP60" s="260"/>
      <c r="GFQ60" s="260"/>
      <c r="GFR60"/>
      <c r="GFS60" s="162"/>
      <c r="GGL60" s="260"/>
      <c r="GGM60" s="260"/>
      <c r="GGN60"/>
      <c r="GGO60" s="162"/>
      <c r="GHH60" s="260"/>
      <c r="GHI60" s="260"/>
      <c r="GHJ60"/>
      <c r="GHK60" s="162"/>
      <c r="GID60" s="260"/>
      <c r="GIE60" s="260"/>
      <c r="GIF60"/>
      <c r="GIG60" s="162"/>
      <c r="GIZ60" s="260"/>
      <c r="GJA60" s="260"/>
      <c r="GJB60"/>
      <c r="GJC60" s="162"/>
      <c r="GJV60" s="260"/>
      <c r="GJW60" s="260"/>
      <c r="GJX60"/>
      <c r="GJY60" s="162"/>
      <c r="GKR60" s="260"/>
      <c r="GKS60" s="260"/>
      <c r="GKT60"/>
      <c r="GKU60" s="162"/>
      <c r="GLN60" s="260"/>
      <c r="GLO60" s="260"/>
      <c r="GLP60"/>
      <c r="GLQ60" s="162"/>
      <c r="GMJ60" s="260"/>
      <c r="GMK60" s="260"/>
      <c r="GML60"/>
      <c r="GMM60" s="162"/>
      <c r="GNF60" s="260"/>
      <c r="GNG60" s="260"/>
      <c r="GNH60"/>
      <c r="GNI60" s="162"/>
      <c r="GOB60" s="260"/>
      <c r="GOC60" s="260"/>
      <c r="GOD60"/>
      <c r="GOE60" s="162"/>
      <c r="GOX60" s="260"/>
      <c r="GOY60" s="260"/>
      <c r="GOZ60"/>
      <c r="GPA60" s="162"/>
      <c r="GPT60" s="260"/>
      <c r="GPU60" s="260"/>
      <c r="GPV60"/>
      <c r="GPW60" s="162"/>
      <c r="GQP60" s="260"/>
      <c r="GQQ60" s="260"/>
      <c r="GQR60"/>
      <c r="GQS60" s="162"/>
      <c r="GRL60" s="260"/>
      <c r="GRM60" s="260"/>
      <c r="GRN60"/>
      <c r="GRO60" s="162"/>
      <c r="GSH60" s="260"/>
      <c r="GSI60" s="260"/>
      <c r="GSJ60"/>
      <c r="GSK60" s="162"/>
      <c r="GTD60" s="260"/>
      <c r="GTE60" s="260"/>
      <c r="GTF60"/>
      <c r="GTG60" s="162"/>
      <c r="GTZ60" s="260"/>
      <c r="GUA60" s="260"/>
      <c r="GUB60"/>
      <c r="GUC60" s="162"/>
      <c r="GUV60" s="260"/>
      <c r="GUW60" s="260"/>
      <c r="GUX60"/>
      <c r="GUY60" s="162"/>
      <c r="GVR60" s="260"/>
      <c r="GVS60" s="260"/>
      <c r="GVT60"/>
      <c r="GVU60" s="162"/>
      <c r="GWN60" s="260"/>
      <c r="GWO60" s="260"/>
      <c r="GWP60"/>
      <c r="GWQ60" s="162"/>
      <c r="GXJ60" s="260"/>
      <c r="GXK60" s="260"/>
      <c r="GXL60"/>
      <c r="GXM60" s="162"/>
      <c r="GYF60" s="260"/>
      <c r="GYG60" s="260"/>
      <c r="GYH60"/>
      <c r="GYI60" s="162"/>
      <c r="GZB60" s="260"/>
      <c r="GZC60" s="260"/>
      <c r="GZD60"/>
      <c r="GZE60" s="162"/>
      <c r="GZX60" s="260"/>
      <c r="GZY60" s="260"/>
      <c r="GZZ60"/>
      <c r="HAA60" s="162"/>
      <c r="HAT60" s="260"/>
      <c r="HAU60" s="260"/>
      <c r="HAV60"/>
      <c r="HAW60" s="162"/>
      <c r="HBP60" s="260"/>
      <c r="HBQ60" s="260"/>
      <c r="HBR60"/>
      <c r="HBS60" s="162"/>
      <c r="HCL60" s="260"/>
      <c r="HCM60" s="260"/>
      <c r="HCN60"/>
      <c r="HCO60" s="162"/>
      <c r="HDH60" s="260"/>
      <c r="HDI60" s="260"/>
      <c r="HDJ60"/>
      <c r="HDK60" s="162"/>
      <c r="HED60" s="260"/>
      <c r="HEE60" s="260"/>
      <c r="HEF60"/>
      <c r="HEG60" s="162"/>
      <c r="HEZ60" s="260"/>
      <c r="HFA60" s="260"/>
      <c r="HFB60"/>
      <c r="HFC60" s="162"/>
      <c r="HFV60" s="260"/>
      <c r="HFW60" s="260"/>
      <c r="HFX60"/>
      <c r="HFY60" s="162"/>
      <c r="HGR60" s="260"/>
      <c r="HGS60" s="260"/>
      <c r="HGT60"/>
      <c r="HGU60" s="162"/>
      <c r="HHN60" s="260"/>
      <c r="HHO60" s="260"/>
      <c r="HHP60"/>
      <c r="HHQ60" s="162"/>
      <c r="HIJ60" s="260"/>
      <c r="HIK60" s="260"/>
      <c r="HIL60"/>
      <c r="HIM60" s="162"/>
      <c r="HJF60" s="260"/>
      <c r="HJG60" s="260"/>
      <c r="HJH60"/>
      <c r="HJI60" s="162"/>
      <c r="HKB60" s="260"/>
      <c r="HKC60" s="260"/>
      <c r="HKD60"/>
      <c r="HKE60" s="162"/>
      <c r="HKX60" s="260"/>
      <c r="HKY60" s="260"/>
      <c r="HKZ60"/>
      <c r="HLA60" s="162"/>
      <c r="HLT60" s="260"/>
      <c r="HLU60" s="260"/>
      <c r="HLV60"/>
      <c r="HLW60" s="162"/>
      <c r="HMP60" s="260"/>
      <c r="HMQ60" s="260"/>
      <c r="HMR60"/>
      <c r="HMS60" s="162"/>
      <c r="HNL60" s="260"/>
      <c r="HNM60" s="260"/>
      <c r="HNN60"/>
      <c r="HNO60" s="162"/>
      <c r="HOH60" s="260"/>
      <c r="HOI60" s="260"/>
      <c r="HOJ60"/>
      <c r="HOK60" s="162"/>
      <c r="HPD60" s="260"/>
      <c r="HPE60" s="260"/>
      <c r="HPF60"/>
      <c r="HPG60" s="162"/>
      <c r="HPZ60" s="260"/>
      <c r="HQA60" s="260"/>
      <c r="HQB60"/>
      <c r="HQC60" s="162"/>
      <c r="HQV60" s="260"/>
      <c r="HQW60" s="260"/>
      <c r="HQX60"/>
      <c r="HQY60" s="162"/>
      <c r="HRR60" s="260"/>
      <c r="HRS60" s="260"/>
      <c r="HRT60"/>
      <c r="HRU60" s="162"/>
      <c r="HSN60" s="260"/>
      <c r="HSO60" s="260"/>
      <c r="HSP60"/>
      <c r="HSQ60" s="162"/>
      <c r="HTJ60" s="260"/>
      <c r="HTK60" s="260"/>
      <c r="HTL60"/>
      <c r="HTM60" s="162"/>
      <c r="HUF60" s="260"/>
      <c r="HUG60" s="260"/>
      <c r="HUH60"/>
      <c r="HUI60" s="162"/>
      <c r="HVB60" s="260"/>
      <c r="HVC60" s="260"/>
      <c r="HVD60"/>
      <c r="HVE60" s="162"/>
      <c r="HVX60" s="260"/>
      <c r="HVY60" s="260"/>
      <c r="HVZ60"/>
      <c r="HWA60" s="162"/>
      <c r="HWT60" s="260"/>
      <c r="HWU60" s="260"/>
      <c r="HWV60"/>
      <c r="HWW60" s="162"/>
      <c r="HXP60" s="260"/>
      <c r="HXQ60" s="260"/>
      <c r="HXR60"/>
      <c r="HXS60" s="162"/>
      <c r="HYL60" s="260"/>
      <c r="HYM60" s="260"/>
      <c r="HYN60"/>
      <c r="HYO60" s="162"/>
      <c r="HZH60" s="260"/>
      <c r="HZI60" s="260"/>
      <c r="HZJ60"/>
      <c r="HZK60" s="162"/>
      <c r="IAD60" s="260"/>
      <c r="IAE60" s="260"/>
      <c r="IAF60"/>
      <c r="IAG60" s="162"/>
      <c r="IAZ60" s="260"/>
      <c r="IBA60" s="260"/>
      <c r="IBB60"/>
      <c r="IBC60" s="162"/>
      <c r="IBV60" s="260"/>
      <c r="IBW60" s="260"/>
      <c r="IBX60"/>
      <c r="IBY60" s="162"/>
      <c r="ICR60" s="260"/>
      <c r="ICS60" s="260"/>
      <c r="ICT60"/>
      <c r="ICU60" s="162"/>
      <c r="IDN60" s="260"/>
      <c r="IDO60" s="260"/>
      <c r="IDP60"/>
      <c r="IDQ60" s="162"/>
      <c r="IEJ60" s="260"/>
      <c r="IEK60" s="260"/>
      <c r="IEL60"/>
      <c r="IEM60" s="162"/>
      <c r="IFF60" s="260"/>
      <c r="IFG60" s="260"/>
      <c r="IFH60"/>
      <c r="IFI60" s="162"/>
      <c r="IGB60" s="260"/>
      <c r="IGC60" s="260"/>
      <c r="IGD60"/>
      <c r="IGE60" s="162"/>
      <c r="IGX60" s="260"/>
      <c r="IGY60" s="260"/>
      <c r="IGZ60"/>
      <c r="IHA60" s="162"/>
      <c r="IHT60" s="260"/>
      <c r="IHU60" s="260"/>
      <c r="IHV60"/>
      <c r="IHW60" s="162"/>
      <c r="IIP60" s="260"/>
      <c r="IIQ60" s="260"/>
      <c r="IIR60"/>
      <c r="IIS60" s="162"/>
      <c r="IJL60" s="260"/>
      <c r="IJM60" s="260"/>
      <c r="IJN60"/>
      <c r="IJO60" s="162"/>
      <c r="IKH60" s="260"/>
      <c r="IKI60" s="260"/>
      <c r="IKJ60"/>
      <c r="IKK60" s="162"/>
      <c r="ILD60" s="260"/>
      <c r="ILE60" s="260"/>
      <c r="ILF60"/>
      <c r="ILG60" s="162"/>
      <c r="ILZ60" s="260"/>
      <c r="IMA60" s="260"/>
      <c r="IMB60"/>
      <c r="IMC60" s="162"/>
      <c r="IMV60" s="260"/>
      <c r="IMW60" s="260"/>
      <c r="IMX60"/>
      <c r="IMY60" s="162"/>
      <c r="INR60" s="260"/>
      <c r="INS60" s="260"/>
      <c r="INT60"/>
      <c r="INU60" s="162"/>
      <c r="ION60" s="260"/>
      <c r="IOO60" s="260"/>
      <c r="IOP60"/>
      <c r="IOQ60" s="162"/>
      <c r="IPJ60" s="260"/>
      <c r="IPK60" s="260"/>
      <c r="IPL60"/>
      <c r="IPM60" s="162"/>
      <c r="IQF60" s="260"/>
      <c r="IQG60" s="260"/>
      <c r="IQH60"/>
      <c r="IQI60" s="162"/>
      <c r="IRB60" s="260"/>
      <c r="IRC60" s="260"/>
      <c r="IRD60"/>
      <c r="IRE60" s="162"/>
      <c r="IRX60" s="260"/>
      <c r="IRY60" s="260"/>
      <c r="IRZ60"/>
      <c r="ISA60" s="162"/>
      <c r="IST60" s="260"/>
      <c r="ISU60" s="260"/>
      <c r="ISV60"/>
      <c r="ISW60" s="162"/>
      <c r="ITP60" s="260"/>
      <c r="ITQ60" s="260"/>
      <c r="ITR60"/>
      <c r="ITS60" s="162"/>
      <c r="IUL60" s="260"/>
      <c r="IUM60" s="260"/>
      <c r="IUN60"/>
      <c r="IUO60" s="162"/>
      <c r="IVH60" s="260"/>
      <c r="IVI60" s="260"/>
      <c r="IVJ60"/>
      <c r="IVK60" s="162"/>
      <c r="IWD60" s="260"/>
      <c r="IWE60" s="260"/>
      <c r="IWF60"/>
      <c r="IWG60" s="162"/>
      <c r="IWZ60" s="260"/>
      <c r="IXA60" s="260"/>
      <c r="IXB60"/>
      <c r="IXC60" s="162"/>
      <c r="IXV60" s="260"/>
      <c r="IXW60" s="260"/>
      <c r="IXX60"/>
      <c r="IXY60" s="162"/>
      <c r="IYR60" s="260"/>
      <c r="IYS60" s="260"/>
      <c r="IYT60"/>
      <c r="IYU60" s="162"/>
      <c r="IZN60" s="260"/>
      <c r="IZO60" s="260"/>
      <c r="IZP60"/>
      <c r="IZQ60" s="162"/>
      <c r="JAJ60" s="260"/>
      <c r="JAK60" s="260"/>
      <c r="JAL60"/>
      <c r="JAM60" s="162"/>
      <c r="JBF60" s="260"/>
      <c r="JBG60" s="260"/>
      <c r="JBH60"/>
      <c r="JBI60" s="162"/>
      <c r="JCB60" s="260"/>
      <c r="JCC60" s="260"/>
      <c r="JCD60"/>
      <c r="JCE60" s="162"/>
      <c r="JCX60" s="260"/>
      <c r="JCY60" s="260"/>
      <c r="JCZ60"/>
      <c r="JDA60" s="162"/>
      <c r="JDT60" s="260"/>
      <c r="JDU60" s="260"/>
      <c r="JDV60"/>
      <c r="JDW60" s="162"/>
      <c r="JEP60" s="260"/>
      <c r="JEQ60" s="260"/>
      <c r="JER60"/>
      <c r="JES60" s="162"/>
      <c r="JFL60" s="260"/>
      <c r="JFM60" s="260"/>
      <c r="JFN60"/>
      <c r="JFO60" s="162"/>
      <c r="JGH60" s="260"/>
      <c r="JGI60" s="260"/>
      <c r="JGJ60"/>
      <c r="JGK60" s="162"/>
      <c r="JHD60" s="260"/>
      <c r="JHE60" s="260"/>
      <c r="JHF60"/>
      <c r="JHG60" s="162"/>
      <c r="JHZ60" s="260"/>
      <c r="JIA60" s="260"/>
      <c r="JIB60"/>
      <c r="JIC60" s="162"/>
      <c r="JIV60" s="260"/>
      <c r="JIW60" s="260"/>
      <c r="JIX60"/>
      <c r="JIY60" s="162"/>
      <c r="JJR60" s="260"/>
      <c r="JJS60" s="260"/>
      <c r="JJT60"/>
      <c r="JJU60" s="162"/>
      <c r="JKN60" s="260"/>
      <c r="JKO60" s="260"/>
      <c r="JKP60"/>
      <c r="JKQ60" s="162"/>
      <c r="JLJ60" s="260"/>
      <c r="JLK60" s="260"/>
      <c r="JLL60"/>
      <c r="JLM60" s="162"/>
      <c r="JMF60" s="260"/>
      <c r="JMG60" s="260"/>
      <c r="JMH60"/>
      <c r="JMI60" s="162"/>
      <c r="JNB60" s="260"/>
      <c r="JNC60" s="260"/>
      <c r="JND60"/>
      <c r="JNE60" s="162"/>
      <c r="JNX60" s="260"/>
      <c r="JNY60" s="260"/>
      <c r="JNZ60"/>
      <c r="JOA60" s="162"/>
      <c r="JOT60" s="260"/>
      <c r="JOU60" s="260"/>
      <c r="JOV60"/>
      <c r="JOW60" s="162"/>
      <c r="JPP60" s="260"/>
      <c r="JPQ60" s="260"/>
      <c r="JPR60"/>
      <c r="JPS60" s="162"/>
      <c r="JQL60" s="260"/>
      <c r="JQM60" s="260"/>
      <c r="JQN60"/>
      <c r="JQO60" s="162"/>
      <c r="JRH60" s="260"/>
      <c r="JRI60" s="260"/>
      <c r="JRJ60"/>
      <c r="JRK60" s="162"/>
      <c r="JSD60" s="260"/>
      <c r="JSE60" s="260"/>
      <c r="JSF60"/>
      <c r="JSG60" s="162"/>
      <c r="JSZ60" s="260"/>
      <c r="JTA60" s="260"/>
      <c r="JTB60"/>
      <c r="JTC60" s="162"/>
      <c r="JTV60" s="260"/>
      <c r="JTW60" s="260"/>
      <c r="JTX60"/>
      <c r="JTY60" s="162"/>
      <c r="JUR60" s="260"/>
      <c r="JUS60" s="260"/>
      <c r="JUT60"/>
      <c r="JUU60" s="162"/>
      <c r="JVN60" s="260"/>
      <c r="JVO60" s="260"/>
      <c r="JVP60"/>
      <c r="JVQ60" s="162"/>
      <c r="JWJ60" s="260"/>
      <c r="JWK60" s="260"/>
      <c r="JWL60"/>
      <c r="JWM60" s="162"/>
      <c r="JXF60" s="260"/>
      <c r="JXG60" s="260"/>
      <c r="JXH60"/>
      <c r="JXI60" s="162"/>
      <c r="JYB60" s="260"/>
      <c r="JYC60" s="260"/>
      <c r="JYD60"/>
      <c r="JYE60" s="162"/>
      <c r="JYX60" s="260"/>
      <c r="JYY60" s="260"/>
      <c r="JYZ60"/>
      <c r="JZA60" s="162"/>
      <c r="JZT60" s="260"/>
      <c r="JZU60" s="260"/>
      <c r="JZV60"/>
      <c r="JZW60" s="162"/>
      <c r="KAP60" s="260"/>
      <c r="KAQ60" s="260"/>
      <c r="KAR60"/>
      <c r="KAS60" s="162"/>
      <c r="KBL60" s="260"/>
      <c r="KBM60" s="260"/>
      <c r="KBN60"/>
      <c r="KBO60" s="162"/>
      <c r="KCH60" s="260"/>
      <c r="KCI60" s="260"/>
      <c r="KCJ60"/>
      <c r="KCK60" s="162"/>
      <c r="KDD60" s="260"/>
      <c r="KDE60" s="260"/>
      <c r="KDF60"/>
      <c r="KDG60" s="162"/>
      <c r="KDZ60" s="260"/>
      <c r="KEA60" s="260"/>
      <c r="KEB60"/>
      <c r="KEC60" s="162"/>
      <c r="KEV60" s="260"/>
      <c r="KEW60" s="260"/>
      <c r="KEX60"/>
      <c r="KEY60" s="162"/>
      <c r="KFR60" s="260"/>
      <c r="KFS60" s="260"/>
      <c r="KFT60"/>
      <c r="KFU60" s="162"/>
      <c r="KGN60" s="260"/>
      <c r="KGO60" s="260"/>
      <c r="KGP60"/>
      <c r="KGQ60" s="162"/>
      <c r="KHJ60" s="260"/>
      <c r="KHK60" s="260"/>
      <c r="KHL60"/>
      <c r="KHM60" s="162"/>
      <c r="KIF60" s="260"/>
      <c r="KIG60" s="260"/>
      <c r="KIH60"/>
      <c r="KII60" s="162"/>
      <c r="KJB60" s="260"/>
      <c r="KJC60" s="260"/>
      <c r="KJD60"/>
      <c r="KJE60" s="162"/>
      <c r="KJX60" s="260"/>
      <c r="KJY60" s="260"/>
      <c r="KJZ60"/>
      <c r="KKA60" s="162"/>
      <c r="KKT60" s="260"/>
      <c r="KKU60" s="260"/>
      <c r="KKV60"/>
      <c r="KKW60" s="162"/>
      <c r="KLP60" s="260"/>
      <c r="KLQ60" s="260"/>
      <c r="KLR60"/>
      <c r="KLS60" s="162"/>
      <c r="KML60" s="260"/>
      <c r="KMM60" s="260"/>
      <c r="KMN60"/>
      <c r="KMO60" s="162"/>
      <c r="KNH60" s="260"/>
      <c r="KNI60" s="260"/>
      <c r="KNJ60"/>
      <c r="KNK60" s="162"/>
      <c r="KOD60" s="260"/>
      <c r="KOE60" s="260"/>
      <c r="KOF60"/>
      <c r="KOG60" s="162"/>
      <c r="KOZ60" s="260"/>
      <c r="KPA60" s="260"/>
      <c r="KPB60"/>
      <c r="KPC60" s="162"/>
      <c r="KPV60" s="260"/>
      <c r="KPW60" s="260"/>
      <c r="KPX60"/>
      <c r="KPY60" s="162"/>
      <c r="KQR60" s="260"/>
      <c r="KQS60" s="260"/>
      <c r="KQT60"/>
      <c r="KQU60" s="162"/>
      <c r="KRN60" s="260"/>
      <c r="KRO60" s="260"/>
      <c r="KRP60"/>
      <c r="KRQ60" s="162"/>
      <c r="KSJ60" s="260"/>
      <c r="KSK60" s="260"/>
      <c r="KSL60"/>
      <c r="KSM60" s="162"/>
      <c r="KTF60" s="260"/>
      <c r="KTG60" s="260"/>
      <c r="KTH60"/>
      <c r="KTI60" s="162"/>
      <c r="KUB60" s="260"/>
      <c r="KUC60" s="260"/>
      <c r="KUD60"/>
      <c r="KUE60" s="162"/>
      <c r="KUX60" s="260"/>
      <c r="KUY60" s="260"/>
      <c r="KUZ60"/>
      <c r="KVA60" s="162"/>
      <c r="KVT60" s="260"/>
      <c r="KVU60" s="260"/>
      <c r="KVV60"/>
      <c r="KVW60" s="162"/>
      <c r="KWP60" s="260"/>
      <c r="KWQ60" s="260"/>
      <c r="KWR60"/>
      <c r="KWS60" s="162"/>
      <c r="KXL60" s="260"/>
      <c r="KXM60" s="260"/>
      <c r="KXN60"/>
      <c r="KXO60" s="162"/>
      <c r="KYH60" s="260"/>
      <c r="KYI60" s="260"/>
      <c r="KYJ60"/>
      <c r="KYK60" s="162"/>
      <c r="KZD60" s="260"/>
      <c r="KZE60" s="260"/>
      <c r="KZF60"/>
      <c r="KZG60" s="162"/>
      <c r="KZZ60" s="260"/>
      <c r="LAA60" s="260"/>
      <c r="LAB60"/>
      <c r="LAC60" s="162"/>
      <c r="LAV60" s="260"/>
      <c r="LAW60" s="260"/>
      <c r="LAX60"/>
      <c r="LAY60" s="162"/>
      <c r="LBR60" s="260"/>
      <c r="LBS60" s="260"/>
      <c r="LBT60"/>
      <c r="LBU60" s="162"/>
      <c r="LCN60" s="260"/>
      <c r="LCO60" s="260"/>
      <c r="LCP60"/>
      <c r="LCQ60" s="162"/>
      <c r="LDJ60" s="260"/>
      <c r="LDK60" s="260"/>
      <c r="LDL60"/>
      <c r="LDM60" s="162"/>
      <c r="LEF60" s="260"/>
      <c r="LEG60" s="260"/>
      <c r="LEH60"/>
      <c r="LEI60" s="162"/>
      <c r="LFB60" s="260"/>
      <c r="LFC60" s="260"/>
      <c r="LFD60"/>
      <c r="LFE60" s="162"/>
      <c r="LFX60" s="260"/>
      <c r="LFY60" s="260"/>
      <c r="LFZ60"/>
      <c r="LGA60" s="162"/>
      <c r="LGT60" s="260"/>
      <c r="LGU60" s="260"/>
      <c r="LGV60"/>
      <c r="LGW60" s="162"/>
      <c r="LHP60" s="260"/>
      <c r="LHQ60" s="260"/>
      <c r="LHR60"/>
      <c r="LHS60" s="162"/>
      <c r="LIL60" s="260"/>
      <c r="LIM60" s="260"/>
      <c r="LIN60"/>
      <c r="LIO60" s="162"/>
      <c r="LJH60" s="260"/>
      <c r="LJI60" s="260"/>
      <c r="LJJ60"/>
      <c r="LJK60" s="162"/>
      <c r="LKD60" s="260"/>
      <c r="LKE60" s="260"/>
      <c r="LKF60"/>
      <c r="LKG60" s="162"/>
      <c r="LKZ60" s="260"/>
      <c r="LLA60" s="260"/>
      <c r="LLB60"/>
      <c r="LLC60" s="162"/>
      <c r="LLV60" s="260"/>
      <c r="LLW60" s="260"/>
      <c r="LLX60"/>
      <c r="LLY60" s="162"/>
      <c r="LMR60" s="260"/>
      <c r="LMS60" s="260"/>
      <c r="LMT60"/>
      <c r="LMU60" s="162"/>
      <c r="LNN60" s="260"/>
      <c r="LNO60" s="260"/>
      <c r="LNP60"/>
      <c r="LNQ60" s="162"/>
      <c r="LOJ60" s="260"/>
      <c r="LOK60" s="260"/>
      <c r="LOL60"/>
      <c r="LOM60" s="162"/>
      <c r="LPF60" s="260"/>
      <c r="LPG60" s="260"/>
      <c r="LPH60"/>
      <c r="LPI60" s="162"/>
      <c r="LQB60" s="260"/>
      <c r="LQC60" s="260"/>
      <c r="LQD60"/>
      <c r="LQE60" s="162"/>
      <c r="LQX60" s="260"/>
      <c r="LQY60" s="260"/>
      <c r="LQZ60"/>
      <c r="LRA60" s="162"/>
      <c r="LRT60" s="260"/>
      <c r="LRU60" s="260"/>
      <c r="LRV60"/>
      <c r="LRW60" s="162"/>
      <c r="LSP60" s="260"/>
      <c r="LSQ60" s="260"/>
      <c r="LSR60"/>
      <c r="LSS60" s="162"/>
      <c r="LTL60" s="260"/>
      <c r="LTM60" s="260"/>
      <c r="LTN60"/>
      <c r="LTO60" s="162"/>
      <c r="LUH60" s="260"/>
      <c r="LUI60" s="260"/>
      <c r="LUJ60"/>
      <c r="LUK60" s="162"/>
      <c r="LVD60" s="260"/>
      <c r="LVE60" s="260"/>
      <c r="LVF60"/>
      <c r="LVG60" s="162"/>
      <c r="LVZ60" s="260"/>
      <c r="LWA60" s="260"/>
      <c r="LWB60"/>
      <c r="LWC60" s="162"/>
      <c r="LWV60" s="260"/>
      <c r="LWW60" s="260"/>
      <c r="LWX60"/>
      <c r="LWY60" s="162"/>
      <c r="LXR60" s="260"/>
      <c r="LXS60" s="260"/>
      <c r="LXT60"/>
      <c r="LXU60" s="162"/>
      <c r="LYN60" s="260"/>
      <c r="LYO60" s="260"/>
      <c r="LYP60"/>
      <c r="LYQ60" s="162"/>
      <c r="LZJ60" s="260"/>
      <c r="LZK60" s="260"/>
      <c r="LZL60"/>
      <c r="LZM60" s="162"/>
      <c r="MAF60" s="260"/>
      <c r="MAG60" s="260"/>
      <c r="MAH60"/>
      <c r="MAI60" s="162"/>
      <c r="MBB60" s="260"/>
      <c r="MBC60" s="260"/>
      <c r="MBD60"/>
      <c r="MBE60" s="162"/>
      <c r="MBX60" s="260"/>
      <c r="MBY60" s="260"/>
      <c r="MBZ60"/>
      <c r="MCA60" s="162"/>
      <c r="MCT60" s="260"/>
      <c r="MCU60" s="260"/>
      <c r="MCV60"/>
      <c r="MCW60" s="162"/>
      <c r="MDP60" s="260"/>
      <c r="MDQ60" s="260"/>
      <c r="MDR60"/>
      <c r="MDS60" s="162"/>
      <c r="MEL60" s="260"/>
      <c r="MEM60" s="260"/>
      <c r="MEN60"/>
      <c r="MEO60" s="162"/>
      <c r="MFH60" s="260"/>
      <c r="MFI60" s="260"/>
      <c r="MFJ60"/>
      <c r="MFK60" s="162"/>
      <c r="MGD60" s="260"/>
      <c r="MGE60" s="260"/>
      <c r="MGF60"/>
      <c r="MGG60" s="162"/>
      <c r="MGZ60" s="260"/>
      <c r="MHA60" s="260"/>
      <c r="MHB60"/>
      <c r="MHC60" s="162"/>
      <c r="MHV60" s="260"/>
      <c r="MHW60" s="260"/>
      <c r="MHX60"/>
      <c r="MHY60" s="162"/>
      <c r="MIR60" s="260"/>
      <c r="MIS60" s="260"/>
      <c r="MIT60"/>
      <c r="MIU60" s="162"/>
      <c r="MJN60" s="260"/>
      <c r="MJO60" s="260"/>
      <c r="MJP60"/>
      <c r="MJQ60" s="162"/>
      <c r="MKJ60" s="260"/>
      <c r="MKK60" s="260"/>
      <c r="MKL60"/>
      <c r="MKM60" s="162"/>
      <c r="MLF60" s="260"/>
      <c r="MLG60" s="260"/>
      <c r="MLH60"/>
      <c r="MLI60" s="162"/>
      <c r="MMB60" s="260"/>
      <c r="MMC60" s="260"/>
      <c r="MMD60"/>
      <c r="MME60" s="162"/>
      <c r="MMX60" s="260"/>
      <c r="MMY60" s="260"/>
      <c r="MMZ60"/>
      <c r="MNA60" s="162"/>
      <c r="MNT60" s="260"/>
      <c r="MNU60" s="260"/>
      <c r="MNV60"/>
      <c r="MNW60" s="162"/>
      <c r="MOP60" s="260"/>
      <c r="MOQ60" s="260"/>
      <c r="MOR60"/>
      <c r="MOS60" s="162"/>
      <c r="MPL60" s="260"/>
      <c r="MPM60" s="260"/>
      <c r="MPN60"/>
      <c r="MPO60" s="162"/>
      <c r="MQH60" s="260"/>
      <c r="MQI60" s="260"/>
      <c r="MQJ60"/>
      <c r="MQK60" s="162"/>
      <c r="MRD60" s="260"/>
      <c r="MRE60" s="260"/>
      <c r="MRF60"/>
      <c r="MRG60" s="162"/>
      <c r="MRZ60" s="260"/>
      <c r="MSA60" s="260"/>
      <c r="MSB60"/>
      <c r="MSC60" s="162"/>
      <c r="MSV60" s="260"/>
      <c r="MSW60" s="260"/>
      <c r="MSX60"/>
      <c r="MSY60" s="162"/>
      <c r="MTR60" s="260"/>
      <c r="MTS60" s="260"/>
      <c r="MTT60"/>
      <c r="MTU60" s="162"/>
      <c r="MUN60" s="260"/>
      <c r="MUO60" s="260"/>
      <c r="MUP60"/>
      <c r="MUQ60" s="162"/>
      <c r="MVJ60" s="260"/>
      <c r="MVK60" s="260"/>
      <c r="MVL60"/>
      <c r="MVM60" s="162"/>
      <c r="MWF60" s="260"/>
      <c r="MWG60" s="260"/>
      <c r="MWH60"/>
      <c r="MWI60" s="162"/>
      <c r="MXB60" s="260"/>
      <c r="MXC60" s="260"/>
      <c r="MXD60"/>
      <c r="MXE60" s="162"/>
      <c r="MXX60" s="260"/>
      <c r="MXY60" s="260"/>
      <c r="MXZ60"/>
      <c r="MYA60" s="162"/>
      <c r="MYT60" s="260"/>
      <c r="MYU60" s="260"/>
      <c r="MYV60"/>
      <c r="MYW60" s="162"/>
      <c r="MZP60" s="260"/>
      <c r="MZQ60" s="260"/>
      <c r="MZR60"/>
      <c r="MZS60" s="162"/>
      <c r="NAL60" s="260"/>
      <c r="NAM60" s="260"/>
      <c r="NAN60"/>
      <c r="NAO60" s="162"/>
      <c r="NBH60" s="260"/>
      <c r="NBI60" s="260"/>
      <c r="NBJ60"/>
      <c r="NBK60" s="162"/>
      <c r="NCD60" s="260"/>
      <c r="NCE60" s="260"/>
      <c r="NCF60"/>
      <c r="NCG60" s="162"/>
      <c r="NCZ60" s="260"/>
      <c r="NDA60" s="260"/>
      <c r="NDB60"/>
      <c r="NDC60" s="162"/>
      <c r="NDV60" s="260"/>
      <c r="NDW60" s="260"/>
      <c r="NDX60"/>
      <c r="NDY60" s="162"/>
      <c r="NER60" s="260"/>
      <c r="NES60" s="260"/>
      <c r="NET60"/>
      <c r="NEU60" s="162"/>
      <c r="NFN60" s="260"/>
      <c r="NFO60" s="260"/>
      <c r="NFP60"/>
      <c r="NFQ60" s="162"/>
      <c r="NGJ60" s="260"/>
      <c r="NGK60" s="260"/>
      <c r="NGL60"/>
      <c r="NGM60" s="162"/>
      <c r="NHF60" s="260"/>
      <c r="NHG60" s="260"/>
      <c r="NHH60"/>
      <c r="NHI60" s="162"/>
      <c r="NIB60" s="260"/>
      <c r="NIC60" s="260"/>
      <c r="NID60"/>
      <c r="NIE60" s="162"/>
      <c r="NIX60" s="260"/>
      <c r="NIY60" s="260"/>
      <c r="NIZ60"/>
      <c r="NJA60" s="162"/>
      <c r="NJT60" s="260"/>
      <c r="NJU60" s="260"/>
      <c r="NJV60"/>
      <c r="NJW60" s="162"/>
      <c r="NKP60" s="260"/>
      <c r="NKQ60" s="260"/>
      <c r="NKR60"/>
      <c r="NKS60" s="162"/>
      <c r="NLL60" s="260"/>
      <c r="NLM60" s="260"/>
      <c r="NLN60"/>
      <c r="NLO60" s="162"/>
      <c r="NMH60" s="260"/>
      <c r="NMI60" s="260"/>
      <c r="NMJ60"/>
      <c r="NMK60" s="162"/>
      <c r="NND60" s="260"/>
      <c r="NNE60" s="260"/>
      <c r="NNF60"/>
      <c r="NNG60" s="162"/>
      <c r="NNZ60" s="260"/>
      <c r="NOA60" s="260"/>
      <c r="NOB60"/>
      <c r="NOC60" s="162"/>
      <c r="NOV60" s="260"/>
      <c r="NOW60" s="260"/>
      <c r="NOX60"/>
      <c r="NOY60" s="162"/>
      <c r="NPR60" s="260"/>
      <c r="NPS60" s="260"/>
      <c r="NPT60"/>
      <c r="NPU60" s="162"/>
      <c r="NQN60" s="260"/>
      <c r="NQO60" s="260"/>
      <c r="NQP60"/>
      <c r="NQQ60" s="162"/>
      <c r="NRJ60" s="260"/>
      <c r="NRK60" s="260"/>
      <c r="NRL60"/>
      <c r="NRM60" s="162"/>
      <c r="NSF60" s="260"/>
      <c r="NSG60" s="260"/>
      <c r="NSH60"/>
      <c r="NSI60" s="162"/>
      <c r="NTB60" s="260"/>
      <c r="NTC60" s="260"/>
      <c r="NTD60"/>
      <c r="NTE60" s="162"/>
      <c r="NTX60" s="260"/>
      <c r="NTY60" s="260"/>
      <c r="NTZ60"/>
      <c r="NUA60" s="162"/>
      <c r="NUT60" s="260"/>
      <c r="NUU60" s="260"/>
      <c r="NUV60"/>
      <c r="NUW60" s="162"/>
      <c r="NVP60" s="260"/>
      <c r="NVQ60" s="260"/>
      <c r="NVR60"/>
      <c r="NVS60" s="162"/>
      <c r="NWL60" s="260"/>
      <c r="NWM60" s="260"/>
      <c r="NWN60"/>
      <c r="NWO60" s="162"/>
      <c r="NXH60" s="260"/>
      <c r="NXI60" s="260"/>
      <c r="NXJ60"/>
      <c r="NXK60" s="162"/>
      <c r="NYD60" s="260"/>
      <c r="NYE60" s="260"/>
      <c r="NYF60"/>
      <c r="NYG60" s="162"/>
      <c r="NYZ60" s="260"/>
      <c r="NZA60" s="260"/>
      <c r="NZB60"/>
      <c r="NZC60" s="162"/>
      <c r="NZV60" s="260"/>
      <c r="NZW60" s="260"/>
      <c r="NZX60"/>
      <c r="NZY60" s="162"/>
      <c r="OAR60" s="260"/>
      <c r="OAS60" s="260"/>
      <c r="OAT60"/>
      <c r="OAU60" s="162"/>
      <c r="OBN60" s="260"/>
      <c r="OBO60" s="260"/>
      <c r="OBP60"/>
      <c r="OBQ60" s="162"/>
      <c r="OCJ60" s="260"/>
      <c r="OCK60" s="260"/>
      <c r="OCL60"/>
      <c r="OCM60" s="162"/>
      <c r="ODF60" s="260"/>
      <c r="ODG60" s="260"/>
      <c r="ODH60"/>
      <c r="ODI60" s="162"/>
      <c r="OEB60" s="260"/>
      <c r="OEC60" s="260"/>
      <c r="OED60"/>
      <c r="OEE60" s="162"/>
      <c r="OEX60" s="260"/>
      <c r="OEY60" s="260"/>
      <c r="OEZ60"/>
      <c r="OFA60" s="162"/>
      <c r="OFT60" s="260"/>
      <c r="OFU60" s="260"/>
      <c r="OFV60"/>
      <c r="OFW60" s="162"/>
      <c r="OGP60" s="260"/>
      <c r="OGQ60" s="260"/>
      <c r="OGR60"/>
      <c r="OGS60" s="162"/>
      <c r="OHL60" s="260"/>
      <c r="OHM60" s="260"/>
      <c r="OHN60"/>
      <c r="OHO60" s="162"/>
      <c r="OIH60" s="260"/>
      <c r="OII60" s="260"/>
      <c r="OIJ60"/>
      <c r="OIK60" s="162"/>
      <c r="OJD60" s="260"/>
      <c r="OJE60" s="260"/>
      <c r="OJF60"/>
      <c r="OJG60" s="162"/>
      <c r="OJZ60" s="260"/>
      <c r="OKA60" s="260"/>
      <c r="OKB60"/>
      <c r="OKC60" s="162"/>
      <c r="OKV60" s="260"/>
      <c r="OKW60" s="260"/>
      <c r="OKX60"/>
      <c r="OKY60" s="162"/>
      <c r="OLR60" s="260"/>
      <c r="OLS60" s="260"/>
      <c r="OLT60"/>
      <c r="OLU60" s="162"/>
      <c r="OMN60" s="260"/>
      <c r="OMO60" s="260"/>
      <c r="OMP60"/>
      <c r="OMQ60" s="162"/>
      <c r="ONJ60" s="260"/>
      <c r="ONK60" s="260"/>
      <c r="ONL60"/>
      <c r="ONM60" s="162"/>
      <c r="OOF60" s="260"/>
      <c r="OOG60" s="260"/>
      <c r="OOH60"/>
      <c r="OOI60" s="162"/>
      <c r="OPB60" s="260"/>
      <c r="OPC60" s="260"/>
      <c r="OPD60"/>
      <c r="OPE60" s="162"/>
      <c r="OPX60" s="260"/>
      <c r="OPY60" s="260"/>
      <c r="OPZ60"/>
      <c r="OQA60" s="162"/>
      <c r="OQT60" s="260"/>
      <c r="OQU60" s="260"/>
      <c r="OQV60"/>
      <c r="OQW60" s="162"/>
      <c r="ORP60" s="260"/>
      <c r="ORQ60" s="260"/>
      <c r="ORR60"/>
      <c r="ORS60" s="162"/>
      <c r="OSL60" s="260"/>
      <c r="OSM60" s="260"/>
      <c r="OSN60"/>
      <c r="OSO60" s="162"/>
      <c r="OTH60" s="260"/>
      <c r="OTI60" s="260"/>
      <c r="OTJ60"/>
      <c r="OTK60" s="162"/>
      <c r="OUD60" s="260"/>
      <c r="OUE60" s="260"/>
      <c r="OUF60"/>
      <c r="OUG60" s="162"/>
      <c r="OUZ60" s="260"/>
      <c r="OVA60" s="260"/>
      <c r="OVB60"/>
      <c r="OVC60" s="162"/>
      <c r="OVV60" s="260"/>
      <c r="OVW60" s="260"/>
      <c r="OVX60"/>
      <c r="OVY60" s="162"/>
      <c r="OWR60" s="260"/>
      <c r="OWS60" s="260"/>
      <c r="OWT60"/>
      <c r="OWU60" s="162"/>
      <c r="OXN60" s="260"/>
      <c r="OXO60" s="260"/>
      <c r="OXP60"/>
      <c r="OXQ60" s="162"/>
      <c r="OYJ60" s="260"/>
      <c r="OYK60" s="260"/>
      <c r="OYL60"/>
      <c r="OYM60" s="162"/>
      <c r="OZF60" s="260"/>
      <c r="OZG60" s="260"/>
      <c r="OZH60"/>
      <c r="OZI60" s="162"/>
      <c r="PAB60" s="260"/>
      <c r="PAC60" s="260"/>
      <c r="PAD60"/>
      <c r="PAE60" s="162"/>
      <c r="PAX60" s="260"/>
      <c r="PAY60" s="260"/>
      <c r="PAZ60"/>
      <c r="PBA60" s="162"/>
      <c r="PBT60" s="260"/>
      <c r="PBU60" s="260"/>
      <c r="PBV60"/>
      <c r="PBW60" s="162"/>
      <c r="PCP60" s="260"/>
      <c r="PCQ60" s="260"/>
      <c r="PCR60"/>
      <c r="PCS60" s="162"/>
      <c r="PDL60" s="260"/>
      <c r="PDM60" s="260"/>
      <c r="PDN60"/>
      <c r="PDO60" s="162"/>
      <c r="PEH60" s="260"/>
      <c r="PEI60" s="260"/>
      <c r="PEJ60"/>
      <c r="PEK60" s="162"/>
      <c r="PFD60" s="260"/>
      <c r="PFE60" s="260"/>
      <c r="PFF60"/>
      <c r="PFG60" s="162"/>
      <c r="PFZ60" s="260"/>
      <c r="PGA60" s="260"/>
      <c r="PGB60"/>
      <c r="PGC60" s="162"/>
      <c r="PGV60" s="260"/>
      <c r="PGW60" s="260"/>
      <c r="PGX60"/>
      <c r="PGY60" s="162"/>
      <c r="PHR60" s="260"/>
      <c r="PHS60" s="260"/>
      <c r="PHT60"/>
      <c r="PHU60" s="162"/>
      <c r="PIN60" s="260"/>
      <c r="PIO60" s="260"/>
      <c r="PIP60"/>
      <c r="PIQ60" s="162"/>
      <c r="PJJ60" s="260"/>
      <c r="PJK60" s="260"/>
      <c r="PJL60"/>
      <c r="PJM60" s="162"/>
      <c r="PKF60" s="260"/>
      <c r="PKG60" s="260"/>
      <c r="PKH60"/>
      <c r="PKI60" s="162"/>
      <c r="PLB60" s="260"/>
      <c r="PLC60" s="260"/>
      <c r="PLD60"/>
      <c r="PLE60" s="162"/>
      <c r="PLX60" s="260"/>
      <c r="PLY60" s="260"/>
      <c r="PLZ60"/>
      <c r="PMA60" s="162"/>
      <c r="PMT60" s="260"/>
      <c r="PMU60" s="260"/>
      <c r="PMV60"/>
      <c r="PMW60" s="162"/>
      <c r="PNP60" s="260"/>
      <c r="PNQ60" s="260"/>
      <c r="PNR60"/>
      <c r="PNS60" s="162"/>
      <c r="POL60" s="260"/>
      <c r="POM60" s="260"/>
      <c r="PON60"/>
      <c r="POO60" s="162"/>
      <c r="PPH60" s="260"/>
      <c r="PPI60" s="260"/>
      <c r="PPJ60"/>
      <c r="PPK60" s="162"/>
      <c r="PQD60" s="260"/>
      <c r="PQE60" s="260"/>
      <c r="PQF60"/>
      <c r="PQG60" s="162"/>
      <c r="PQZ60" s="260"/>
      <c r="PRA60" s="260"/>
      <c r="PRB60"/>
      <c r="PRC60" s="162"/>
      <c r="PRV60" s="260"/>
      <c r="PRW60" s="260"/>
      <c r="PRX60"/>
      <c r="PRY60" s="162"/>
      <c r="PSR60" s="260"/>
      <c r="PSS60" s="260"/>
      <c r="PST60"/>
      <c r="PSU60" s="162"/>
      <c r="PTN60" s="260"/>
      <c r="PTO60" s="260"/>
      <c r="PTP60"/>
      <c r="PTQ60" s="162"/>
      <c r="PUJ60" s="260"/>
      <c r="PUK60" s="260"/>
      <c r="PUL60"/>
      <c r="PUM60" s="162"/>
      <c r="PVF60" s="260"/>
      <c r="PVG60" s="260"/>
      <c r="PVH60"/>
      <c r="PVI60" s="162"/>
      <c r="PWB60" s="260"/>
      <c r="PWC60" s="260"/>
      <c r="PWD60"/>
      <c r="PWE60" s="162"/>
      <c r="PWX60" s="260"/>
      <c r="PWY60" s="260"/>
      <c r="PWZ60"/>
      <c r="PXA60" s="162"/>
      <c r="PXT60" s="260"/>
      <c r="PXU60" s="260"/>
      <c r="PXV60"/>
      <c r="PXW60" s="162"/>
      <c r="PYP60" s="260"/>
      <c r="PYQ60" s="260"/>
      <c r="PYR60"/>
      <c r="PYS60" s="162"/>
      <c r="PZL60" s="260"/>
      <c r="PZM60" s="260"/>
      <c r="PZN60"/>
      <c r="PZO60" s="162"/>
      <c r="QAH60" s="260"/>
      <c r="QAI60" s="260"/>
      <c r="QAJ60"/>
      <c r="QAK60" s="162"/>
      <c r="QBD60" s="260"/>
      <c r="QBE60" s="260"/>
      <c r="QBF60"/>
      <c r="QBG60" s="162"/>
      <c r="QBZ60" s="260"/>
      <c r="QCA60" s="260"/>
      <c r="QCB60"/>
      <c r="QCC60" s="162"/>
      <c r="QCV60" s="260"/>
      <c r="QCW60" s="260"/>
      <c r="QCX60"/>
      <c r="QCY60" s="162"/>
      <c r="QDR60" s="260"/>
      <c r="QDS60" s="260"/>
      <c r="QDT60"/>
      <c r="QDU60" s="162"/>
      <c r="QEN60" s="260"/>
      <c r="QEO60" s="260"/>
      <c r="QEP60"/>
      <c r="QEQ60" s="162"/>
      <c r="QFJ60" s="260"/>
      <c r="QFK60" s="260"/>
      <c r="QFL60"/>
      <c r="QFM60" s="162"/>
      <c r="QGF60" s="260"/>
      <c r="QGG60" s="260"/>
      <c r="QGH60"/>
      <c r="QGI60" s="162"/>
      <c r="QHB60" s="260"/>
      <c r="QHC60" s="260"/>
      <c r="QHD60"/>
      <c r="QHE60" s="162"/>
      <c r="QHX60" s="260"/>
      <c r="QHY60" s="260"/>
      <c r="QHZ60"/>
      <c r="QIA60" s="162"/>
      <c r="QIT60" s="260"/>
      <c r="QIU60" s="260"/>
      <c r="QIV60"/>
      <c r="QIW60" s="162"/>
      <c r="QJP60" s="260"/>
      <c r="QJQ60" s="260"/>
      <c r="QJR60"/>
      <c r="QJS60" s="162"/>
      <c r="QKL60" s="260"/>
      <c r="QKM60" s="260"/>
      <c r="QKN60"/>
      <c r="QKO60" s="162"/>
      <c r="QLH60" s="260"/>
      <c r="QLI60" s="260"/>
      <c r="QLJ60"/>
      <c r="QLK60" s="162"/>
      <c r="QMD60" s="260"/>
      <c r="QME60" s="260"/>
      <c r="QMF60"/>
      <c r="QMG60" s="162"/>
      <c r="QMZ60" s="260"/>
      <c r="QNA60" s="260"/>
      <c r="QNB60"/>
      <c r="QNC60" s="162"/>
      <c r="QNV60" s="260"/>
      <c r="QNW60" s="260"/>
      <c r="QNX60"/>
      <c r="QNY60" s="162"/>
      <c r="QOR60" s="260"/>
      <c r="QOS60" s="260"/>
      <c r="QOT60"/>
      <c r="QOU60" s="162"/>
      <c r="QPN60" s="260"/>
      <c r="QPO60" s="260"/>
      <c r="QPP60"/>
      <c r="QPQ60" s="162"/>
      <c r="QQJ60" s="260"/>
      <c r="QQK60" s="260"/>
      <c r="QQL60"/>
      <c r="QQM60" s="162"/>
      <c r="QRF60" s="260"/>
      <c r="QRG60" s="260"/>
      <c r="QRH60"/>
      <c r="QRI60" s="162"/>
      <c r="QSB60" s="260"/>
      <c r="QSC60" s="260"/>
      <c r="QSD60"/>
      <c r="QSE60" s="162"/>
      <c r="QSX60" s="260"/>
      <c r="QSY60" s="260"/>
      <c r="QSZ60"/>
      <c r="QTA60" s="162"/>
      <c r="QTT60" s="260"/>
      <c r="QTU60" s="260"/>
      <c r="QTV60"/>
      <c r="QTW60" s="162"/>
      <c r="QUP60" s="260"/>
      <c r="QUQ60" s="260"/>
      <c r="QUR60"/>
      <c r="QUS60" s="162"/>
      <c r="QVL60" s="260"/>
      <c r="QVM60" s="260"/>
      <c r="QVN60"/>
      <c r="QVO60" s="162"/>
      <c r="QWH60" s="260"/>
      <c r="QWI60" s="260"/>
      <c r="QWJ60"/>
      <c r="QWK60" s="162"/>
      <c r="QXD60" s="260"/>
      <c r="QXE60" s="260"/>
      <c r="QXF60"/>
      <c r="QXG60" s="162"/>
      <c r="QXZ60" s="260"/>
      <c r="QYA60" s="260"/>
      <c r="QYB60"/>
      <c r="QYC60" s="162"/>
      <c r="QYV60" s="260"/>
      <c r="QYW60" s="260"/>
      <c r="QYX60"/>
      <c r="QYY60" s="162"/>
      <c r="QZR60" s="260"/>
      <c r="QZS60" s="260"/>
      <c r="QZT60"/>
      <c r="QZU60" s="162"/>
      <c r="RAN60" s="260"/>
      <c r="RAO60" s="260"/>
      <c r="RAP60"/>
      <c r="RAQ60" s="162"/>
      <c r="RBJ60" s="260"/>
      <c r="RBK60" s="260"/>
      <c r="RBL60"/>
      <c r="RBM60" s="162"/>
      <c r="RCF60" s="260"/>
      <c r="RCG60" s="260"/>
      <c r="RCH60"/>
      <c r="RCI60" s="162"/>
      <c r="RDB60" s="260"/>
      <c r="RDC60" s="260"/>
      <c r="RDD60"/>
      <c r="RDE60" s="162"/>
      <c r="RDX60" s="260"/>
      <c r="RDY60" s="260"/>
      <c r="RDZ60"/>
      <c r="REA60" s="162"/>
      <c r="RET60" s="260"/>
      <c r="REU60" s="260"/>
      <c r="REV60"/>
      <c r="REW60" s="162"/>
      <c r="RFP60" s="260"/>
      <c r="RFQ60" s="260"/>
      <c r="RFR60"/>
      <c r="RFS60" s="162"/>
      <c r="RGL60" s="260"/>
      <c r="RGM60" s="260"/>
      <c r="RGN60"/>
      <c r="RGO60" s="162"/>
      <c r="RHH60" s="260"/>
      <c r="RHI60" s="260"/>
      <c r="RHJ60"/>
      <c r="RHK60" s="162"/>
      <c r="RID60" s="260"/>
      <c r="RIE60" s="260"/>
      <c r="RIF60"/>
      <c r="RIG60" s="162"/>
      <c r="RIZ60" s="260"/>
      <c r="RJA60" s="260"/>
      <c r="RJB60"/>
      <c r="RJC60" s="162"/>
      <c r="RJV60" s="260"/>
      <c r="RJW60" s="260"/>
      <c r="RJX60"/>
      <c r="RJY60" s="162"/>
      <c r="RKR60" s="260"/>
      <c r="RKS60" s="260"/>
      <c r="RKT60"/>
      <c r="RKU60" s="162"/>
      <c r="RLN60" s="260"/>
      <c r="RLO60" s="260"/>
      <c r="RLP60"/>
      <c r="RLQ60" s="162"/>
      <c r="RMJ60" s="260"/>
      <c r="RMK60" s="260"/>
      <c r="RML60"/>
      <c r="RMM60" s="162"/>
      <c r="RNF60" s="260"/>
      <c r="RNG60" s="260"/>
      <c r="RNH60"/>
      <c r="RNI60" s="162"/>
      <c r="ROB60" s="260"/>
      <c r="ROC60" s="260"/>
      <c r="ROD60"/>
      <c r="ROE60" s="162"/>
      <c r="ROX60" s="260"/>
      <c r="ROY60" s="260"/>
      <c r="ROZ60"/>
      <c r="RPA60" s="162"/>
      <c r="RPT60" s="260"/>
      <c r="RPU60" s="260"/>
      <c r="RPV60"/>
      <c r="RPW60" s="162"/>
      <c r="RQP60" s="260"/>
      <c r="RQQ60" s="260"/>
      <c r="RQR60"/>
      <c r="RQS60" s="162"/>
      <c r="RRL60" s="260"/>
      <c r="RRM60" s="260"/>
      <c r="RRN60"/>
      <c r="RRO60" s="162"/>
      <c r="RSH60" s="260"/>
      <c r="RSI60" s="260"/>
      <c r="RSJ60"/>
      <c r="RSK60" s="162"/>
      <c r="RTD60" s="260"/>
      <c r="RTE60" s="260"/>
      <c r="RTF60"/>
      <c r="RTG60" s="162"/>
      <c r="RTZ60" s="260"/>
      <c r="RUA60" s="260"/>
      <c r="RUB60"/>
      <c r="RUC60" s="162"/>
      <c r="RUV60" s="260"/>
      <c r="RUW60" s="260"/>
      <c r="RUX60"/>
      <c r="RUY60" s="162"/>
      <c r="RVR60" s="260"/>
      <c r="RVS60" s="260"/>
      <c r="RVT60"/>
      <c r="RVU60" s="162"/>
      <c r="RWN60" s="260"/>
      <c r="RWO60" s="260"/>
      <c r="RWP60"/>
      <c r="RWQ60" s="162"/>
      <c r="RXJ60" s="260"/>
      <c r="RXK60" s="260"/>
      <c r="RXL60"/>
      <c r="RXM60" s="162"/>
      <c r="RYF60" s="260"/>
      <c r="RYG60" s="260"/>
      <c r="RYH60"/>
      <c r="RYI60" s="162"/>
      <c r="RZB60" s="260"/>
      <c r="RZC60" s="260"/>
      <c r="RZD60"/>
      <c r="RZE60" s="162"/>
      <c r="RZX60" s="260"/>
      <c r="RZY60" s="260"/>
      <c r="RZZ60"/>
      <c r="SAA60" s="162"/>
      <c r="SAT60" s="260"/>
      <c r="SAU60" s="260"/>
      <c r="SAV60"/>
      <c r="SAW60" s="162"/>
      <c r="SBP60" s="260"/>
      <c r="SBQ60" s="260"/>
      <c r="SBR60"/>
      <c r="SBS60" s="162"/>
      <c r="SCL60" s="260"/>
      <c r="SCM60" s="260"/>
      <c r="SCN60"/>
      <c r="SCO60" s="162"/>
      <c r="SDH60" s="260"/>
      <c r="SDI60" s="260"/>
      <c r="SDJ60"/>
      <c r="SDK60" s="162"/>
      <c r="SED60" s="260"/>
      <c r="SEE60" s="260"/>
      <c r="SEF60"/>
      <c r="SEG60" s="162"/>
      <c r="SEZ60" s="260"/>
      <c r="SFA60" s="260"/>
      <c r="SFB60"/>
      <c r="SFC60" s="162"/>
      <c r="SFV60" s="260"/>
      <c r="SFW60" s="260"/>
      <c r="SFX60"/>
      <c r="SFY60" s="162"/>
      <c r="SGR60" s="260"/>
      <c r="SGS60" s="260"/>
      <c r="SGT60"/>
      <c r="SGU60" s="162"/>
      <c r="SHN60" s="260"/>
      <c r="SHO60" s="260"/>
      <c r="SHP60"/>
      <c r="SHQ60" s="162"/>
      <c r="SIJ60" s="260"/>
      <c r="SIK60" s="260"/>
      <c r="SIL60"/>
      <c r="SIM60" s="162"/>
      <c r="SJF60" s="260"/>
      <c r="SJG60" s="260"/>
      <c r="SJH60"/>
      <c r="SJI60" s="162"/>
      <c r="SKB60" s="260"/>
      <c r="SKC60" s="260"/>
      <c r="SKD60"/>
      <c r="SKE60" s="162"/>
      <c r="SKX60" s="260"/>
      <c r="SKY60" s="260"/>
      <c r="SKZ60"/>
      <c r="SLA60" s="162"/>
      <c r="SLT60" s="260"/>
      <c r="SLU60" s="260"/>
      <c r="SLV60"/>
      <c r="SLW60" s="162"/>
      <c r="SMP60" s="260"/>
      <c r="SMQ60" s="260"/>
      <c r="SMR60"/>
      <c r="SMS60" s="162"/>
      <c r="SNL60" s="260"/>
      <c r="SNM60" s="260"/>
      <c r="SNN60"/>
      <c r="SNO60" s="162"/>
      <c r="SOH60" s="260"/>
      <c r="SOI60" s="260"/>
      <c r="SOJ60"/>
      <c r="SOK60" s="162"/>
      <c r="SPD60" s="260"/>
      <c r="SPE60" s="260"/>
      <c r="SPF60"/>
      <c r="SPG60" s="162"/>
      <c r="SPZ60" s="260"/>
      <c r="SQA60" s="260"/>
      <c r="SQB60"/>
      <c r="SQC60" s="162"/>
      <c r="SQV60" s="260"/>
      <c r="SQW60" s="260"/>
      <c r="SQX60"/>
      <c r="SQY60" s="162"/>
      <c r="SRR60" s="260"/>
      <c r="SRS60" s="260"/>
      <c r="SRT60"/>
      <c r="SRU60" s="162"/>
      <c r="SSN60" s="260"/>
      <c r="SSO60" s="260"/>
      <c r="SSP60"/>
      <c r="SSQ60" s="162"/>
      <c r="STJ60" s="260"/>
      <c r="STK60" s="260"/>
      <c r="STL60"/>
      <c r="STM60" s="162"/>
      <c r="SUF60" s="260"/>
      <c r="SUG60" s="260"/>
      <c r="SUH60"/>
      <c r="SUI60" s="162"/>
      <c r="SVB60" s="260"/>
      <c r="SVC60" s="260"/>
      <c r="SVD60"/>
      <c r="SVE60" s="162"/>
      <c r="SVX60" s="260"/>
      <c r="SVY60" s="260"/>
      <c r="SVZ60"/>
      <c r="SWA60" s="162"/>
      <c r="SWT60" s="260"/>
      <c r="SWU60" s="260"/>
      <c r="SWV60"/>
      <c r="SWW60" s="162"/>
      <c r="SXP60" s="260"/>
      <c r="SXQ60" s="260"/>
      <c r="SXR60"/>
      <c r="SXS60" s="162"/>
      <c r="SYL60" s="260"/>
      <c r="SYM60" s="260"/>
      <c r="SYN60"/>
      <c r="SYO60" s="162"/>
      <c r="SZH60" s="260"/>
      <c r="SZI60" s="260"/>
      <c r="SZJ60"/>
      <c r="SZK60" s="162"/>
      <c r="TAD60" s="260"/>
      <c r="TAE60" s="260"/>
      <c r="TAF60"/>
      <c r="TAG60" s="162"/>
      <c r="TAZ60" s="260"/>
      <c r="TBA60" s="260"/>
      <c r="TBB60"/>
      <c r="TBC60" s="162"/>
      <c r="TBV60" s="260"/>
      <c r="TBW60" s="260"/>
      <c r="TBX60"/>
      <c r="TBY60" s="162"/>
      <c r="TCR60" s="260"/>
      <c r="TCS60" s="260"/>
      <c r="TCT60"/>
      <c r="TCU60" s="162"/>
      <c r="TDN60" s="260"/>
      <c r="TDO60" s="260"/>
      <c r="TDP60"/>
      <c r="TDQ60" s="162"/>
      <c r="TEJ60" s="260"/>
      <c r="TEK60" s="260"/>
      <c r="TEL60"/>
      <c r="TEM60" s="162"/>
      <c r="TFF60" s="260"/>
      <c r="TFG60" s="260"/>
      <c r="TFH60"/>
      <c r="TFI60" s="162"/>
      <c r="TGB60" s="260"/>
      <c r="TGC60" s="260"/>
      <c r="TGD60"/>
      <c r="TGE60" s="162"/>
      <c r="TGX60" s="260"/>
      <c r="TGY60" s="260"/>
      <c r="TGZ60"/>
      <c r="THA60" s="162"/>
      <c r="THT60" s="260"/>
      <c r="THU60" s="260"/>
      <c r="THV60"/>
      <c r="THW60" s="162"/>
      <c r="TIP60" s="260"/>
      <c r="TIQ60" s="260"/>
      <c r="TIR60"/>
      <c r="TIS60" s="162"/>
      <c r="TJL60" s="260"/>
      <c r="TJM60" s="260"/>
      <c r="TJN60"/>
      <c r="TJO60" s="162"/>
      <c r="TKH60" s="260"/>
      <c r="TKI60" s="260"/>
      <c r="TKJ60"/>
      <c r="TKK60" s="162"/>
      <c r="TLD60" s="260"/>
      <c r="TLE60" s="260"/>
      <c r="TLF60"/>
      <c r="TLG60" s="162"/>
      <c r="TLZ60" s="260"/>
      <c r="TMA60" s="260"/>
      <c r="TMB60"/>
      <c r="TMC60" s="162"/>
      <c r="TMV60" s="260"/>
      <c r="TMW60" s="260"/>
      <c r="TMX60"/>
      <c r="TMY60" s="162"/>
      <c r="TNR60" s="260"/>
      <c r="TNS60" s="260"/>
      <c r="TNT60"/>
      <c r="TNU60" s="162"/>
      <c r="TON60" s="260"/>
      <c r="TOO60" s="260"/>
      <c r="TOP60"/>
      <c r="TOQ60" s="162"/>
      <c r="TPJ60" s="260"/>
      <c r="TPK60" s="260"/>
      <c r="TPL60"/>
      <c r="TPM60" s="162"/>
      <c r="TQF60" s="260"/>
      <c r="TQG60" s="260"/>
      <c r="TQH60"/>
      <c r="TQI60" s="162"/>
      <c r="TRB60" s="260"/>
      <c r="TRC60" s="260"/>
      <c r="TRD60"/>
      <c r="TRE60" s="162"/>
      <c r="TRX60" s="260"/>
      <c r="TRY60" s="260"/>
      <c r="TRZ60"/>
      <c r="TSA60" s="162"/>
      <c r="TST60" s="260"/>
      <c r="TSU60" s="260"/>
      <c r="TSV60"/>
      <c r="TSW60" s="162"/>
      <c r="TTP60" s="260"/>
      <c r="TTQ60" s="260"/>
      <c r="TTR60"/>
      <c r="TTS60" s="162"/>
      <c r="TUL60" s="260"/>
      <c r="TUM60" s="260"/>
      <c r="TUN60"/>
      <c r="TUO60" s="162"/>
      <c r="TVH60" s="260"/>
      <c r="TVI60" s="260"/>
      <c r="TVJ60"/>
      <c r="TVK60" s="162"/>
      <c r="TWD60" s="260"/>
      <c r="TWE60" s="260"/>
      <c r="TWF60"/>
      <c r="TWG60" s="162"/>
      <c r="TWZ60" s="260"/>
      <c r="TXA60" s="260"/>
      <c r="TXB60"/>
      <c r="TXC60" s="162"/>
      <c r="TXV60" s="260"/>
      <c r="TXW60" s="260"/>
      <c r="TXX60"/>
      <c r="TXY60" s="162"/>
      <c r="TYR60" s="260"/>
      <c r="TYS60" s="260"/>
      <c r="TYT60"/>
      <c r="TYU60" s="162"/>
      <c r="TZN60" s="260"/>
      <c r="TZO60" s="260"/>
      <c r="TZP60"/>
      <c r="TZQ60" s="162"/>
      <c r="UAJ60" s="260"/>
      <c r="UAK60" s="260"/>
      <c r="UAL60"/>
      <c r="UAM60" s="162"/>
      <c r="UBF60" s="260"/>
      <c r="UBG60" s="260"/>
      <c r="UBH60"/>
      <c r="UBI60" s="162"/>
      <c r="UCB60" s="260"/>
      <c r="UCC60" s="260"/>
      <c r="UCD60"/>
      <c r="UCE60" s="162"/>
      <c r="UCX60" s="260"/>
      <c r="UCY60" s="260"/>
      <c r="UCZ60"/>
      <c r="UDA60" s="162"/>
      <c r="UDT60" s="260"/>
      <c r="UDU60" s="260"/>
      <c r="UDV60"/>
      <c r="UDW60" s="162"/>
      <c r="UEP60" s="260"/>
      <c r="UEQ60" s="260"/>
      <c r="UER60"/>
      <c r="UES60" s="162"/>
      <c r="UFL60" s="260"/>
      <c r="UFM60" s="260"/>
      <c r="UFN60"/>
      <c r="UFO60" s="162"/>
      <c r="UGH60" s="260"/>
      <c r="UGI60" s="260"/>
      <c r="UGJ60"/>
      <c r="UGK60" s="162"/>
      <c r="UHD60" s="260"/>
      <c r="UHE60" s="260"/>
      <c r="UHF60"/>
      <c r="UHG60" s="162"/>
      <c r="UHZ60" s="260"/>
      <c r="UIA60" s="260"/>
      <c r="UIB60"/>
      <c r="UIC60" s="162"/>
      <c r="UIV60" s="260"/>
      <c r="UIW60" s="260"/>
      <c r="UIX60"/>
      <c r="UIY60" s="162"/>
      <c r="UJR60" s="260"/>
      <c r="UJS60" s="260"/>
      <c r="UJT60"/>
      <c r="UJU60" s="162"/>
      <c r="UKN60" s="260"/>
      <c r="UKO60" s="260"/>
      <c r="UKP60"/>
      <c r="UKQ60" s="162"/>
      <c r="ULJ60" s="260"/>
      <c r="ULK60" s="260"/>
      <c r="ULL60"/>
      <c r="ULM60" s="162"/>
      <c r="UMF60" s="260"/>
      <c r="UMG60" s="260"/>
      <c r="UMH60"/>
      <c r="UMI60" s="162"/>
      <c r="UNB60" s="260"/>
      <c r="UNC60" s="260"/>
      <c r="UND60"/>
      <c r="UNE60" s="162"/>
      <c r="UNX60" s="260"/>
      <c r="UNY60" s="260"/>
      <c r="UNZ60"/>
      <c r="UOA60" s="162"/>
      <c r="UOT60" s="260"/>
      <c r="UOU60" s="260"/>
      <c r="UOV60"/>
      <c r="UOW60" s="162"/>
      <c r="UPP60" s="260"/>
      <c r="UPQ60" s="260"/>
      <c r="UPR60"/>
      <c r="UPS60" s="162"/>
      <c r="UQL60" s="260"/>
      <c r="UQM60" s="260"/>
      <c r="UQN60"/>
      <c r="UQO60" s="162"/>
      <c r="URH60" s="260"/>
      <c r="URI60" s="260"/>
      <c r="URJ60"/>
      <c r="URK60" s="162"/>
      <c r="USD60" s="260"/>
      <c r="USE60" s="260"/>
      <c r="USF60"/>
      <c r="USG60" s="162"/>
      <c r="USZ60" s="260"/>
      <c r="UTA60" s="260"/>
      <c r="UTB60"/>
      <c r="UTC60" s="162"/>
      <c r="UTV60" s="260"/>
      <c r="UTW60" s="260"/>
      <c r="UTX60"/>
      <c r="UTY60" s="162"/>
      <c r="UUR60" s="260"/>
      <c r="UUS60" s="260"/>
      <c r="UUT60"/>
      <c r="UUU60" s="162"/>
      <c r="UVN60" s="260"/>
      <c r="UVO60" s="260"/>
      <c r="UVP60"/>
      <c r="UVQ60" s="162"/>
      <c r="UWJ60" s="260"/>
      <c r="UWK60" s="260"/>
      <c r="UWL60"/>
      <c r="UWM60" s="162"/>
      <c r="UXF60" s="260"/>
      <c r="UXG60" s="260"/>
      <c r="UXH60"/>
      <c r="UXI60" s="162"/>
      <c r="UYB60" s="260"/>
      <c r="UYC60" s="260"/>
      <c r="UYD60"/>
      <c r="UYE60" s="162"/>
      <c r="UYX60" s="260"/>
      <c r="UYY60" s="260"/>
      <c r="UYZ60"/>
      <c r="UZA60" s="162"/>
      <c r="UZT60" s="260"/>
      <c r="UZU60" s="260"/>
      <c r="UZV60"/>
      <c r="UZW60" s="162"/>
      <c r="VAP60" s="260"/>
      <c r="VAQ60" s="260"/>
      <c r="VAR60"/>
      <c r="VAS60" s="162"/>
      <c r="VBL60" s="260"/>
      <c r="VBM60" s="260"/>
      <c r="VBN60"/>
      <c r="VBO60" s="162"/>
      <c r="VCH60" s="260"/>
      <c r="VCI60" s="260"/>
      <c r="VCJ60"/>
      <c r="VCK60" s="162"/>
      <c r="VDD60" s="260"/>
      <c r="VDE60" s="260"/>
      <c r="VDF60"/>
      <c r="VDG60" s="162"/>
      <c r="VDZ60" s="260"/>
      <c r="VEA60" s="260"/>
      <c r="VEB60"/>
      <c r="VEC60" s="162"/>
      <c r="VEV60" s="260"/>
      <c r="VEW60" s="260"/>
      <c r="VEX60"/>
      <c r="VEY60" s="162"/>
      <c r="VFR60" s="260"/>
      <c r="VFS60" s="260"/>
      <c r="VFT60"/>
      <c r="VFU60" s="162"/>
      <c r="VGN60" s="260"/>
      <c r="VGO60" s="260"/>
      <c r="VGP60"/>
      <c r="VGQ60" s="162"/>
      <c r="VHJ60" s="260"/>
      <c r="VHK60" s="260"/>
      <c r="VHL60"/>
      <c r="VHM60" s="162"/>
      <c r="VIF60" s="260"/>
      <c r="VIG60" s="260"/>
      <c r="VIH60"/>
      <c r="VII60" s="162"/>
      <c r="VJB60" s="260"/>
      <c r="VJC60" s="260"/>
      <c r="VJD60"/>
      <c r="VJE60" s="162"/>
      <c r="VJX60" s="260"/>
      <c r="VJY60" s="260"/>
      <c r="VJZ60"/>
      <c r="VKA60" s="162"/>
      <c r="VKT60" s="260"/>
      <c r="VKU60" s="260"/>
      <c r="VKV60"/>
      <c r="VKW60" s="162"/>
      <c r="VLP60" s="260"/>
      <c r="VLQ60" s="260"/>
      <c r="VLR60"/>
      <c r="VLS60" s="162"/>
      <c r="VML60" s="260"/>
      <c r="VMM60" s="260"/>
      <c r="VMN60"/>
      <c r="VMO60" s="162"/>
      <c r="VNH60" s="260"/>
      <c r="VNI60" s="260"/>
      <c r="VNJ60"/>
      <c r="VNK60" s="162"/>
      <c r="VOD60" s="260"/>
      <c r="VOE60" s="260"/>
      <c r="VOF60"/>
      <c r="VOG60" s="162"/>
      <c r="VOZ60" s="260"/>
      <c r="VPA60" s="260"/>
      <c r="VPB60"/>
      <c r="VPC60" s="162"/>
      <c r="VPV60" s="260"/>
      <c r="VPW60" s="260"/>
      <c r="VPX60"/>
      <c r="VPY60" s="162"/>
      <c r="VQR60" s="260"/>
      <c r="VQS60" s="260"/>
      <c r="VQT60"/>
      <c r="VQU60" s="162"/>
      <c r="VRN60" s="260"/>
      <c r="VRO60" s="260"/>
      <c r="VRP60"/>
      <c r="VRQ60" s="162"/>
      <c r="VSJ60" s="260"/>
      <c r="VSK60" s="260"/>
      <c r="VSL60"/>
      <c r="VSM60" s="162"/>
      <c r="VTF60" s="260"/>
      <c r="VTG60" s="260"/>
      <c r="VTH60"/>
      <c r="VTI60" s="162"/>
      <c r="VUB60" s="260"/>
      <c r="VUC60" s="260"/>
      <c r="VUD60"/>
      <c r="VUE60" s="162"/>
      <c r="VUX60" s="260"/>
      <c r="VUY60" s="260"/>
      <c r="VUZ60"/>
      <c r="VVA60" s="162"/>
      <c r="VVT60" s="260"/>
      <c r="VVU60" s="260"/>
      <c r="VVV60"/>
      <c r="VVW60" s="162"/>
      <c r="VWP60" s="260"/>
      <c r="VWQ60" s="260"/>
      <c r="VWR60"/>
      <c r="VWS60" s="162"/>
      <c r="VXL60" s="260"/>
      <c r="VXM60" s="260"/>
      <c r="VXN60"/>
      <c r="VXO60" s="162"/>
      <c r="VYH60" s="260"/>
      <c r="VYI60" s="260"/>
      <c r="VYJ60"/>
      <c r="VYK60" s="162"/>
      <c r="VZD60" s="260"/>
      <c r="VZE60" s="260"/>
      <c r="VZF60"/>
      <c r="VZG60" s="162"/>
      <c r="VZZ60" s="260"/>
      <c r="WAA60" s="260"/>
      <c r="WAB60"/>
      <c r="WAC60" s="162"/>
      <c r="WAV60" s="260"/>
      <c r="WAW60" s="260"/>
      <c r="WAX60"/>
      <c r="WAY60" s="162"/>
      <c r="WBR60" s="260"/>
      <c r="WBS60" s="260"/>
      <c r="WBT60"/>
      <c r="WBU60" s="162"/>
      <c r="WCN60" s="260"/>
      <c r="WCO60" s="260"/>
      <c r="WCP60"/>
      <c r="WCQ60" s="162"/>
      <c r="WDJ60" s="260"/>
      <c r="WDK60" s="260"/>
      <c r="WDL60"/>
      <c r="WDM60" s="162"/>
      <c r="WEF60" s="260"/>
      <c r="WEG60" s="260"/>
      <c r="WEH60"/>
      <c r="WEI60" s="162"/>
      <c r="WFB60" s="260"/>
      <c r="WFC60" s="260"/>
      <c r="WFD60"/>
      <c r="WFE60" s="162"/>
      <c r="WFX60" s="260"/>
      <c r="WFY60" s="260"/>
      <c r="WFZ60"/>
      <c r="WGA60" s="162"/>
      <c r="WGT60" s="260"/>
      <c r="WGU60" s="260"/>
      <c r="WGV60"/>
      <c r="WGW60" s="162"/>
      <c r="WHP60" s="260"/>
      <c r="WHQ60" s="260"/>
      <c r="WHR60"/>
      <c r="WHS60" s="162"/>
      <c r="WIL60" s="260"/>
      <c r="WIM60" s="260"/>
      <c r="WIN60"/>
      <c r="WIO60" s="162"/>
      <c r="WJH60" s="260"/>
      <c r="WJI60" s="260"/>
      <c r="WJJ60"/>
      <c r="WJK60" s="162"/>
      <c r="WKD60" s="260"/>
      <c r="WKE60" s="260"/>
      <c r="WKF60"/>
      <c r="WKG60" s="162"/>
      <c r="WKZ60" s="260"/>
      <c r="WLA60" s="260"/>
      <c r="WLB60"/>
      <c r="WLC60" s="162"/>
      <c r="WLV60" s="260"/>
      <c r="WLW60" s="260"/>
      <c r="WLX60"/>
      <c r="WLY60" s="162"/>
      <c r="WMR60" s="260"/>
      <c r="WMS60" s="260"/>
      <c r="WMT60"/>
      <c r="WMU60" s="162"/>
      <c r="WNN60" s="260"/>
      <c r="WNO60" s="260"/>
      <c r="WNP60"/>
      <c r="WNQ60" s="162"/>
      <c r="WOJ60" s="260"/>
      <c r="WOK60" s="260"/>
      <c r="WOL60"/>
      <c r="WOM60" s="162"/>
      <c r="WPF60" s="260"/>
      <c r="WPG60" s="260"/>
      <c r="WPH60"/>
      <c r="WPI60" s="162"/>
      <c r="WQB60" s="260"/>
      <c r="WQC60" s="260"/>
      <c r="WQD60"/>
      <c r="WQE60" s="162"/>
      <c r="WQX60" s="260"/>
      <c r="WQY60" s="260"/>
      <c r="WQZ60"/>
      <c r="WRA60" s="162"/>
      <c r="WRT60" s="260"/>
      <c r="WRU60" s="260"/>
      <c r="WRV60"/>
      <c r="WRW60" s="162"/>
      <c r="WSP60" s="260"/>
      <c r="WSQ60" s="260"/>
      <c r="WSR60"/>
      <c r="WSS60" s="162"/>
      <c r="WTL60" s="260"/>
      <c r="WTM60" s="260"/>
      <c r="WTN60"/>
      <c r="WTO60" s="162"/>
      <c r="WUH60" s="260"/>
      <c r="WUI60" s="260"/>
      <c r="WUJ60"/>
      <c r="WUK60" s="162"/>
      <c r="WVD60" s="260"/>
      <c r="WVE60" s="260"/>
      <c r="WVF60"/>
      <c r="WVG60" s="162"/>
      <c r="WVZ60" s="260"/>
      <c r="WWA60" s="260"/>
      <c r="WWB60"/>
      <c r="WWC60" s="162"/>
      <c r="WWV60" s="260"/>
      <c r="WWW60" s="260"/>
      <c r="WWX60"/>
      <c r="WWY60" s="162"/>
      <c r="WXR60" s="260"/>
      <c r="WXS60" s="260"/>
      <c r="WXT60"/>
      <c r="WXU60" s="162"/>
      <c r="WYN60" s="260"/>
      <c r="WYO60" s="260"/>
      <c r="WYP60"/>
      <c r="WYQ60" s="162"/>
      <c r="WZJ60" s="260"/>
      <c r="WZK60" s="260"/>
      <c r="WZL60"/>
      <c r="WZM60" s="162"/>
      <c r="XAF60" s="260"/>
      <c r="XAG60" s="260"/>
      <c r="XAH60"/>
      <c r="XAI60" s="162"/>
      <c r="XBB60" s="260"/>
      <c r="XBC60" s="260"/>
      <c r="XBD60"/>
      <c r="XBE60" s="162"/>
      <c r="XBX60" s="260"/>
      <c r="XBY60" s="260"/>
      <c r="XBZ60"/>
      <c r="XCA60" s="162"/>
      <c r="XCT60" s="260"/>
      <c r="XCU60" s="260"/>
      <c r="XCV60"/>
      <c r="XCW60" s="162"/>
      <c r="XDP60" s="260"/>
      <c r="XDQ60" s="260"/>
      <c r="XDR60"/>
      <c r="XDS60" s="162"/>
      <c r="XEL60" s="260"/>
      <c r="XEM60" s="260"/>
      <c r="XEN60"/>
      <c r="XEO60" s="162"/>
    </row>
    <row r="61" spans="1:1013 1032:2047 2066:3059 3078:4093 4112:5105 5124:6139 6158:7151 7170:8185 8204:10231 10250:12277 12296:13311 13330:14323 14342:15357 15376:16369" x14ac:dyDescent="0.2">
      <c r="A61" s="57" t="s">
        <v>76</v>
      </c>
      <c r="B61" s="179"/>
      <c r="C61" s="181"/>
      <c r="D61" s="181"/>
      <c r="E61" s="181"/>
      <c r="F61" s="181"/>
      <c r="G61" s="181"/>
      <c r="H61" s="181"/>
      <c r="I61" s="181"/>
      <c r="J61" s="182"/>
      <c r="K61" s="183"/>
      <c r="L61" s="184"/>
      <c r="M61" s="184"/>
      <c r="N61" s="184"/>
      <c r="O61" s="184"/>
      <c r="P61" s="184"/>
      <c r="Q61" s="184"/>
      <c r="R61" s="184"/>
      <c r="S61" s="184"/>
      <c r="T61" s="184"/>
      <c r="U61" s="184"/>
      <c r="V61" s="692"/>
      <c r="W61" s="147"/>
    </row>
    <row r="62" spans="1:1013 1032:2047 2066:3059 3078:4093 4112:5105 5124:6139 6158:7151 7170:8185 8204:10231 10250:12277 12296:13311 13330:14323 14342:15357 15376:16369" ht="15" x14ac:dyDescent="0.25">
      <c r="A62" s="315" t="s">
        <v>660</v>
      </c>
      <c r="S62" s="151"/>
      <c r="T62" s="151"/>
      <c r="U62" s="319"/>
      <c r="V62" s="692"/>
      <c r="W62" s="147"/>
    </row>
    <row r="63" spans="1:1013 1032:2047 2066:3059 3078:4093 4112:5105 5124:6139 6158:7151 7170:8185 8204:10231 10250:12277 12296:13311 13330:14323 14342:15357 15376:16369" ht="111" customHeight="1" x14ac:dyDescent="0.2">
      <c r="A63" s="215"/>
      <c r="B63" s="140" t="s">
        <v>120</v>
      </c>
      <c r="C63" s="140" t="s">
        <v>121</v>
      </c>
      <c r="D63" s="140" t="s">
        <v>122</v>
      </c>
      <c r="E63" s="140" t="s">
        <v>123</v>
      </c>
      <c r="F63" s="140" t="s">
        <v>124</v>
      </c>
      <c r="G63" s="140" t="s">
        <v>125</v>
      </c>
      <c r="H63" s="140" t="s">
        <v>126</v>
      </c>
      <c r="I63" s="140" t="s">
        <v>127</v>
      </c>
      <c r="J63" s="140" t="s">
        <v>128</v>
      </c>
      <c r="K63" s="140" t="s">
        <v>33</v>
      </c>
      <c r="L63" s="140" t="s">
        <v>129</v>
      </c>
      <c r="M63" s="140" t="s">
        <v>130</v>
      </c>
      <c r="N63" s="140" t="s">
        <v>131</v>
      </c>
      <c r="O63" s="140" t="s">
        <v>132</v>
      </c>
      <c r="P63" s="140" t="s">
        <v>133</v>
      </c>
      <c r="Q63" s="140" t="s">
        <v>134</v>
      </c>
      <c r="R63" s="140" t="s">
        <v>135</v>
      </c>
      <c r="S63" s="140" t="s">
        <v>136</v>
      </c>
      <c r="T63" s="140" t="s">
        <v>94</v>
      </c>
      <c r="U63" s="141"/>
      <c r="V63" s="692"/>
      <c r="W63" s="147"/>
    </row>
    <row r="64" spans="1:1013 1032:2047 2066:3059 3078:4093 4112:5105 5124:6139 6158:7151 7170:8185 8204:10231 10250:12277 12296:13311 13330:14323 14342:15357 15376:16369" ht="21" customHeight="1" x14ac:dyDescent="0.2">
      <c r="A64" s="251" t="s">
        <v>611</v>
      </c>
      <c r="B64" s="252">
        <v>2</v>
      </c>
      <c r="C64" s="252">
        <v>2</v>
      </c>
      <c r="D64" s="252">
        <v>3</v>
      </c>
      <c r="E64" s="252">
        <v>4</v>
      </c>
      <c r="F64" s="252">
        <v>2</v>
      </c>
      <c r="G64" s="252">
        <v>16</v>
      </c>
      <c r="H64" s="252">
        <v>5</v>
      </c>
      <c r="I64" s="252">
        <v>11</v>
      </c>
      <c r="J64" s="252">
        <v>22</v>
      </c>
      <c r="K64" s="252">
        <v>9</v>
      </c>
      <c r="L64" s="252">
        <v>5</v>
      </c>
      <c r="M64" s="252">
        <v>16</v>
      </c>
      <c r="N64" s="252">
        <v>7</v>
      </c>
      <c r="O64" s="252">
        <v>12</v>
      </c>
      <c r="P64" s="252">
        <v>7</v>
      </c>
      <c r="Q64" s="252">
        <v>8</v>
      </c>
      <c r="R64" s="252">
        <v>15</v>
      </c>
      <c r="S64" s="252">
        <v>8</v>
      </c>
      <c r="T64" s="261">
        <v>154</v>
      </c>
      <c r="U64" s="261"/>
      <c r="V64" s="921"/>
      <c r="W64" s="921"/>
      <c r="X64" s="921"/>
      <c r="Y64" s="921"/>
      <c r="Z64" s="921"/>
      <c r="AA64" s="921"/>
      <c r="AB64" s="921"/>
      <c r="AC64" s="921"/>
      <c r="AD64" s="921"/>
      <c r="AE64" s="921"/>
      <c r="AF64" s="921"/>
      <c r="AG64" s="921"/>
      <c r="AH64" s="921"/>
      <c r="AI64" s="921"/>
      <c r="AJ64" s="921"/>
      <c r="AK64" s="921"/>
      <c r="AL64" s="921"/>
      <c r="AM64" s="921"/>
      <c r="AN64" s="921"/>
    </row>
    <row r="65" spans="1:40" ht="21" customHeight="1" x14ac:dyDescent="0.2">
      <c r="A65" s="162" t="s">
        <v>612</v>
      </c>
      <c r="B65" s="254">
        <v>5</v>
      </c>
      <c r="C65" s="254">
        <v>7</v>
      </c>
      <c r="D65" s="254">
        <v>4</v>
      </c>
      <c r="E65" s="254">
        <v>1</v>
      </c>
      <c r="F65" s="254">
        <v>5</v>
      </c>
      <c r="G65" s="254">
        <v>6</v>
      </c>
      <c r="H65" s="254">
        <v>10</v>
      </c>
      <c r="I65" s="254">
        <v>3</v>
      </c>
      <c r="J65" s="254">
        <v>18</v>
      </c>
      <c r="K65" s="254">
        <v>14</v>
      </c>
      <c r="L65" s="254">
        <v>9</v>
      </c>
      <c r="M65" s="254">
        <v>11</v>
      </c>
      <c r="N65" s="254">
        <v>8</v>
      </c>
      <c r="O65" s="254">
        <v>3</v>
      </c>
      <c r="P65" s="254">
        <v>5</v>
      </c>
      <c r="Q65" s="254">
        <v>13</v>
      </c>
      <c r="R65" s="254">
        <v>5</v>
      </c>
      <c r="S65" s="254">
        <v>6</v>
      </c>
      <c r="T65" s="255">
        <v>133</v>
      </c>
      <c r="U65" s="255"/>
      <c r="V65" s="921"/>
      <c r="W65" s="921"/>
      <c r="X65" s="921"/>
      <c r="Y65" s="921"/>
      <c r="Z65" s="921"/>
      <c r="AA65" s="921"/>
      <c r="AB65" s="921"/>
      <c r="AC65" s="921"/>
      <c r="AD65" s="921"/>
      <c r="AE65" s="921"/>
      <c r="AF65" s="921"/>
      <c r="AG65" s="921"/>
      <c r="AH65" s="921"/>
      <c r="AI65" s="921"/>
      <c r="AJ65" s="921"/>
      <c r="AK65" s="921"/>
      <c r="AL65" s="921"/>
      <c r="AM65" s="921"/>
      <c r="AN65" s="921"/>
    </row>
    <row r="66" spans="1:40" ht="21" customHeight="1" x14ac:dyDescent="0.2">
      <c r="A66" s="251" t="s">
        <v>613</v>
      </c>
      <c r="B66" s="252">
        <v>2</v>
      </c>
      <c r="C66" s="252">
        <v>6</v>
      </c>
      <c r="D66" s="252">
        <v>10</v>
      </c>
      <c r="E66" s="252">
        <v>0</v>
      </c>
      <c r="F66" s="252">
        <v>2</v>
      </c>
      <c r="G66" s="252">
        <v>12</v>
      </c>
      <c r="H66" s="252">
        <v>10</v>
      </c>
      <c r="I66" s="252">
        <v>1</v>
      </c>
      <c r="J66" s="252">
        <v>18</v>
      </c>
      <c r="K66" s="252">
        <v>10</v>
      </c>
      <c r="L66" s="252">
        <v>15</v>
      </c>
      <c r="M66" s="252">
        <v>14</v>
      </c>
      <c r="N66" s="252">
        <v>5</v>
      </c>
      <c r="O66" s="252">
        <v>9</v>
      </c>
      <c r="P66" s="252">
        <v>5</v>
      </c>
      <c r="Q66" s="252">
        <v>13</v>
      </c>
      <c r="R66" s="252">
        <v>5</v>
      </c>
      <c r="S66" s="252">
        <v>4</v>
      </c>
      <c r="T66" s="261">
        <v>141</v>
      </c>
      <c r="U66" s="261"/>
      <c r="V66" s="921"/>
      <c r="W66" s="921"/>
      <c r="X66" s="921"/>
      <c r="Y66" s="921"/>
      <c r="Z66" s="921"/>
      <c r="AA66" s="921"/>
      <c r="AB66" s="921"/>
      <c r="AC66" s="921"/>
      <c r="AD66" s="921"/>
      <c r="AE66" s="921"/>
      <c r="AF66" s="921"/>
      <c r="AG66" s="921"/>
      <c r="AH66" s="921"/>
      <c r="AI66" s="921"/>
      <c r="AJ66" s="921"/>
      <c r="AK66" s="921"/>
      <c r="AL66" s="921"/>
      <c r="AM66" s="921"/>
      <c r="AN66" s="921"/>
    </row>
    <row r="67" spans="1:40" ht="21" customHeight="1" x14ac:dyDescent="0.2">
      <c r="A67" s="162" t="s">
        <v>614</v>
      </c>
      <c r="B67" s="254">
        <v>3</v>
      </c>
      <c r="C67" s="254">
        <v>8</v>
      </c>
      <c r="D67" s="254">
        <v>4</v>
      </c>
      <c r="E67" s="254">
        <v>5</v>
      </c>
      <c r="F67" s="254">
        <v>4</v>
      </c>
      <c r="G67" s="254">
        <v>7</v>
      </c>
      <c r="H67" s="254">
        <v>10</v>
      </c>
      <c r="I67" s="254">
        <v>6</v>
      </c>
      <c r="J67" s="254">
        <v>9</v>
      </c>
      <c r="K67" s="254">
        <v>23</v>
      </c>
      <c r="L67" s="254">
        <v>10</v>
      </c>
      <c r="M67" s="254">
        <v>9</v>
      </c>
      <c r="N67" s="254">
        <v>6</v>
      </c>
      <c r="O67" s="254">
        <v>2</v>
      </c>
      <c r="P67" s="254">
        <v>4</v>
      </c>
      <c r="Q67" s="254">
        <v>9</v>
      </c>
      <c r="R67" s="254">
        <v>3</v>
      </c>
      <c r="S67" s="254">
        <v>8</v>
      </c>
      <c r="T67" s="255">
        <v>130</v>
      </c>
      <c r="U67" s="255"/>
      <c r="V67" s="921"/>
      <c r="W67" s="921"/>
      <c r="X67" s="921"/>
      <c r="Y67" s="921"/>
      <c r="Z67" s="921"/>
      <c r="AA67" s="921"/>
      <c r="AB67" s="921"/>
      <c r="AC67" s="921"/>
      <c r="AD67" s="921"/>
      <c r="AE67" s="921"/>
      <c r="AF67" s="921"/>
      <c r="AG67" s="921"/>
      <c r="AH67" s="921"/>
      <c r="AI67" s="921"/>
      <c r="AJ67" s="921"/>
      <c r="AK67" s="921"/>
      <c r="AL67" s="921"/>
      <c r="AM67" s="921"/>
      <c r="AN67" s="921"/>
    </row>
    <row r="68" spans="1:40" ht="21" customHeight="1" x14ac:dyDescent="0.2">
      <c r="A68" s="251" t="s">
        <v>610</v>
      </c>
      <c r="B68" s="252">
        <v>12</v>
      </c>
      <c r="C68" s="252">
        <v>23</v>
      </c>
      <c r="D68" s="252">
        <v>21</v>
      </c>
      <c r="E68" s="252">
        <v>10</v>
      </c>
      <c r="F68" s="252">
        <v>13</v>
      </c>
      <c r="G68" s="252">
        <v>41</v>
      </c>
      <c r="H68" s="252">
        <v>35</v>
      </c>
      <c r="I68" s="252">
        <v>21</v>
      </c>
      <c r="J68" s="252">
        <v>67</v>
      </c>
      <c r="K68" s="252">
        <v>56</v>
      </c>
      <c r="L68" s="252">
        <v>39</v>
      </c>
      <c r="M68" s="252">
        <v>50</v>
      </c>
      <c r="N68" s="252">
        <v>26</v>
      </c>
      <c r="O68" s="252">
        <v>26</v>
      </c>
      <c r="P68" s="252">
        <v>21</v>
      </c>
      <c r="Q68" s="252">
        <v>43</v>
      </c>
      <c r="R68" s="252">
        <v>28</v>
      </c>
      <c r="S68" s="252">
        <v>26</v>
      </c>
      <c r="T68" s="261">
        <v>558</v>
      </c>
      <c r="U68" s="261"/>
      <c r="V68" s="921"/>
      <c r="W68" s="921"/>
      <c r="X68" s="921"/>
      <c r="Y68" s="921"/>
      <c r="Z68" s="921"/>
      <c r="AA68" s="921"/>
      <c r="AB68" s="921"/>
      <c r="AC68" s="921"/>
      <c r="AD68" s="921"/>
      <c r="AE68" s="921"/>
      <c r="AF68" s="921"/>
      <c r="AG68" s="921"/>
      <c r="AH68" s="921"/>
      <c r="AI68" s="921"/>
      <c r="AJ68" s="921"/>
      <c r="AK68" s="921"/>
      <c r="AL68" s="921"/>
      <c r="AM68" s="921"/>
      <c r="AN68" s="921"/>
    </row>
    <row r="69" spans="1:40" ht="21" customHeight="1" x14ac:dyDescent="0.2">
      <c r="A69" s="162" t="s">
        <v>585</v>
      </c>
      <c r="B69" s="254">
        <v>3</v>
      </c>
      <c r="C69" s="254">
        <v>3</v>
      </c>
      <c r="D69" s="254">
        <v>6</v>
      </c>
      <c r="E69" s="254">
        <v>4</v>
      </c>
      <c r="F69" s="254">
        <v>2</v>
      </c>
      <c r="G69" s="254">
        <v>11</v>
      </c>
      <c r="H69" s="254">
        <v>12</v>
      </c>
      <c r="I69" s="254">
        <v>8</v>
      </c>
      <c r="J69" s="254">
        <v>7</v>
      </c>
      <c r="K69" s="254">
        <v>7</v>
      </c>
      <c r="L69" s="254">
        <v>16</v>
      </c>
      <c r="M69" s="254">
        <v>13</v>
      </c>
      <c r="N69" s="254">
        <v>5</v>
      </c>
      <c r="O69" s="254">
        <v>11</v>
      </c>
      <c r="P69" s="254">
        <v>7</v>
      </c>
      <c r="Q69" s="254">
        <v>7</v>
      </c>
      <c r="R69" s="254">
        <v>11</v>
      </c>
      <c r="S69" s="254">
        <v>10</v>
      </c>
      <c r="T69" s="255">
        <v>143</v>
      </c>
      <c r="U69" s="255"/>
      <c r="V69" s="692"/>
      <c r="W69" s="147"/>
    </row>
    <row r="70" spans="1:40" ht="21" customHeight="1" x14ac:dyDescent="0.2">
      <c r="A70" s="251" t="s">
        <v>586</v>
      </c>
      <c r="B70" s="252">
        <v>4</v>
      </c>
      <c r="C70" s="252">
        <v>4</v>
      </c>
      <c r="D70" s="252">
        <v>15</v>
      </c>
      <c r="E70" s="252">
        <v>6</v>
      </c>
      <c r="F70" s="252">
        <v>4</v>
      </c>
      <c r="G70" s="252">
        <v>13</v>
      </c>
      <c r="H70" s="252">
        <v>7</v>
      </c>
      <c r="I70" s="252">
        <v>7</v>
      </c>
      <c r="J70" s="252">
        <v>12</v>
      </c>
      <c r="K70" s="252">
        <v>13</v>
      </c>
      <c r="L70" s="252">
        <v>17</v>
      </c>
      <c r="M70" s="252">
        <v>11</v>
      </c>
      <c r="N70" s="252">
        <v>3</v>
      </c>
      <c r="O70" s="252">
        <v>10</v>
      </c>
      <c r="P70" s="252">
        <v>15</v>
      </c>
      <c r="Q70" s="252">
        <v>10</v>
      </c>
      <c r="R70" s="252">
        <v>4</v>
      </c>
      <c r="S70" s="252">
        <v>6</v>
      </c>
      <c r="T70" s="261">
        <v>161</v>
      </c>
      <c r="U70" s="261"/>
      <c r="V70" s="692"/>
      <c r="W70" s="147"/>
    </row>
    <row r="71" spans="1:40" ht="21" customHeight="1" x14ac:dyDescent="0.2">
      <c r="A71" s="162" t="s">
        <v>587</v>
      </c>
      <c r="B71" s="254">
        <v>6</v>
      </c>
      <c r="C71" s="254">
        <v>5</v>
      </c>
      <c r="D71" s="254">
        <v>10</v>
      </c>
      <c r="E71" s="254">
        <v>2</v>
      </c>
      <c r="F71" s="254">
        <v>2</v>
      </c>
      <c r="G71" s="254">
        <v>20</v>
      </c>
      <c r="H71" s="254">
        <v>13</v>
      </c>
      <c r="I71" s="254">
        <v>3</v>
      </c>
      <c r="J71" s="254">
        <v>12</v>
      </c>
      <c r="K71" s="254">
        <v>12</v>
      </c>
      <c r="L71" s="254">
        <v>13</v>
      </c>
      <c r="M71" s="254">
        <v>14</v>
      </c>
      <c r="N71" s="254">
        <v>7</v>
      </c>
      <c r="O71" s="254">
        <v>17</v>
      </c>
      <c r="P71" s="254">
        <v>22</v>
      </c>
      <c r="Q71" s="254">
        <v>8</v>
      </c>
      <c r="R71" s="254">
        <v>10</v>
      </c>
      <c r="S71" s="254">
        <v>5</v>
      </c>
      <c r="T71" s="255">
        <v>181</v>
      </c>
      <c r="U71" s="255"/>
      <c r="V71" s="692"/>
      <c r="W71" s="147"/>
    </row>
    <row r="72" spans="1:40" ht="21" customHeight="1" x14ac:dyDescent="0.2">
      <c r="A72" s="251" t="s">
        <v>588</v>
      </c>
      <c r="B72" s="252">
        <v>9</v>
      </c>
      <c r="C72" s="252">
        <v>3</v>
      </c>
      <c r="D72" s="252">
        <v>9</v>
      </c>
      <c r="E72" s="252">
        <v>7</v>
      </c>
      <c r="F72" s="252">
        <v>3</v>
      </c>
      <c r="G72" s="252">
        <v>8</v>
      </c>
      <c r="H72" s="252">
        <v>6</v>
      </c>
      <c r="I72" s="252">
        <v>9</v>
      </c>
      <c r="J72" s="252">
        <v>17</v>
      </c>
      <c r="K72" s="252">
        <v>14</v>
      </c>
      <c r="L72" s="252">
        <v>12</v>
      </c>
      <c r="M72" s="252">
        <v>5</v>
      </c>
      <c r="N72" s="252">
        <v>1</v>
      </c>
      <c r="O72" s="252">
        <v>8</v>
      </c>
      <c r="P72" s="252">
        <v>15</v>
      </c>
      <c r="Q72" s="252">
        <v>4</v>
      </c>
      <c r="R72" s="252">
        <v>6</v>
      </c>
      <c r="S72" s="252">
        <v>9</v>
      </c>
      <c r="T72" s="261">
        <v>145</v>
      </c>
      <c r="U72" s="261"/>
      <c r="V72" s="692"/>
      <c r="W72" s="147"/>
    </row>
    <row r="73" spans="1:40" ht="21" customHeight="1" x14ac:dyDescent="0.2">
      <c r="A73" s="162" t="s">
        <v>583</v>
      </c>
      <c r="B73" s="254">
        <v>22</v>
      </c>
      <c r="C73" s="254">
        <v>15</v>
      </c>
      <c r="D73" s="254">
        <v>40</v>
      </c>
      <c r="E73" s="254">
        <v>19</v>
      </c>
      <c r="F73" s="254">
        <v>11</v>
      </c>
      <c r="G73" s="254">
        <v>52</v>
      </c>
      <c r="H73" s="254">
        <v>38</v>
      </c>
      <c r="I73" s="254">
        <v>27</v>
      </c>
      <c r="J73" s="254">
        <v>48</v>
      </c>
      <c r="K73" s="254">
        <v>46</v>
      </c>
      <c r="L73" s="254">
        <v>58</v>
      </c>
      <c r="M73" s="254">
        <v>43</v>
      </c>
      <c r="N73" s="254">
        <v>16</v>
      </c>
      <c r="O73" s="254">
        <v>46</v>
      </c>
      <c r="P73" s="254">
        <v>59</v>
      </c>
      <c r="Q73" s="254">
        <v>29</v>
      </c>
      <c r="R73" s="254">
        <v>31</v>
      </c>
      <c r="S73" s="254">
        <v>30</v>
      </c>
      <c r="T73" s="255">
        <v>630</v>
      </c>
      <c r="U73" s="255"/>
      <c r="V73" s="692"/>
      <c r="W73" s="147"/>
    </row>
    <row r="74" spans="1:40" ht="21" customHeight="1" x14ac:dyDescent="0.2">
      <c r="A74" s="251" t="s">
        <v>650</v>
      </c>
      <c r="B74" s="252">
        <v>-10</v>
      </c>
      <c r="C74" s="252">
        <v>8</v>
      </c>
      <c r="D74" s="252">
        <v>-19</v>
      </c>
      <c r="E74" s="252">
        <v>-9</v>
      </c>
      <c r="F74" s="252">
        <v>2</v>
      </c>
      <c r="G74" s="252">
        <v>-11</v>
      </c>
      <c r="H74" s="252">
        <v>-3</v>
      </c>
      <c r="I74" s="252">
        <v>-6</v>
      </c>
      <c r="J74" s="252">
        <v>19</v>
      </c>
      <c r="K74" s="252">
        <v>10</v>
      </c>
      <c r="L74" s="252">
        <v>-19</v>
      </c>
      <c r="M74" s="252">
        <v>7</v>
      </c>
      <c r="N74" s="252">
        <v>10</v>
      </c>
      <c r="O74" s="252">
        <v>-20</v>
      </c>
      <c r="P74" s="252">
        <v>-38</v>
      </c>
      <c r="Q74" s="252">
        <v>14</v>
      </c>
      <c r="R74" s="252">
        <v>-3</v>
      </c>
      <c r="S74" s="252">
        <v>-4</v>
      </c>
      <c r="T74" s="261">
        <v>-72</v>
      </c>
      <c r="U74" s="261"/>
      <c r="V74" s="692"/>
      <c r="W74" s="147"/>
    </row>
    <row r="75" spans="1:40" ht="21" customHeight="1" x14ac:dyDescent="0.2">
      <c r="A75" s="162" t="s">
        <v>651</v>
      </c>
      <c r="B75" s="238">
        <v>-0.45454545454545453</v>
      </c>
      <c r="C75" s="238">
        <v>0.53333333333333333</v>
      </c>
      <c r="D75" s="238">
        <v>-0.47499999999999998</v>
      </c>
      <c r="E75" s="238">
        <v>-0.47368421052631576</v>
      </c>
      <c r="F75" s="238">
        <v>0.18181818181818182</v>
      </c>
      <c r="G75" s="238">
        <v>-0.21153846153846154</v>
      </c>
      <c r="H75" s="238">
        <v>-7.8947368421052627E-2</v>
      </c>
      <c r="I75" s="238">
        <v>-0.22222222222222221</v>
      </c>
      <c r="J75" s="238">
        <v>0.39583333333333331</v>
      </c>
      <c r="K75" s="238">
        <v>0.21739130434782608</v>
      </c>
      <c r="L75" s="238">
        <v>-0.32758620689655171</v>
      </c>
      <c r="M75" s="238">
        <v>0.16279069767441862</v>
      </c>
      <c r="N75" s="238">
        <v>0.625</v>
      </c>
      <c r="O75" s="238">
        <v>-0.43478260869565216</v>
      </c>
      <c r="P75" s="238">
        <v>-0.64406779661016944</v>
      </c>
      <c r="Q75" s="238">
        <v>0.48275862068965519</v>
      </c>
      <c r="R75" s="238">
        <v>-9.6774193548387094E-2</v>
      </c>
      <c r="S75" s="238">
        <v>-0.13333333333333333</v>
      </c>
      <c r="T75" s="237">
        <v>-0.11428571428571428</v>
      </c>
      <c r="U75" s="255"/>
      <c r="V75" s="692"/>
      <c r="W75" s="147"/>
    </row>
    <row r="76" spans="1:40" x14ac:dyDescent="0.2">
      <c r="A76" s="57" t="s">
        <v>76</v>
      </c>
      <c r="B76" s="179"/>
      <c r="C76" s="181"/>
      <c r="D76" s="181"/>
      <c r="E76" s="181"/>
      <c r="F76" s="181"/>
      <c r="G76" s="181"/>
      <c r="H76" s="181"/>
      <c r="I76" s="181"/>
      <c r="J76" s="182"/>
      <c r="K76" s="183"/>
      <c r="L76" s="184"/>
      <c r="M76" s="184"/>
      <c r="N76" s="184"/>
      <c r="O76" s="184"/>
      <c r="P76" s="184"/>
      <c r="Q76" s="184"/>
      <c r="R76" s="184"/>
      <c r="S76" s="184"/>
      <c r="T76" s="184"/>
      <c r="U76" s="184"/>
    </row>
    <row r="77" spans="1:40" x14ac:dyDescent="0.2">
      <c r="A77" s="25" t="s">
        <v>56</v>
      </c>
      <c r="B77" s="70"/>
      <c r="C77" s="71"/>
      <c r="D77" s="71"/>
      <c r="E77" s="71"/>
      <c r="F77" s="71"/>
      <c r="G77" s="71"/>
      <c r="H77" s="68"/>
      <c r="I77" s="68"/>
      <c r="J77" s="68"/>
      <c r="K77" s="68"/>
      <c r="L77" s="69"/>
      <c r="M77" s="69"/>
      <c r="N77" s="69"/>
      <c r="O77" s="69"/>
      <c r="P77" s="69"/>
      <c r="Q77" s="69"/>
      <c r="R77" s="69"/>
      <c r="S77" s="69"/>
      <c r="T77" s="69"/>
      <c r="U77" s="69"/>
    </row>
    <row r="78" spans="1:40" ht="13.35" customHeight="1" x14ac:dyDescent="0.2">
      <c r="A78" s="37" t="s">
        <v>139</v>
      </c>
      <c r="B78" s="329"/>
      <c r="C78" s="329"/>
      <c r="D78" s="329"/>
      <c r="E78" s="329"/>
      <c r="F78" s="329"/>
      <c r="G78" s="329"/>
      <c r="H78" s="329"/>
      <c r="I78" s="329"/>
      <c r="J78" s="329"/>
      <c r="K78" s="329"/>
      <c r="L78" s="329"/>
      <c r="M78" s="329"/>
      <c r="N78" s="329"/>
      <c r="O78" s="329"/>
      <c r="P78" s="329"/>
      <c r="Q78" s="329"/>
      <c r="R78" s="329"/>
      <c r="S78" s="329"/>
      <c r="T78" s="329"/>
      <c r="U78" s="329"/>
    </row>
    <row r="79" spans="1:40" ht="13.35" customHeight="1" x14ac:dyDescent="0.2">
      <c r="A79" s="37" t="s">
        <v>140</v>
      </c>
      <c r="B79" s="329"/>
      <c r="C79" s="329"/>
      <c r="D79" s="329"/>
      <c r="E79" s="329"/>
      <c r="F79" s="329"/>
      <c r="G79" s="329"/>
      <c r="H79" s="329"/>
      <c r="I79" s="329"/>
      <c r="J79" s="329"/>
      <c r="K79" s="329"/>
      <c r="L79" s="329"/>
      <c r="M79" s="329"/>
      <c r="N79" s="329"/>
      <c r="O79" s="329"/>
      <c r="P79" s="35"/>
      <c r="Q79" s="35"/>
      <c r="R79" s="35"/>
      <c r="S79" s="35"/>
      <c r="T79" s="35"/>
      <c r="U79" s="35"/>
    </row>
    <row r="80" spans="1:40" ht="13.35" customHeight="1" x14ac:dyDescent="0.2">
      <c r="A80" s="37" t="s">
        <v>663</v>
      </c>
      <c r="B80" s="329"/>
      <c r="C80" s="329"/>
      <c r="D80" s="329"/>
      <c r="E80" s="329"/>
      <c r="F80" s="329"/>
      <c r="G80" s="329"/>
      <c r="H80" s="329"/>
      <c r="I80" s="329"/>
      <c r="J80" s="329"/>
      <c r="K80" s="329"/>
      <c r="L80" s="329"/>
      <c r="M80" s="329"/>
      <c r="N80" s="329"/>
      <c r="O80" s="329"/>
      <c r="P80" s="35"/>
      <c r="Q80" s="35"/>
      <c r="R80" s="35"/>
      <c r="S80" s="35"/>
      <c r="T80" s="35"/>
      <c r="U80" s="35"/>
    </row>
    <row r="81" spans="1:21" ht="13.35" customHeight="1" x14ac:dyDescent="0.2">
      <c r="A81" s="37" t="s">
        <v>386</v>
      </c>
      <c r="B81" s="329"/>
      <c r="C81" s="329"/>
      <c r="D81" s="329"/>
      <c r="E81" s="329"/>
      <c r="F81" s="329"/>
      <c r="G81" s="329"/>
      <c r="H81" s="329"/>
      <c r="I81" s="329"/>
      <c r="J81" s="329"/>
      <c r="K81" s="329"/>
      <c r="L81" s="329"/>
      <c r="M81" s="329"/>
      <c r="N81" s="329"/>
      <c r="O81" s="329"/>
      <c r="P81" s="35"/>
      <c r="Q81" s="35"/>
      <c r="R81" s="35"/>
      <c r="S81" s="35"/>
      <c r="T81" s="35"/>
      <c r="U81" s="35"/>
    </row>
    <row r="82" spans="1:21" ht="13.35" customHeight="1" x14ac:dyDescent="0.2">
      <c r="A82" s="37" t="s">
        <v>367</v>
      </c>
      <c r="B82" s="329"/>
      <c r="C82" s="329"/>
      <c r="D82" s="329"/>
      <c r="E82" s="329"/>
      <c r="F82" s="329"/>
      <c r="G82" s="329"/>
      <c r="H82" s="329"/>
      <c r="I82" s="329"/>
      <c r="J82" s="329"/>
      <c r="K82" s="329"/>
      <c r="L82" s="329"/>
      <c r="M82" s="329"/>
      <c r="N82" s="329"/>
      <c r="O82" s="329"/>
      <c r="P82" s="35"/>
      <c r="Q82" s="35"/>
      <c r="R82" s="35"/>
      <c r="S82" s="35"/>
      <c r="T82" s="35"/>
      <c r="U82" s="35"/>
    </row>
    <row r="83" spans="1:21" ht="12.75" customHeight="1" x14ac:dyDescent="0.2">
      <c r="A83" s="37" t="s">
        <v>142</v>
      </c>
      <c r="B83" s="329"/>
      <c r="C83" s="329"/>
      <c r="D83" s="329"/>
      <c r="E83" s="329"/>
      <c r="F83" s="329"/>
      <c r="G83" s="329"/>
      <c r="H83" s="329"/>
      <c r="I83" s="329"/>
      <c r="J83" s="329"/>
      <c r="K83" s="329"/>
      <c r="L83" s="329"/>
      <c r="M83" s="329"/>
      <c r="N83" s="329"/>
      <c r="O83" s="329"/>
      <c r="P83" s="159"/>
      <c r="Q83" s="159"/>
      <c r="R83" s="159"/>
      <c r="S83" s="159"/>
      <c r="T83" s="159"/>
      <c r="U83" s="159"/>
    </row>
    <row r="84" spans="1:21" ht="12.75" customHeight="1" x14ac:dyDescent="0.2">
      <c r="A84" s="37" t="s">
        <v>385</v>
      </c>
      <c r="B84" s="329"/>
      <c r="C84" s="329"/>
      <c r="D84" s="329"/>
      <c r="E84" s="329"/>
      <c r="F84" s="329"/>
      <c r="G84" s="329"/>
      <c r="H84" s="329"/>
      <c r="I84" s="329"/>
      <c r="J84" s="329"/>
      <c r="K84" s="329"/>
      <c r="L84" s="329"/>
      <c r="M84" s="329"/>
      <c r="N84" s="329"/>
      <c r="O84" s="329"/>
      <c r="P84" s="159"/>
      <c r="Q84" s="159"/>
      <c r="R84" s="159"/>
      <c r="S84" s="159"/>
      <c r="T84" s="159"/>
      <c r="U84" s="159"/>
    </row>
    <row r="87" spans="1:21" ht="15" x14ac:dyDescent="0.25">
      <c r="A87" s="94"/>
    </row>
    <row r="111" spans="1:22" s="60" customFormat="1" ht="15" x14ac:dyDescent="0.25">
      <c r="A111" s="94"/>
      <c r="C111" s="61"/>
      <c r="D111" s="61"/>
      <c r="E111" s="61"/>
      <c r="F111" s="61"/>
      <c r="G111" s="61"/>
      <c r="H111" s="61"/>
      <c r="I111" s="61"/>
      <c r="J111" s="61"/>
      <c r="K111" s="61"/>
      <c r="L111" s="61"/>
      <c r="M111" s="61"/>
      <c r="N111" s="61"/>
      <c r="O111" s="61"/>
      <c r="P111" s="61"/>
      <c r="Q111" s="61"/>
      <c r="R111" s="61"/>
      <c r="S111" s="61"/>
      <c r="T111" s="61"/>
      <c r="U111" s="61"/>
      <c r="V111"/>
    </row>
  </sheetData>
  <dataConsolidate/>
  <hyperlinks>
    <hyperlink ref="A1" location="Contents!A1" tooltip="Contents Page" display="Return to Contents Page" xr:uid="{00000000-0004-0000-0700-000000000000}"/>
  </hyperlinks>
  <pageMargins left="0.70866141732283472" right="0.70866141732283472" top="0.74803149606299213" bottom="0.74803149606299213" header="0.31496062992125984" footer="0.31496062992125984"/>
  <pageSetup paperSize="9" scale="38" fitToWidth="2" orientation="portrait" r:id="rId1"/>
  <rowBreaks count="1" manualBreakCount="1">
    <brk id="47"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Q126"/>
  <sheetViews>
    <sheetView showGridLines="0" zoomScaleNormal="100" workbookViewId="0">
      <selection sqref="A1:XFD1"/>
    </sheetView>
  </sheetViews>
  <sheetFormatPr defaultColWidth="9.140625" defaultRowHeight="12.75" x14ac:dyDescent="0.2"/>
  <cols>
    <col min="1" max="1" width="49.140625" style="90" customWidth="1"/>
    <col min="2" max="2" width="10" style="60" customWidth="1"/>
    <col min="3" max="6" width="10" style="72" customWidth="1"/>
    <col min="7" max="7" width="0.140625" style="72" customWidth="1"/>
    <col min="8" max="8" width="1.5703125" customWidth="1"/>
    <col min="9" max="9" width="10.140625" customWidth="1"/>
    <col min="10" max="15" width="7.85546875" customWidth="1"/>
  </cols>
  <sheetData>
    <row r="1" spans="1:7" ht="16.5" customHeight="1" x14ac:dyDescent="0.2">
      <c r="A1" s="47" t="s">
        <v>77</v>
      </c>
    </row>
    <row r="2" spans="1:7" ht="16.350000000000001" customHeight="1" x14ac:dyDescent="0.25">
      <c r="A2" s="315" t="s">
        <v>341</v>
      </c>
      <c r="B2" s="394"/>
      <c r="C2" s="394"/>
      <c r="D2" s="394"/>
      <c r="E2" s="394"/>
      <c r="F2" s="394"/>
      <c r="G2" s="394"/>
    </row>
    <row r="3" spans="1:7" ht="16.350000000000001" customHeight="1" x14ac:dyDescent="0.25">
      <c r="A3" s="315" t="s">
        <v>676</v>
      </c>
      <c r="B3" s="394"/>
      <c r="C3" s="394"/>
      <c r="D3" s="394"/>
      <c r="E3" s="394"/>
      <c r="F3" s="394"/>
      <c r="G3" s="394"/>
    </row>
    <row r="4" spans="1:7" ht="16.350000000000001" customHeight="1" x14ac:dyDescent="0.25">
      <c r="A4" s="315" t="s">
        <v>677</v>
      </c>
    </row>
    <row r="5" spans="1:7" s="62" customFormat="1" ht="95.1" customHeight="1" x14ac:dyDescent="0.2">
      <c r="A5" s="88"/>
      <c r="B5" s="88" t="s">
        <v>390</v>
      </c>
      <c r="C5" s="88" t="s">
        <v>391</v>
      </c>
      <c r="D5" s="88" t="s">
        <v>619</v>
      </c>
      <c r="E5" s="88" t="s">
        <v>620</v>
      </c>
      <c r="F5" s="88" t="s">
        <v>43</v>
      </c>
      <c r="G5" s="78"/>
    </row>
    <row r="6" spans="1:7" ht="21" customHeight="1" x14ac:dyDescent="0.2">
      <c r="A6" s="251" t="s">
        <v>611</v>
      </c>
      <c r="B6" s="252">
        <v>1</v>
      </c>
      <c r="C6" s="252" t="s">
        <v>361</v>
      </c>
      <c r="D6" s="252">
        <v>0</v>
      </c>
      <c r="E6" s="252">
        <v>0</v>
      </c>
      <c r="F6" s="261">
        <v>1</v>
      </c>
      <c r="G6" s="268"/>
    </row>
    <row r="7" spans="1:7" s="3" customFormat="1" ht="21" customHeight="1" x14ac:dyDescent="0.2">
      <c r="A7" s="162" t="s">
        <v>612</v>
      </c>
      <c r="B7" s="253">
        <v>1</v>
      </c>
      <c r="C7" s="253" t="s">
        <v>361</v>
      </c>
      <c r="D7" s="253">
        <v>0</v>
      </c>
      <c r="E7" s="253">
        <v>0</v>
      </c>
      <c r="F7" s="262">
        <v>1</v>
      </c>
    </row>
    <row r="8" spans="1:7" s="3" customFormat="1" ht="21" customHeight="1" x14ac:dyDescent="0.2">
      <c r="A8" s="251" t="s">
        <v>613</v>
      </c>
      <c r="B8" s="252">
        <v>1</v>
      </c>
      <c r="C8" s="252" t="s">
        <v>361</v>
      </c>
      <c r="D8" s="252">
        <v>0</v>
      </c>
      <c r="E8" s="252">
        <v>0</v>
      </c>
      <c r="F8" s="261">
        <v>1</v>
      </c>
      <c r="G8" s="268"/>
    </row>
    <row r="9" spans="1:7" s="3" customFormat="1" ht="21" customHeight="1" x14ac:dyDescent="0.2">
      <c r="A9" s="162" t="s">
        <v>614</v>
      </c>
      <c r="B9" s="253">
        <v>1</v>
      </c>
      <c r="C9" s="253" t="s">
        <v>361</v>
      </c>
      <c r="D9" s="253">
        <v>0</v>
      </c>
      <c r="E9" s="253">
        <v>1</v>
      </c>
      <c r="F9" s="262">
        <v>2</v>
      </c>
    </row>
    <row r="10" spans="1:7" ht="21" customHeight="1" x14ac:dyDescent="0.2">
      <c r="A10" s="251" t="s">
        <v>610</v>
      </c>
      <c r="B10" s="252">
        <v>4</v>
      </c>
      <c r="C10" s="252" t="s">
        <v>361</v>
      </c>
      <c r="D10" s="252">
        <v>0</v>
      </c>
      <c r="E10" s="252">
        <v>1</v>
      </c>
      <c r="F10" s="261">
        <v>5</v>
      </c>
      <c r="G10" s="268"/>
    </row>
    <row r="11" spans="1:7" ht="21" customHeight="1" x14ac:dyDescent="0.2">
      <c r="A11" s="162" t="s">
        <v>585</v>
      </c>
      <c r="B11" s="254">
        <v>0</v>
      </c>
      <c r="C11" s="254" t="s">
        <v>361</v>
      </c>
      <c r="D11" s="254">
        <v>0</v>
      </c>
      <c r="E11" s="254">
        <v>0</v>
      </c>
      <c r="F11" s="255">
        <v>0</v>
      </c>
      <c r="G11" s="3"/>
    </row>
    <row r="12" spans="1:7" ht="21" customHeight="1" x14ac:dyDescent="0.2">
      <c r="A12" s="251" t="s">
        <v>586</v>
      </c>
      <c r="B12" s="252">
        <v>0</v>
      </c>
      <c r="C12" s="252" t="s">
        <v>361</v>
      </c>
      <c r="D12" s="252">
        <v>0</v>
      </c>
      <c r="E12" s="252">
        <v>2</v>
      </c>
      <c r="F12" s="261">
        <v>2</v>
      </c>
      <c r="G12" s="268"/>
    </row>
    <row r="13" spans="1:7" ht="21" customHeight="1" x14ac:dyDescent="0.2">
      <c r="A13" s="162" t="s">
        <v>587</v>
      </c>
      <c r="B13" s="254">
        <v>1</v>
      </c>
      <c r="C13" s="254" t="s">
        <v>361</v>
      </c>
      <c r="D13" s="254">
        <v>0</v>
      </c>
      <c r="E13" s="254">
        <v>0</v>
      </c>
      <c r="F13" s="255">
        <v>1</v>
      </c>
      <c r="G13"/>
    </row>
    <row r="14" spans="1:7" ht="21" customHeight="1" x14ac:dyDescent="0.2">
      <c r="A14" s="251" t="s">
        <v>588</v>
      </c>
      <c r="B14" s="252">
        <v>0</v>
      </c>
      <c r="C14" s="252" t="s">
        <v>361</v>
      </c>
      <c r="D14" s="252">
        <v>0</v>
      </c>
      <c r="E14" s="252">
        <v>0</v>
      </c>
      <c r="F14" s="261">
        <v>0</v>
      </c>
      <c r="G14" s="268"/>
    </row>
    <row r="15" spans="1:7" ht="21" customHeight="1" x14ac:dyDescent="0.2">
      <c r="A15" s="162" t="s">
        <v>583</v>
      </c>
      <c r="B15" s="254">
        <v>1</v>
      </c>
      <c r="C15" s="254" t="s">
        <v>361</v>
      </c>
      <c r="D15" s="254">
        <v>0</v>
      </c>
      <c r="E15" s="254">
        <v>2</v>
      </c>
      <c r="F15" s="255">
        <v>3</v>
      </c>
      <c r="G15" s="254"/>
    </row>
    <row r="16" spans="1:7" ht="21" customHeight="1" x14ac:dyDescent="0.2">
      <c r="A16" s="251" t="s">
        <v>650</v>
      </c>
      <c r="B16" s="252">
        <v>3</v>
      </c>
      <c r="C16" s="252" t="s">
        <v>582</v>
      </c>
      <c r="D16" s="252">
        <v>0</v>
      </c>
      <c r="E16" s="252">
        <v>-1</v>
      </c>
      <c r="F16" s="261">
        <v>2</v>
      </c>
      <c r="G16" s="252"/>
    </row>
    <row r="17" spans="1:9" ht="21" customHeight="1" x14ac:dyDescent="0.2">
      <c r="A17" s="162" t="s">
        <v>651</v>
      </c>
      <c r="B17" s="238" t="s">
        <v>582</v>
      </c>
      <c r="C17" s="238" t="s">
        <v>361</v>
      </c>
      <c r="D17" s="238" t="s">
        <v>582</v>
      </c>
      <c r="E17" s="238" t="s">
        <v>582</v>
      </c>
      <c r="F17" s="237" t="s">
        <v>582</v>
      </c>
      <c r="G17" s="238"/>
    </row>
    <row r="18" spans="1:9" s="3" customFormat="1" x14ac:dyDescent="0.2">
      <c r="A18" s="57" t="s">
        <v>76</v>
      </c>
      <c r="B18" s="179"/>
      <c r="C18" s="180"/>
      <c r="D18" s="180"/>
      <c r="E18" s="180"/>
      <c r="F18" s="180"/>
      <c r="G18" s="180"/>
    </row>
    <row r="19" spans="1:9" ht="16.350000000000001" customHeight="1" x14ac:dyDescent="0.25">
      <c r="A19" s="315" t="s">
        <v>678</v>
      </c>
    </row>
    <row r="20" spans="1:9" ht="95.1" customHeight="1" x14ac:dyDescent="0.2">
      <c r="A20" s="88"/>
      <c r="B20" s="88" t="s">
        <v>390</v>
      </c>
      <c r="C20" s="88" t="s">
        <v>391</v>
      </c>
      <c r="D20" s="88" t="s">
        <v>619</v>
      </c>
      <c r="E20" s="88" t="s">
        <v>620</v>
      </c>
      <c r="F20" s="88" t="s">
        <v>43</v>
      </c>
      <c r="G20" s="78"/>
    </row>
    <row r="21" spans="1:9" ht="21" customHeight="1" x14ac:dyDescent="0.2">
      <c r="A21" s="251" t="s">
        <v>611</v>
      </c>
      <c r="B21" s="252">
        <v>0</v>
      </c>
      <c r="C21" s="252">
        <v>0</v>
      </c>
      <c r="D21" s="252">
        <v>0</v>
      </c>
      <c r="E21" s="252">
        <v>1</v>
      </c>
      <c r="F21" s="261">
        <v>1</v>
      </c>
      <c r="G21" s="268"/>
      <c r="I21" s="3"/>
    </row>
    <row r="22" spans="1:9" ht="21" customHeight="1" x14ac:dyDescent="0.2">
      <c r="A22" s="162" t="s">
        <v>612</v>
      </c>
      <c r="B22" s="253">
        <v>0</v>
      </c>
      <c r="C22" s="254">
        <v>0</v>
      </c>
      <c r="D22" s="253">
        <v>0</v>
      </c>
      <c r="E22" s="253">
        <v>1</v>
      </c>
      <c r="F22" s="262">
        <v>1</v>
      </c>
      <c r="G22" s="3"/>
      <c r="H22" s="3"/>
      <c r="I22" s="3"/>
    </row>
    <row r="23" spans="1:9" ht="21" customHeight="1" x14ac:dyDescent="0.2">
      <c r="A23" s="251" t="s">
        <v>613</v>
      </c>
      <c r="B23" s="252">
        <v>0</v>
      </c>
      <c r="C23" s="252">
        <v>0</v>
      </c>
      <c r="D23" s="252">
        <v>0</v>
      </c>
      <c r="E23" s="252">
        <v>1</v>
      </c>
      <c r="F23" s="261">
        <v>1</v>
      </c>
      <c r="G23" s="268"/>
      <c r="I23" s="3"/>
    </row>
    <row r="24" spans="1:9" ht="21" customHeight="1" x14ac:dyDescent="0.2">
      <c r="A24" s="162" t="s">
        <v>614</v>
      </c>
      <c r="B24" s="253">
        <v>0</v>
      </c>
      <c r="C24" s="254">
        <v>0</v>
      </c>
      <c r="D24" s="253">
        <v>0</v>
      </c>
      <c r="E24" s="253">
        <v>0</v>
      </c>
      <c r="F24" s="262">
        <v>0</v>
      </c>
      <c r="G24" s="3"/>
      <c r="H24" s="3"/>
      <c r="I24" s="3"/>
    </row>
    <row r="25" spans="1:9" ht="21" customHeight="1" x14ac:dyDescent="0.2">
      <c r="A25" s="251" t="s">
        <v>610</v>
      </c>
      <c r="B25" s="252">
        <v>0</v>
      </c>
      <c r="C25" s="252">
        <v>0</v>
      </c>
      <c r="D25" s="252">
        <v>0</v>
      </c>
      <c r="E25" s="252">
        <v>3</v>
      </c>
      <c r="F25" s="261">
        <v>3</v>
      </c>
      <c r="G25" s="268"/>
      <c r="I25" s="3"/>
    </row>
    <row r="26" spans="1:9" ht="21" customHeight="1" x14ac:dyDescent="0.2">
      <c r="A26" s="162" t="s">
        <v>585</v>
      </c>
      <c r="B26" s="254">
        <v>0</v>
      </c>
      <c r="C26" s="254">
        <v>0</v>
      </c>
      <c r="D26" s="254">
        <v>0</v>
      </c>
      <c r="E26" s="254">
        <v>0</v>
      </c>
      <c r="F26" s="255">
        <v>0</v>
      </c>
      <c r="G26" s="3"/>
      <c r="I26" s="3"/>
    </row>
    <row r="27" spans="1:9" ht="21" customHeight="1" x14ac:dyDescent="0.2">
      <c r="A27" s="251" t="s">
        <v>586</v>
      </c>
      <c r="B27" s="252">
        <v>0</v>
      </c>
      <c r="C27" s="252">
        <v>0</v>
      </c>
      <c r="D27" s="252">
        <v>0</v>
      </c>
      <c r="E27" s="252">
        <v>1</v>
      </c>
      <c r="F27" s="261">
        <v>1</v>
      </c>
      <c r="G27" s="268"/>
      <c r="I27" s="3"/>
    </row>
    <row r="28" spans="1:9" ht="21" customHeight="1" x14ac:dyDescent="0.2">
      <c r="A28" s="162" t="s">
        <v>587</v>
      </c>
      <c r="B28" s="254">
        <v>0</v>
      </c>
      <c r="C28" s="254">
        <v>0</v>
      </c>
      <c r="D28" s="254">
        <v>0</v>
      </c>
      <c r="E28" s="254">
        <v>0</v>
      </c>
      <c r="F28" s="255">
        <v>0</v>
      </c>
      <c r="G28"/>
      <c r="I28" s="3"/>
    </row>
    <row r="29" spans="1:9" ht="21" customHeight="1" x14ac:dyDescent="0.2">
      <c r="A29" s="251" t="s">
        <v>588</v>
      </c>
      <c r="B29" s="252">
        <v>0</v>
      </c>
      <c r="C29" s="252">
        <v>0</v>
      </c>
      <c r="D29" s="252">
        <v>0</v>
      </c>
      <c r="E29" s="252">
        <v>1</v>
      </c>
      <c r="F29" s="261">
        <v>1</v>
      </c>
      <c r="G29" s="268"/>
      <c r="I29" s="3"/>
    </row>
    <row r="30" spans="1:9" ht="21" customHeight="1" x14ac:dyDescent="0.2">
      <c r="A30" s="162" t="s">
        <v>583</v>
      </c>
      <c r="B30" s="254">
        <v>0</v>
      </c>
      <c r="C30" s="254">
        <v>0</v>
      </c>
      <c r="D30" s="254">
        <v>0</v>
      </c>
      <c r="E30" s="254">
        <v>2</v>
      </c>
      <c r="F30" s="255">
        <v>2</v>
      </c>
      <c r="G30"/>
      <c r="I30" s="3"/>
    </row>
    <row r="31" spans="1:9" ht="21" customHeight="1" x14ac:dyDescent="0.2">
      <c r="A31" s="251" t="s">
        <v>650</v>
      </c>
      <c r="B31" s="252">
        <v>0</v>
      </c>
      <c r="C31" s="252">
        <v>0</v>
      </c>
      <c r="D31" s="252">
        <v>0</v>
      </c>
      <c r="E31" s="252">
        <v>1</v>
      </c>
      <c r="F31" s="261">
        <v>1</v>
      </c>
      <c r="G31"/>
      <c r="I31" s="3"/>
    </row>
    <row r="32" spans="1:9" ht="21" customHeight="1" x14ac:dyDescent="0.2">
      <c r="A32" s="602" t="s">
        <v>651</v>
      </c>
      <c r="B32" s="603" t="s">
        <v>582</v>
      </c>
      <c r="C32" s="603" t="s">
        <v>582</v>
      </c>
      <c r="D32" s="603" t="s">
        <v>582</v>
      </c>
      <c r="E32" s="603" t="s">
        <v>582</v>
      </c>
      <c r="F32" s="604" t="s">
        <v>582</v>
      </c>
      <c r="G32"/>
      <c r="I32" s="3"/>
    </row>
    <row r="33" spans="1:9" ht="15" customHeight="1" x14ac:dyDescent="0.2">
      <c r="A33" s="57" t="s">
        <v>76</v>
      </c>
      <c r="B33" s="238"/>
      <c r="C33" s="238"/>
      <c r="D33" s="238"/>
      <c r="E33" s="238"/>
      <c r="F33" s="237"/>
      <c r="G33"/>
      <c r="I33" s="3"/>
    </row>
    <row r="34" spans="1:9" ht="15" x14ac:dyDescent="0.25">
      <c r="A34" s="315" t="s">
        <v>665</v>
      </c>
      <c r="B34" s="67"/>
      <c r="C34" s="185"/>
      <c r="D34" s="185"/>
      <c r="E34" s="185"/>
      <c r="F34" s="185"/>
      <c r="G34" s="185"/>
      <c r="H34" s="3"/>
      <c r="I34" s="3"/>
    </row>
    <row r="35" spans="1:9" ht="95.1" customHeight="1" x14ac:dyDescent="0.2">
      <c r="A35" s="88"/>
      <c r="B35" s="88" t="s">
        <v>390</v>
      </c>
      <c r="C35" s="88" t="s">
        <v>391</v>
      </c>
      <c r="D35" s="88" t="s">
        <v>619</v>
      </c>
      <c r="E35" s="88" t="s">
        <v>620</v>
      </c>
      <c r="F35" s="88" t="s">
        <v>43</v>
      </c>
      <c r="G35" s="78"/>
    </row>
    <row r="36" spans="1:9" ht="21" customHeight="1" x14ac:dyDescent="0.2">
      <c r="A36" s="251" t="s">
        <v>611</v>
      </c>
      <c r="B36" s="252">
        <v>0</v>
      </c>
      <c r="C36" s="252">
        <v>0</v>
      </c>
      <c r="D36" s="252">
        <v>0</v>
      </c>
      <c r="E36" s="252">
        <v>1</v>
      </c>
      <c r="F36" s="261">
        <v>1</v>
      </c>
      <c r="G36" s="268">
        <v>1</v>
      </c>
    </row>
    <row r="37" spans="1:9" ht="21" customHeight="1" x14ac:dyDescent="0.2">
      <c r="A37" s="162" t="s">
        <v>612</v>
      </c>
      <c r="B37" s="253">
        <v>0</v>
      </c>
      <c r="C37" s="253">
        <v>0</v>
      </c>
      <c r="D37" s="253">
        <v>0</v>
      </c>
      <c r="E37" s="253">
        <v>1</v>
      </c>
      <c r="F37" s="262">
        <v>1</v>
      </c>
      <c r="G37" s="3">
        <v>1</v>
      </c>
      <c r="H37" s="3"/>
    </row>
    <row r="38" spans="1:9" ht="21" customHeight="1" x14ac:dyDescent="0.2">
      <c r="A38" s="251" t="s">
        <v>613</v>
      </c>
      <c r="B38" s="252">
        <v>0</v>
      </c>
      <c r="C38" s="252">
        <v>0</v>
      </c>
      <c r="D38" s="252">
        <v>0</v>
      </c>
      <c r="E38" s="252">
        <v>1</v>
      </c>
      <c r="F38" s="261">
        <v>1</v>
      </c>
      <c r="G38" s="268">
        <v>1</v>
      </c>
    </row>
    <row r="39" spans="1:9" ht="21" customHeight="1" x14ac:dyDescent="0.2">
      <c r="A39" s="162" t="s">
        <v>614</v>
      </c>
      <c r="B39" s="253">
        <v>0</v>
      </c>
      <c r="C39" s="253">
        <v>0</v>
      </c>
      <c r="D39" s="253">
        <v>0</v>
      </c>
      <c r="E39" s="253">
        <v>0</v>
      </c>
      <c r="F39" s="262">
        <v>0</v>
      </c>
      <c r="G39" s="3">
        <v>0</v>
      </c>
    </row>
    <row r="40" spans="1:9" ht="21" customHeight="1" x14ac:dyDescent="0.2">
      <c r="A40" s="251" t="s">
        <v>610</v>
      </c>
      <c r="B40" s="252">
        <v>0</v>
      </c>
      <c r="C40" s="252">
        <v>0</v>
      </c>
      <c r="D40" s="252">
        <v>0</v>
      </c>
      <c r="E40" s="252">
        <v>3</v>
      </c>
      <c r="F40" s="261">
        <v>3</v>
      </c>
      <c r="G40" s="268">
        <v>3</v>
      </c>
    </row>
    <row r="41" spans="1:9" ht="21" customHeight="1" x14ac:dyDescent="0.2">
      <c r="A41" s="162" t="s">
        <v>585</v>
      </c>
      <c r="B41" s="254">
        <v>0</v>
      </c>
      <c r="C41" s="254">
        <v>0</v>
      </c>
      <c r="D41" s="254">
        <v>0</v>
      </c>
      <c r="E41" s="254">
        <v>0</v>
      </c>
      <c r="F41" s="255">
        <v>0</v>
      </c>
      <c r="G41" s="3"/>
    </row>
    <row r="42" spans="1:9" ht="21" customHeight="1" x14ac:dyDescent="0.2">
      <c r="A42" s="251" t="s">
        <v>586</v>
      </c>
      <c r="B42" s="252">
        <v>0</v>
      </c>
      <c r="C42" s="252">
        <v>0</v>
      </c>
      <c r="D42" s="252">
        <v>0</v>
      </c>
      <c r="E42" s="252">
        <v>1</v>
      </c>
      <c r="F42" s="261">
        <v>1</v>
      </c>
      <c r="G42" s="268"/>
    </row>
    <row r="43" spans="1:9" ht="21" customHeight="1" x14ac:dyDescent="0.2">
      <c r="A43" s="162" t="s">
        <v>587</v>
      </c>
      <c r="B43" s="254">
        <v>0</v>
      </c>
      <c r="C43" s="254">
        <v>0</v>
      </c>
      <c r="D43" s="254">
        <v>0</v>
      </c>
      <c r="E43" s="254">
        <v>0</v>
      </c>
      <c r="F43" s="255">
        <v>0</v>
      </c>
      <c r="G43"/>
    </row>
    <row r="44" spans="1:9" ht="21" customHeight="1" x14ac:dyDescent="0.2">
      <c r="A44" s="251" t="s">
        <v>588</v>
      </c>
      <c r="B44" s="252">
        <v>0</v>
      </c>
      <c r="C44" s="252">
        <v>0</v>
      </c>
      <c r="D44" s="252">
        <v>0</v>
      </c>
      <c r="E44" s="252">
        <v>1</v>
      </c>
      <c r="F44" s="261">
        <v>1</v>
      </c>
      <c r="G44" s="268"/>
    </row>
    <row r="45" spans="1:9" ht="21" customHeight="1" x14ac:dyDescent="0.2">
      <c r="A45" s="162" t="s">
        <v>583</v>
      </c>
      <c r="B45" s="254">
        <v>0</v>
      </c>
      <c r="C45" s="254">
        <v>0</v>
      </c>
      <c r="D45" s="254">
        <v>0</v>
      </c>
      <c r="E45" s="254">
        <v>2</v>
      </c>
      <c r="F45" s="255">
        <v>2</v>
      </c>
      <c r="G45"/>
    </row>
    <row r="46" spans="1:9" ht="21" customHeight="1" x14ac:dyDescent="0.2">
      <c r="A46" s="251" t="s">
        <v>650</v>
      </c>
      <c r="B46" s="252">
        <v>0</v>
      </c>
      <c r="C46" s="252">
        <v>0</v>
      </c>
      <c r="D46" s="252">
        <v>0</v>
      </c>
      <c r="E46" s="252">
        <v>1</v>
      </c>
      <c r="F46" s="261">
        <v>1</v>
      </c>
      <c r="G46"/>
    </row>
    <row r="47" spans="1:9" ht="21" customHeight="1" x14ac:dyDescent="0.2">
      <c r="A47" s="162" t="s">
        <v>651</v>
      </c>
      <c r="B47" s="238" t="s">
        <v>582</v>
      </c>
      <c r="C47" s="238" t="s">
        <v>582</v>
      </c>
      <c r="D47" s="238" t="s">
        <v>582</v>
      </c>
      <c r="E47" s="238" t="s">
        <v>582</v>
      </c>
      <c r="F47" s="237" t="s">
        <v>582</v>
      </c>
      <c r="G47"/>
    </row>
    <row r="48" spans="1:9" x14ac:dyDescent="0.2">
      <c r="A48" s="57" t="s">
        <v>76</v>
      </c>
      <c r="B48" s="179"/>
      <c r="C48" s="180"/>
      <c r="D48" s="180"/>
      <c r="E48" s="180"/>
      <c r="F48" s="180"/>
      <c r="G48" s="180"/>
    </row>
    <row r="49" spans="1:16" ht="16.350000000000001" customHeight="1" x14ac:dyDescent="0.25">
      <c r="A49" s="315" t="s">
        <v>679</v>
      </c>
    </row>
    <row r="50" spans="1:16" ht="95.1" customHeight="1" x14ac:dyDescent="0.2">
      <c r="A50" s="88"/>
      <c r="B50" s="88" t="s">
        <v>390</v>
      </c>
      <c r="C50" s="88" t="s">
        <v>391</v>
      </c>
      <c r="D50" s="88" t="s">
        <v>619</v>
      </c>
      <c r="E50" s="88" t="s">
        <v>620</v>
      </c>
      <c r="F50" s="88" t="s">
        <v>43</v>
      </c>
      <c r="G50" s="78"/>
    </row>
    <row r="51" spans="1:16" ht="21" customHeight="1" x14ac:dyDescent="0.2">
      <c r="A51" s="251" t="s">
        <v>611</v>
      </c>
      <c r="B51" s="256" t="s">
        <v>360</v>
      </c>
      <c r="C51" s="256" t="s">
        <v>360</v>
      </c>
      <c r="D51" s="256" t="s">
        <v>360</v>
      </c>
      <c r="E51" s="256">
        <v>1</v>
      </c>
      <c r="F51" s="257">
        <v>1</v>
      </c>
      <c r="G51" s="256"/>
    </row>
    <row r="52" spans="1:16" ht="21" customHeight="1" x14ac:dyDescent="0.2">
      <c r="A52" s="162" t="s">
        <v>612</v>
      </c>
      <c r="B52" s="258" t="s">
        <v>360</v>
      </c>
      <c r="C52" s="258" t="s">
        <v>360</v>
      </c>
      <c r="D52" s="258" t="s">
        <v>360</v>
      </c>
      <c r="E52" s="258">
        <v>1</v>
      </c>
      <c r="F52" s="260">
        <v>1</v>
      </c>
      <c r="G52" s="258"/>
    </row>
    <row r="53" spans="1:16" ht="21" customHeight="1" x14ac:dyDescent="0.2">
      <c r="A53" s="251" t="s">
        <v>613</v>
      </c>
      <c r="B53" s="256" t="s">
        <v>360</v>
      </c>
      <c r="C53" s="256" t="s">
        <v>360</v>
      </c>
      <c r="D53" s="256" t="s">
        <v>360</v>
      </c>
      <c r="E53" s="256">
        <v>1</v>
      </c>
      <c r="F53" s="257">
        <v>1</v>
      </c>
      <c r="G53" s="256"/>
    </row>
    <row r="54" spans="1:16" ht="21" customHeight="1" x14ac:dyDescent="0.2">
      <c r="A54" s="162" t="s">
        <v>614</v>
      </c>
      <c r="B54" s="258" t="s">
        <v>360</v>
      </c>
      <c r="C54" s="258" t="s">
        <v>360</v>
      </c>
      <c r="D54" s="258" t="s">
        <v>360</v>
      </c>
      <c r="E54" s="258" t="s">
        <v>360</v>
      </c>
      <c r="F54" s="260" t="s">
        <v>360</v>
      </c>
      <c r="G54" s="258"/>
    </row>
    <row r="55" spans="1:16" ht="21" customHeight="1" x14ac:dyDescent="0.2">
      <c r="A55" s="251" t="s">
        <v>610</v>
      </c>
      <c r="B55" s="256" t="s">
        <v>360</v>
      </c>
      <c r="C55" s="256" t="s">
        <v>360</v>
      </c>
      <c r="D55" s="256" t="s">
        <v>360</v>
      </c>
      <c r="E55" s="256">
        <v>1</v>
      </c>
      <c r="F55" s="257">
        <v>1</v>
      </c>
      <c r="G55" s="268"/>
    </row>
    <row r="56" spans="1:16" ht="21" customHeight="1" x14ac:dyDescent="0.2">
      <c r="A56" s="162" t="s">
        <v>585</v>
      </c>
      <c r="B56" s="258" t="s">
        <v>360</v>
      </c>
      <c r="C56" s="258" t="s">
        <v>360</v>
      </c>
      <c r="D56" s="258" t="s">
        <v>360</v>
      </c>
      <c r="E56" s="258" t="s">
        <v>360</v>
      </c>
      <c r="F56" s="260" t="s">
        <v>360</v>
      </c>
      <c r="G56" s="258"/>
    </row>
    <row r="57" spans="1:16" ht="21" customHeight="1" x14ac:dyDescent="0.2">
      <c r="A57" s="251" t="s">
        <v>586</v>
      </c>
      <c r="B57" s="256" t="s">
        <v>360</v>
      </c>
      <c r="C57" s="256" t="s">
        <v>360</v>
      </c>
      <c r="D57" s="256" t="s">
        <v>360</v>
      </c>
      <c r="E57" s="256">
        <v>1</v>
      </c>
      <c r="F57" s="257">
        <v>1</v>
      </c>
      <c r="G57" s="256"/>
    </row>
    <row r="58" spans="1:16" ht="21" customHeight="1" x14ac:dyDescent="0.2">
      <c r="A58" s="162" t="s">
        <v>587</v>
      </c>
      <c r="B58" s="732" t="s">
        <v>360</v>
      </c>
      <c r="C58" s="732" t="s">
        <v>360</v>
      </c>
      <c r="D58" s="732" t="s">
        <v>360</v>
      </c>
      <c r="E58" s="732" t="s">
        <v>360</v>
      </c>
      <c r="F58" s="587" t="s">
        <v>360</v>
      </c>
      <c r="G58" s="258"/>
    </row>
    <row r="59" spans="1:16" ht="21" customHeight="1" x14ac:dyDescent="0.2">
      <c r="A59" s="251" t="s">
        <v>588</v>
      </c>
      <c r="B59" s="256" t="s">
        <v>360</v>
      </c>
      <c r="C59" s="256" t="s">
        <v>360</v>
      </c>
      <c r="D59" s="256" t="s">
        <v>360</v>
      </c>
      <c r="E59" s="256">
        <v>1</v>
      </c>
      <c r="F59" s="257">
        <v>1</v>
      </c>
      <c r="G59" s="256"/>
    </row>
    <row r="60" spans="1:16" ht="21" customHeight="1" x14ac:dyDescent="0.2">
      <c r="A60" s="162" t="s">
        <v>583</v>
      </c>
      <c r="B60" s="301" t="s">
        <v>360</v>
      </c>
      <c r="C60" s="301" t="s">
        <v>360</v>
      </c>
      <c r="D60" s="301" t="s">
        <v>360</v>
      </c>
      <c r="E60" s="301">
        <v>1</v>
      </c>
      <c r="F60" s="302">
        <v>1</v>
      </c>
      <c r="G60" s="258"/>
    </row>
    <row r="61" spans="1:16" ht="21" customHeight="1" x14ac:dyDescent="0.2">
      <c r="A61" s="251" t="s">
        <v>652</v>
      </c>
      <c r="B61" s="259" t="s">
        <v>360</v>
      </c>
      <c r="C61" s="259" t="s">
        <v>360</v>
      </c>
      <c r="D61" s="259" t="s">
        <v>360</v>
      </c>
      <c r="E61" s="259" t="s">
        <v>582</v>
      </c>
      <c r="F61" s="264" t="s">
        <v>582</v>
      </c>
      <c r="G61" s="256"/>
    </row>
    <row r="62" spans="1:16" x14ac:dyDescent="0.2">
      <c r="A62" s="57" t="s">
        <v>76</v>
      </c>
      <c r="B62" s="179"/>
      <c r="C62" s="180"/>
      <c r="D62" s="180"/>
      <c r="E62" s="180"/>
      <c r="F62" s="180"/>
      <c r="G62" s="180"/>
    </row>
    <row r="63" spans="1:16" ht="16.350000000000001" customHeight="1" x14ac:dyDescent="0.25">
      <c r="A63" s="315" t="s">
        <v>666</v>
      </c>
      <c r="H63" s="281"/>
      <c r="I63" s="340"/>
      <c r="J63" s="340"/>
      <c r="K63" s="340"/>
      <c r="L63" s="340"/>
      <c r="M63" s="340"/>
      <c r="N63" s="340"/>
      <c r="O63" s="340"/>
      <c r="P63" s="145"/>
    </row>
    <row r="64" spans="1:16" ht="95.1" customHeight="1" x14ac:dyDescent="0.2">
      <c r="A64" s="88"/>
      <c r="B64" s="88" t="s">
        <v>390</v>
      </c>
      <c r="C64" s="88" t="s">
        <v>391</v>
      </c>
      <c r="D64" s="88" t="s">
        <v>619</v>
      </c>
      <c r="E64" s="88" t="s">
        <v>620</v>
      </c>
      <c r="F64" s="88" t="s">
        <v>43</v>
      </c>
      <c r="G64" s="78"/>
      <c r="I64" s="340"/>
      <c r="J64" s="340"/>
      <c r="K64" s="340"/>
      <c r="L64" s="340"/>
      <c r="M64" s="340"/>
      <c r="N64" s="340"/>
      <c r="O64" s="340"/>
      <c r="P64" s="145"/>
    </row>
    <row r="65" spans="1:16" ht="21" customHeight="1" x14ac:dyDescent="0.2">
      <c r="A65" s="251" t="s">
        <v>611</v>
      </c>
      <c r="B65" s="252">
        <v>0</v>
      </c>
      <c r="C65" s="252">
        <v>0</v>
      </c>
      <c r="D65" s="252">
        <v>0</v>
      </c>
      <c r="E65" s="252">
        <v>0</v>
      </c>
      <c r="F65" s="261">
        <v>0</v>
      </c>
      <c r="G65" s="268"/>
    </row>
    <row r="66" spans="1:16" ht="21" customHeight="1" x14ac:dyDescent="0.2">
      <c r="A66" s="162" t="s">
        <v>612</v>
      </c>
      <c r="B66" s="253">
        <v>0</v>
      </c>
      <c r="C66" s="253">
        <v>0</v>
      </c>
      <c r="D66" s="253">
        <v>0</v>
      </c>
      <c r="E66" s="253">
        <v>0</v>
      </c>
      <c r="F66" s="262">
        <v>0</v>
      </c>
      <c r="G66" s="3"/>
    </row>
    <row r="67" spans="1:16" ht="21" customHeight="1" x14ac:dyDescent="0.2">
      <c r="A67" s="251" t="s">
        <v>613</v>
      </c>
      <c r="B67" s="252">
        <v>0</v>
      </c>
      <c r="C67" s="252">
        <v>0</v>
      </c>
      <c r="D67" s="252">
        <v>0</v>
      </c>
      <c r="E67" s="252">
        <v>0</v>
      </c>
      <c r="F67" s="261">
        <v>0</v>
      </c>
      <c r="G67" s="268"/>
    </row>
    <row r="68" spans="1:16" ht="21" customHeight="1" x14ac:dyDescent="0.2">
      <c r="A68" s="162" t="s">
        <v>614</v>
      </c>
      <c r="B68" s="253">
        <v>0</v>
      </c>
      <c r="C68" s="253">
        <v>0</v>
      </c>
      <c r="D68" s="253">
        <v>0</v>
      </c>
      <c r="E68" s="253">
        <v>0</v>
      </c>
      <c r="F68" s="262">
        <v>0</v>
      </c>
      <c r="G68" s="3"/>
    </row>
    <row r="69" spans="1:16" ht="21" customHeight="1" x14ac:dyDescent="0.2">
      <c r="A69" s="251" t="s">
        <v>610</v>
      </c>
      <c r="B69" s="252">
        <v>0</v>
      </c>
      <c r="C69" s="252">
        <v>0</v>
      </c>
      <c r="D69" s="252">
        <v>0</v>
      </c>
      <c r="E69" s="252">
        <v>0</v>
      </c>
      <c r="F69" s="261">
        <v>0</v>
      </c>
      <c r="G69" s="268"/>
    </row>
    <row r="70" spans="1:16" ht="21" customHeight="1" x14ac:dyDescent="0.2">
      <c r="A70" s="162" t="s">
        <v>585</v>
      </c>
      <c r="B70" s="254">
        <v>0</v>
      </c>
      <c r="C70" s="254">
        <v>0</v>
      </c>
      <c r="D70" s="254">
        <v>0</v>
      </c>
      <c r="E70" s="254">
        <v>0</v>
      </c>
      <c r="F70" s="255">
        <v>0</v>
      </c>
      <c r="G70" s="3"/>
    </row>
    <row r="71" spans="1:16" ht="21" customHeight="1" x14ac:dyDescent="0.2">
      <c r="A71" s="251" t="s">
        <v>586</v>
      </c>
      <c r="B71" s="252">
        <v>0</v>
      </c>
      <c r="C71" s="252">
        <v>0</v>
      </c>
      <c r="D71" s="252">
        <v>0</v>
      </c>
      <c r="E71" s="252">
        <v>0</v>
      </c>
      <c r="F71" s="261">
        <v>0</v>
      </c>
      <c r="G71" s="268"/>
    </row>
    <row r="72" spans="1:16" ht="21" customHeight="1" x14ac:dyDescent="0.2">
      <c r="A72" s="162" t="s">
        <v>587</v>
      </c>
      <c r="B72" s="254">
        <v>0</v>
      </c>
      <c r="C72" s="254">
        <v>0</v>
      </c>
      <c r="D72" s="254">
        <v>0</v>
      </c>
      <c r="E72" s="254">
        <v>0</v>
      </c>
      <c r="F72" s="255">
        <v>0</v>
      </c>
      <c r="G72"/>
    </row>
    <row r="73" spans="1:16" ht="21" customHeight="1" x14ac:dyDescent="0.2">
      <c r="A73" s="251" t="s">
        <v>588</v>
      </c>
      <c r="B73" s="252">
        <v>1</v>
      </c>
      <c r="C73" s="252">
        <v>0</v>
      </c>
      <c r="D73" s="252">
        <v>0</v>
      </c>
      <c r="E73" s="252">
        <v>0</v>
      </c>
      <c r="F73" s="261">
        <v>1</v>
      </c>
      <c r="G73" s="268"/>
    </row>
    <row r="74" spans="1:16" ht="21" customHeight="1" x14ac:dyDescent="0.2">
      <c r="A74" s="162" t="s">
        <v>583</v>
      </c>
      <c r="B74" s="254">
        <v>1</v>
      </c>
      <c r="C74" s="254">
        <v>0</v>
      </c>
      <c r="D74" s="254">
        <v>0</v>
      </c>
      <c r="E74" s="254">
        <v>0</v>
      </c>
      <c r="F74" s="255">
        <v>1</v>
      </c>
      <c r="G74"/>
      <c r="I74" s="143"/>
      <c r="J74" s="143"/>
      <c r="K74" s="143"/>
      <c r="L74" s="143"/>
      <c r="M74" s="143"/>
      <c r="N74" s="143"/>
      <c r="O74" s="143"/>
    </row>
    <row r="75" spans="1:16" ht="21" customHeight="1" x14ac:dyDescent="0.2">
      <c r="A75" s="251" t="s">
        <v>650</v>
      </c>
      <c r="B75" s="252">
        <v>-1</v>
      </c>
      <c r="C75" s="252">
        <v>0</v>
      </c>
      <c r="D75" s="252">
        <v>0</v>
      </c>
      <c r="E75" s="252">
        <v>0</v>
      </c>
      <c r="F75" s="261">
        <v>-1</v>
      </c>
      <c r="G75"/>
      <c r="I75" s="143"/>
      <c r="J75" s="143"/>
      <c r="K75" s="143"/>
      <c r="L75" s="143"/>
      <c r="M75" s="143"/>
      <c r="N75" s="143"/>
      <c r="O75" s="143"/>
    </row>
    <row r="76" spans="1:16" ht="21" customHeight="1" x14ac:dyDescent="0.2">
      <c r="A76" s="162" t="s">
        <v>651</v>
      </c>
      <c r="B76" s="238" t="s">
        <v>582</v>
      </c>
      <c r="C76" s="238" t="s">
        <v>582</v>
      </c>
      <c r="D76" s="238" t="s">
        <v>582</v>
      </c>
      <c r="E76" s="238" t="s">
        <v>582</v>
      </c>
      <c r="F76" s="237" t="s">
        <v>582</v>
      </c>
      <c r="G76"/>
      <c r="I76" s="143"/>
      <c r="J76" s="143"/>
      <c r="K76" s="143"/>
      <c r="L76" s="143"/>
      <c r="M76" s="143"/>
      <c r="N76" s="143"/>
      <c r="O76" s="143"/>
    </row>
    <row r="77" spans="1:16" x14ac:dyDescent="0.2">
      <c r="A77" s="57" t="s">
        <v>76</v>
      </c>
      <c r="B77" s="179"/>
      <c r="C77" s="180"/>
      <c r="D77" s="180"/>
      <c r="E77" s="180"/>
      <c r="F77" s="180"/>
      <c r="G77" s="180"/>
      <c r="I77" s="340"/>
      <c r="J77" s="340"/>
      <c r="K77" s="340"/>
      <c r="L77" s="340"/>
      <c r="M77" s="340"/>
      <c r="N77" s="340"/>
      <c r="O77" s="340"/>
      <c r="P77" s="145"/>
    </row>
    <row r="78" spans="1:16" ht="16.350000000000001" customHeight="1" x14ac:dyDescent="0.25">
      <c r="A78" s="315" t="s">
        <v>556</v>
      </c>
      <c r="H78" s="281"/>
      <c r="I78" s="340"/>
      <c r="J78" s="340"/>
      <c r="K78" s="340"/>
      <c r="L78" s="340"/>
      <c r="M78" s="340"/>
      <c r="N78" s="340"/>
      <c r="O78" s="340"/>
      <c r="P78" s="145"/>
    </row>
    <row r="79" spans="1:16" ht="16.350000000000001" customHeight="1" x14ac:dyDescent="0.25">
      <c r="A79" s="315" t="s">
        <v>680</v>
      </c>
      <c r="H79" s="281"/>
      <c r="I79" s="340"/>
      <c r="J79" s="340"/>
      <c r="K79" s="340"/>
      <c r="L79" s="340"/>
      <c r="M79" s="340"/>
      <c r="N79" s="340"/>
      <c r="O79" s="340"/>
      <c r="P79" s="145"/>
    </row>
    <row r="80" spans="1:16" ht="95.1" customHeight="1" x14ac:dyDescent="0.2">
      <c r="A80" s="88"/>
      <c r="B80" s="88" t="s">
        <v>390</v>
      </c>
      <c r="C80" s="88" t="s">
        <v>391</v>
      </c>
      <c r="D80" s="88" t="s">
        <v>619</v>
      </c>
      <c r="E80" s="88" t="s">
        <v>620</v>
      </c>
      <c r="F80" s="88" t="s">
        <v>43</v>
      </c>
      <c r="G80" s="78"/>
      <c r="H80" s="281"/>
      <c r="I80" s="340"/>
      <c r="J80" s="340"/>
      <c r="K80" s="340"/>
      <c r="L80" s="340"/>
      <c r="M80" s="340"/>
      <c r="N80" s="340"/>
      <c r="O80" s="340"/>
      <c r="P80" s="145"/>
    </row>
    <row r="81" spans="1:17" ht="21" customHeight="1" x14ac:dyDescent="0.2">
      <c r="A81" s="251" t="s">
        <v>611</v>
      </c>
      <c r="B81" s="259" t="s">
        <v>360</v>
      </c>
      <c r="C81" s="259" t="s">
        <v>360</v>
      </c>
      <c r="D81" s="259" t="s">
        <v>360</v>
      </c>
      <c r="E81" s="259">
        <v>101</v>
      </c>
      <c r="F81" s="264">
        <v>101</v>
      </c>
      <c r="G81" s="241"/>
      <c r="I81" s="341"/>
      <c r="J81" s="341"/>
      <c r="K81" s="341"/>
      <c r="L81" s="341"/>
      <c r="M81" s="341"/>
      <c r="N81" s="341"/>
      <c r="O81" s="145"/>
      <c r="P81" s="145"/>
    </row>
    <row r="82" spans="1:17" ht="21" customHeight="1" x14ac:dyDescent="0.2">
      <c r="A82" s="162" t="s">
        <v>612</v>
      </c>
      <c r="B82" s="108" t="s">
        <v>360</v>
      </c>
      <c r="C82" s="108" t="s">
        <v>360</v>
      </c>
      <c r="D82" s="108" t="s">
        <v>360</v>
      </c>
      <c r="E82" s="108">
        <v>117.8</v>
      </c>
      <c r="F82" s="305">
        <v>117.8</v>
      </c>
      <c r="G82" s="245"/>
      <c r="I82" s="341"/>
      <c r="J82" s="341"/>
      <c r="K82" s="341"/>
      <c r="L82" s="341"/>
      <c r="M82" s="341"/>
      <c r="N82" s="341"/>
      <c r="O82" s="145"/>
      <c r="P82" s="145"/>
    </row>
    <row r="83" spans="1:17" ht="21" customHeight="1" x14ac:dyDescent="0.2">
      <c r="A83" s="251" t="s">
        <v>613</v>
      </c>
      <c r="B83" s="304" t="s">
        <v>360</v>
      </c>
      <c r="C83" s="259" t="s">
        <v>360</v>
      </c>
      <c r="D83" s="304" t="s">
        <v>360</v>
      </c>
      <c r="E83" s="259">
        <v>70.8</v>
      </c>
      <c r="F83" s="264">
        <v>70.8</v>
      </c>
      <c r="G83" s="241"/>
      <c r="I83" s="341"/>
      <c r="J83" s="341"/>
      <c r="K83" s="341"/>
      <c r="L83" s="341"/>
      <c r="M83" s="341"/>
      <c r="N83" s="341"/>
      <c r="O83" s="145"/>
      <c r="P83" s="145"/>
    </row>
    <row r="84" spans="1:17" ht="21" customHeight="1" x14ac:dyDescent="0.2">
      <c r="A84" s="162" t="s">
        <v>614</v>
      </c>
      <c r="B84" s="108" t="s">
        <v>360</v>
      </c>
      <c r="C84" s="108" t="s">
        <v>360</v>
      </c>
      <c r="D84" s="108" t="s">
        <v>360</v>
      </c>
      <c r="E84" s="108" t="s">
        <v>360</v>
      </c>
      <c r="F84" s="305" t="s">
        <v>360</v>
      </c>
      <c r="G84" s="245" t="s">
        <v>360</v>
      </c>
      <c r="I84" s="341"/>
      <c r="J84" s="341"/>
      <c r="K84" s="341"/>
      <c r="L84" s="341"/>
      <c r="M84" s="341"/>
      <c r="N84" s="341"/>
      <c r="O84" s="145"/>
      <c r="P84" s="145"/>
    </row>
    <row r="85" spans="1:17" ht="21" customHeight="1" x14ac:dyDescent="0.2">
      <c r="A85" s="251" t="s">
        <v>610</v>
      </c>
      <c r="B85" s="259" t="s">
        <v>360</v>
      </c>
      <c r="C85" s="259" t="s">
        <v>360</v>
      </c>
      <c r="D85" s="259" t="s">
        <v>360</v>
      </c>
      <c r="E85" s="259">
        <v>101</v>
      </c>
      <c r="F85" s="264">
        <v>101</v>
      </c>
      <c r="G85" s="241"/>
      <c r="I85" s="341"/>
      <c r="J85" s="341"/>
      <c r="K85" s="341"/>
      <c r="L85" s="341"/>
      <c r="M85" s="341"/>
      <c r="N85" s="341"/>
      <c r="O85" s="145"/>
      <c r="P85" s="145"/>
    </row>
    <row r="86" spans="1:17" ht="21" customHeight="1" x14ac:dyDescent="0.2">
      <c r="A86" s="162" t="s">
        <v>585</v>
      </c>
      <c r="B86" s="263" t="s">
        <v>360</v>
      </c>
      <c r="C86" s="263" t="s">
        <v>360</v>
      </c>
      <c r="D86" s="263" t="s">
        <v>360</v>
      </c>
      <c r="E86" s="263" t="s">
        <v>360</v>
      </c>
      <c r="F86" s="359" t="s">
        <v>360</v>
      </c>
      <c r="G86" s="564"/>
      <c r="I86" s="341"/>
      <c r="J86" s="341"/>
      <c r="K86" s="341"/>
      <c r="L86" s="341"/>
      <c r="M86" s="341"/>
      <c r="N86" s="341"/>
      <c r="O86" s="145"/>
      <c r="P86" s="145"/>
    </row>
    <row r="87" spans="1:17" ht="21" customHeight="1" x14ac:dyDescent="0.2">
      <c r="A87" s="251" t="s">
        <v>586</v>
      </c>
      <c r="B87" s="259" t="s">
        <v>360</v>
      </c>
      <c r="C87" s="259" t="s">
        <v>360</v>
      </c>
      <c r="D87" s="259" t="s">
        <v>360</v>
      </c>
      <c r="E87" s="259">
        <v>45.6</v>
      </c>
      <c r="F87" s="264">
        <v>45.6</v>
      </c>
      <c r="G87" s="241"/>
      <c r="I87" s="341"/>
      <c r="J87" s="341"/>
      <c r="K87" s="341"/>
      <c r="L87" s="341"/>
      <c r="M87" s="341"/>
      <c r="N87" s="341"/>
      <c r="O87" s="145"/>
      <c r="P87" s="145"/>
    </row>
    <row r="88" spans="1:17" ht="21" customHeight="1" x14ac:dyDescent="0.2">
      <c r="A88" s="162" t="s">
        <v>587</v>
      </c>
      <c r="B88" s="263" t="s">
        <v>360</v>
      </c>
      <c r="C88" s="263" t="s">
        <v>360</v>
      </c>
      <c r="D88" s="263" t="s">
        <v>360</v>
      </c>
      <c r="E88" s="263" t="s">
        <v>360</v>
      </c>
      <c r="F88" s="359" t="s">
        <v>360</v>
      </c>
      <c r="G88" s="564"/>
      <c r="I88" s="341"/>
      <c r="J88" s="341"/>
      <c r="K88" s="341"/>
      <c r="L88" s="341"/>
      <c r="M88" s="341"/>
      <c r="N88" s="341"/>
      <c r="O88" s="145"/>
      <c r="P88" s="145"/>
    </row>
    <row r="89" spans="1:17" ht="21" customHeight="1" x14ac:dyDescent="0.2">
      <c r="A89" s="251" t="s">
        <v>588</v>
      </c>
      <c r="B89" s="259">
        <v>216.8</v>
      </c>
      <c r="C89" s="259" t="s">
        <v>360</v>
      </c>
      <c r="D89" s="259" t="s">
        <v>360</v>
      </c>
      <c r="E89" s="259">
        <v>46.2</v>
      </c>
      <c r="F89" s="264">
        <v>131.5</v>
      </c>
      <c r="G89" s="241"/>
      <c r="I89" s="341"/>
      <c r="J89" s="341"/>
      <c r="K89" s="341"/>
      <c r="L89" s="341"/>
      <c r="M89" s="341"/>
      <c r="N89" s="341"/>
      <c r="O89" s="145"/>
      <c r="P89" s="145"/>
    </row>
    <row r="90" spans="1:17" ht="21" customHeight="1" x14ac:dyDescent="0.2">
      <c r="A90" s="162" t="s">
        <v>583</v>
      </c>
      <c r="B90" s="108">
        <v>216.8</v>
      </c>
      <c r="C90" s="108" t="s">
        <v>360</v>
      </c>
      <c r="D90" s="108" t="s">
        <v>360</v>
      </c>
      <c r="E90" s="108">
        <v>45.900000000000006</v>
      </c>
      <c r="F90" s="305">
        <v>46.2</v>
      </c>
      <c r="G90" s="245"/>
      <c r="I90" s="341"/>
      <c r="J90" s="341"/>
      <c r="K90" s="341"/>
      <c r="L90" s="341"/>
      <c r="M90" s="341"/>
      <c r="N90" s="341"/>
      <c r="O90" s="145"/>
      <c r="P90" s="145"/>
    </row>
    <row r="91" spans="1:17" ht="21" customHeight="1" x14ac:dyDescent="0.2">
      <c r="A91" s="251" t="s">
        <v>650</v>
      </c>
      <c r="B91" s="324" t="s">
        <v>360</v>
      </c>
      <c r="C91" s="324" t="s">
        <v>360</v>
      </c>
      <c r="D91" s="324" t="s">
        <v>360</v>
      </c>
      <c r="E91" s="324">
        <v>55.099999999999994</v>
      </c>
      <c r="F91" s="325">
        <v>54.8</v>
      </c>
      <c r="G91" s="245"/>
      <c r="I91" s="341"/>
      <c r="J91" s="341"/>
      <c r="K91" s="341"/>
      <c r="L91" s="341"/>
      <c r="M91" s="341"/>
      <c r="N91" s="341"/>
      <c r="O91" s="145"/>
      <c r="P91" s="145"/>
    </row>
    <row r="92" spans="1:17" ht="21" customHeight="1" x14ac:dyDescent="0.2">
      <c r="A92" s="162" t="s">
        <v>651</v>
      </c>
      <c r="B92" s="238" t="s">
        <v>360</v>
      </c>
      <c r="C92" s="238" t="s">
        <v>360</v>
      </c>
      <c r="D92" s="238" t="s">
        <v>360</v>
      </c>
      <c r="E92" s="238" t="s">
        <v>582</v>
      </c>
      <c r="F92" s="237" t="s">
        <v>582</v>
      </c>
      <c r="G92" s="245"/>
      <c r="I92" s="341"/>
      <c r="J92" s="341"/>
      <c r="K92" s="341"/>
      <c r="L92" s="341"/>
      <c r="M92" s="341"/>
      <c r="N92" s="341"/>
      <c r="O92" s="145"/>
      <c r="P92" s="145"/>
    </row>
    <row r="93" spans="1:17" x14ac:dyDescent="0.2">
      <c r="A93" s="57" t="s">
        <v>76</v>
      </c>
      <c r="B93" s="179"/>
      <c r="C93" s="180"/>
      <c r="D93" s="180"/>
      <c r="E93" s="180"/>
      <c r="F93" s="180"/>
      <c r="G93" s="180"/>
      <c r="I93" s="145"/>
      <c r="J93" s="145"/>
      <c r="K93" s="145"/>
      <c r="L93" s="145"/>
      <c r="M93" s="145"/>
      <c r="N93" s="145"/>
      <c r="O93" s="145"/>
      <c r="P93" s="145"/>
      <c r="Q93" s="145"/>
    </row>
    <row r="94" spans="1:17" ht="13.35" customHeight="1" x14ac:dyDescent="0.2">
      <c r="A94" s="92" t="s">
        <v>56</v>
      </c>
      <c r="B94" s="92"/>
      <c r="C94" s="91"/>
      <c r="D94" s="91"/>
      <c r="E94" s="91"/>
      <c r="F94" s="91"/>
      <c r="G94" s="91"/>
      <c r="H94" s="91"/>
      <c r="I94" s="91"/>
      <c r="J94" s="91"/>
      <c r="K94" s="91"/>
      <c r="L94" s="91"/>
      <c r="M94" s="91"/>
      <c r="N94" s="91"/>
      <c r="O94" s="91"/>
    </row>
    <row r="95" spans="1:17" ht="13.35" customHeight="1" x14ac:dyDescent="0.2">
      <c r="A95" s="37" t="s">
        <v>661</v>
      </c>
      <c r="B95" s="92"/>
      <c r="C95" s="91"/>
      <c r="D95" s="91"/>
      <c r="E95" s="91"/>
      <c r="F95" s="91"/>
      <c r="G95" s="91"/>
      <c r="H95" s="91"/>
      <c r="I95" s="91"/>
      <c r="J95" s="91"/>
      <c r="K95" s="91"/>
      <c r="L95" s="91"/>
      <c r="M95" s="91"/>
      <c r="N95" s="91"/>
      <c r="O95" s="91"/>
      <c r="P95" s="91"/>
    </row>
    <row r="96" spans="1:17" ht="13.35" customHeight="1" x14ac:dyDescent="0.2">
      <c r="A96" s="111" t="s">
        <v>308</v>
      </c>
      <c r="B96" s="35"/>
      <c r="C96" s="35"/>
      <c r="D96" s="35"/>
      <c r="E96" s="35"/>
      <c r="F96" s="35"/>
      <c r="G96" s="35"/>
      <c r="H96" s="91"/>
      <c r="I96" s="93"/>
      <c r="J96" s="93"/>
      <c r="K96" s="93"/>
      <c r="L96" s="93"/>
      <c r="M96" s="93"/>
      <c r="N96" s="93"/>
      <c r="O96" s="93"/>
    </row>
    <row r="97" spans="1:15" ht="13.35" customHeight="1" x14ac:dyDescent="0.2">
      <c r="A97" s="111" t="s">
        <v>236</v>
      </c>
      <c r="B97" s="35"/>
      <c r="C97" s="35"/>
      <c r="D97" s="35"/>
      <c r="E97" s="35"/>
      <c r="F97" s="35"/>
      <c r="G97" s="35"/>
      <c r="H97" s="91"/>
      <c r="I97" s="93"/>
      <c r="J97" s="93"/>
      <c r="K97" s="93"/>
      <c r="L97" s="93"/>
      <c r="M97" s="93"/>
      <c r="N97" s="93"/>
      <c r="O97" s="93"/>
    </row>
    <row r="98" spans="1:15" ht="13.35" customHeight="1" x14ac:dyDescent="0.2">
      <c r="A98" s="111" t="s">
        <v>73</v>
      </c>
      <c r="B98" s="35"/>
      <c r="C98" s="35"/>
      <c r="D98" s="35"/>
      <c r="E98" s="35"/>
      <c r="F98" s="35"/>
      <c r="G98" s="35"/>
      <c r="H98" s="91"/>
      <c r="I98" s="93"/>
      <c r="J98" s="93"/>
      <c r="K98" s="93"/>
      <c r="L98" s="93"/>
      <c r="M98" s="93"/>
      <c r="N98" s="93"/>
      <c r="O98" s="93"/>
    </row>
    <row r="99" spans="1:15" ht="13.35" customHeight="1" x14ac:dyDescent="0.2">
      <c r="A99" s="111" t="s">
        <v>289</v>
      </c>
      <c r="B99" s="35"/>
      <c r="C99" s="35"/>
      <c r="D99" s="35"/>
      <c r="E99" s="35"/>
      <c r="F99" s="35"/>
      <c r="G99" s="35"/>
      <c r="H99" s="91"/>
      <c r="I99" s="93"/>
      <c r="J99" s="93"/>
      <c r="K99" s="93"/>
      <c r="L99" s="93"/>
      <c r="M99" s="93"/>
      <c r="N99" s="93"/>
      <c r="O99" s="93"/>
    </row>
    <row r="100" spans="1:15" ht="13.35" customHeight="1" x14ac:dyDescent="0.2">
      <c r="A100" s="92" t="s">
        <v>387</v>
      </c>
      <c r="B100" s="92"/>
      <c r="C100" s="92"/>
      <c r="D100" s="92"/>
      <c r="E100" s="92"/>
      <c r="F100" s="92"/>
      <c r="G100" s="92"/>
      <c r="H100" s="209"/>
      <c r="I100" s="112"/>
      <c r="J100" s="112"/>
      <c r="K100" s="112"/>
      <c r="L100" s="91"/>
      <c r="M100" s="91"/>
      <c r="N100" s="91"/>
      <c r="O100" s="91"/>
    </row>
    <row r="101" spans="1:15" ht="13.35" customHeight="1" x14ac:dyDescent="0.2">
      <c r="A101" s="111" t="s">
        <v>227</v>
      </c>
      <c r="B101" s="92"/>
      <c r="C101" s="92"/>
      <c r="D101" s="92"/>
      <c r="E101" s="92"/>
      <c r="F101" s="92"/>
      <c r="G101" s="92"/>
      <c r="H101" s="209"/>
      <c r="I101" s="112"/>
      <c r="J101" s="112"/>
      <c r="K101" s="112"/>
      <c r="L101" s="91"/>
      <c r="M101" s="91"/>
      <c r="N101" s="91"/>
      <c r="O101" s="91"/>
    </row>
    <row r="102" spans="1:15" ht="13.35" customHeight="1" x14ac:dyDescent="0.2">
      <c r="A102" s="111" t="s">
        <v>228</v>
      </c>
      <c r="B102" s="111"/>
      <c r="C102" s="111"/>
      <c r="D102" s="111"/>
      <c r="E102" s="111"/>
      <c r="F102" s="111"/>
      <c r="G102" s="111"/>
      <c r="H102" s="395"/>
      <c r="I102" s="112"/>
      <c r="J102" s="112"/>
      <c r="K102" s="112"/>
      <c r="L102" s="91"/>
      <c r="M102" s="91"/>
      <c r="N102" s="91"/>
      <c r="O102" s="91"/>
    </row>
    <row r="103" spans="1:15" ht="13.35" customHeight="1" x14ac:dyDescent="0.2">
      <c r="A103" s="111" t="s">
        <v>229</v>
      </c>
      <c r="B103" s="111"/>
      <c r="C103" s="111"/>
      <c r="D103" s="111"/>
      <c r="E103" s="111"/>
      <c r="F103" s="111"/>
      <c r="G103" s="111"/>
      <c r="H103" s="395"/>
      <c r="I103" s="112"/>
      <c r="J103" s="112"/>
      <c r="K103" s="112"/>
      <c r="L103" s="91"/>
      <c r="M103" s="91"/>
      <c r="N103" s="91"/>
      <c r="O103" s="91"/>
    </row>
    <row r="104" spans="1:15" ht="13.35" customHeight="1" x14ac:dyDescent="0.2">
      <c r="A104" s="111" t="s">
        <v>388</v>
      </c>
      <c r="B104"/>
      <c r="C104"/>
      <c r="D104"/>
      <c r="E104"/>
      <c r="F104"/>
      <c r="G104"/>
      <c r="H104" s="91"/>
      <c r="I104" s="93"/>
      <c r="J104" s="93"/>
      <c r="K104" s="93"/>
      <c r="L104" s="93"/>
      <c r="M104" s="93"/>
      <c r="N104" s="93"/>
      <c r="O104" s="93"/>
    </row>
    <row r="105" spans="1:15" ht="13.35" customHeight="1" x14ac:dyDescent="0.2">
      <c r="A105" s="111" t="s">
        <v>230</v>
      </c>
      <c r="B105"/>
      <c r="C105"/>
      <c r="D105"/>
      <c r="E105"/>
      <c r="F105"/>
      <c r="G105"/>
      <c r="H105" s="91"/>
      <c r="I105" s="93"/>
      <c r="J105" s="93"/>
      <c r="K105" s="93"/>
      <c r="L105" s="93"/>
      <c r="M105" s="93"/>
      <c r="N105" s="93"/>
      <c r="O105" s="93"/>
    </row>
    <row r="106" spans="1:15" ht="13.35" customHeight="1" x14ac:dyDescent="0.2">
      <c r="A106" s="111" t="s">
        <v>231</v>
      </c>
      <c r="B106"/>
      <c r="C106"/>
      <c r="D106"/>
      <c r="E106"/>
      <c r="F106"/>
      <c r="G106"/>
      <c r="H106" s="91"/>
      <c r="I106" s="93"/>
      <c r="J106" s="93"/>
      <c r="K106" s="93"/>
      <c r="L106" s="93"/>
      <c r="M106" s="93"/>
      <c r="N106" s="93"/>
      <c r="O106" s="93"/>
    </row>
    <row r="107" spans="1:15" ht="13.35" customHeight="1" x14ac:dyDescent="0.2">
      <c r="A107" s="111" t="s">
        <v>389</v>
      </c>
      <c r="B107" s="111"/>
      <c r="C107" s="111"/>
      <c r="D107" s="111"/>
      <c r="E107" s="111"/>
      <c r="F107" s="111"/>
      <c r="G107" s="111"/>
      <c r="H107" s="210"/>
      <c r="I107" s="111"/>
      <c r="J107" s="111"/>
      <c r="K107" s="111"/>
      <c r="L107" s="111"/>
      <c r="M107" s="111"/>
      <c r="N107" s="111"/>
      <c r="O107" s="111"/>
    </row>
    <row r="108" spans="1:15" ht="13.35" customHeight="1" x14ac:dyDescent="0.2">
      <c r="A108" s="111" t="s">
        <v>225</v>
      </c>
      <c r="B108" s="111"/>
      <c r="C108" s="111"/>
      <c r="D108" s="111"/>
      <c r="E108" s="111"/>
      <c r="F108" s="111"/>
      <c r="G108" s="111"/>
      <c r="H108" s="210"/>
      <c r="I108" s="111"/>
      <c r="J108" s="111"/>
      <c r="K108" s="111"/>
      <c r="L108" s="111"/>
      <c r="M108" s="111"/>
      <c r="N108" s="111"/>
      <c r="O108" s="111"/>
    </row>
    <row r="109" spans="1:15" ht="13.35" customHeight="1" x14ac:dyDescent="0.2">
      <c r="A109" s="111" t="s">
        <v>226</v>
      </c>
      <c r="B109" s="111"/>
      <c r="C109" s="111"/>
      <c r="D109" s="111"/>
      <c r="E109" s="111"/>
      <c r="F109" s="111"/>
      <c r="G109" s="111"/>
      <c r="H109" s="210"/>
      <c r="I109" s="111"/>
      <c r="J109" s="111"/>
      <c r="K109" s="111"/>
      <c r="L109" s="111"/>
      <c r="M109" s="111"/>
      <c r="N109" s="111"/>
      <c r="O109" s="111"/>
    </row>
    <row r="110" spans="1:15" ht="13.35" customHeight="1" x14ac:dyDescent="0.2">
      <c r="A110" s="111" t="s">
        <v>595</v>
      </c>
      <c r="B110" s="111"/>
      <c r="C110" s="111"/>
      <c r="D110" s="111"/>
      <c r="E110" s="111"/>
      <c r="F110" s="111"/>
      <c r="G110" s="111"/>
      <c r="H110" s="210"/>
      <c r="I110" s="117"/>
      <c r="J110" s="111"/>
      <c r="K110" s="111"/>
      <c r="L110" s="111"/>
      <c r="M110" s="111"/>
      <c r="N110" s="111"/>
      <c r="O110" s="111"/>
    </row>
    <row r="111" spans="1:15" ht="13.35" customHeight="1" x14ac:dyDescent="0.2">
      <c r="A111" s="111" t="s">
        <v>232</v>
      </c>
      <c r="B111" s="111"/>
      <c r="C111" s="111"/>
      <c r="D111" s="111"/>
      <c r="E111" s="111"/>
      <c r="F111" s="111"/>
      <c r="G111" s="111"/>
      <c r="H111" s="210"/>
      <c r="I111" s="117"/>
      <c r="J111" s="111"/>
      <c r="K111" s="111"/>
      <c r="L111" s="111"/>
      <c r="M111" s="111"/>
      <c r="N111" s="111"/>
      <c r="O111" s="111"/>
    </row>
    <row r="112" spans="1:15" ht="13.35" customHeight="1" x14ac:dyDescent="0.2">
      <c r="A112" s="111" t="s">
        <v>233</v>
      </c>
      <c r="B112" s="111"/>
      <c r="C112" s="111"/>
      <c r="D112" s="111"/>
      <c r="E112" s="111"/>
      <c r="F112" s="111"/>
      <c r="G112" s="111"/>
      <c r="H112" s="210"/>
      <c r="I112" s="117"/>
      <c r="J112" s="111"/>
      <c r="K112" s="111"/>
      <c r="L112" s="111"/>
      <c r="M112" s="111"/>
      <c r="N112" s="111"/>
      <c r="O112" s="111"/>
    </row>
    <row r="113" spans="1:15" ht="13.35" customHeight="1" x14ac:dyDescent="0.2">
      <c r="A113" s="111" t="s">
        <v>234</v>
      </c>
      <c r="B113" s="111"/>
      <c r="C113" s="111"/>
      <c r="D113" s="111"/>
      <c r="E113" s="111"/>
      <c r="F113" s="111"/>
      <c r="G113" s="111"/>
      <c r="H113" s="210"/>
      <c r="I113" s="117"/>
      <c r="J113" s="111"/>
      <c r="K113" s="111"/>
      <c r="L113" s="111"/>
      <c r="M113" s="111"/>
      <c r="N113" s="111"/>
      <c r="O113" s="111"/>
    </row>
    <row r="114" spans="1:15" ht="13.35" customHeight="1" x14ac:dyDescent="0.2">
      <c r="A114" s="37" t="s">
        <v>596</v>
      </c>
      <c r="B114" s="37"/>
      <c r="C114" s="37"/>
      <c r="D114" s="37"/>
      <c r="E114" s="37"/>
      <c r="F114" s="37"/>
      <c r="G114" s="37"/>
      <c r="H114" s="210"/>
      <c r="I114" s="117"/>
      <c r="J114" s="111"/>
      <c r="K114" s="111"/>
      <c r="L114" s="111"/>
      <c r="M114" s="111"/>
      <c r="N114" s="111"/>
      <c r="O114" s="111"/>
    </row>
    <row r="115" spans="1:15" ht="13.35" customHeight="1" x14ac:dyDescent="0.2">
      <c r="A115" s="111" t="s">
        <v>235</v>
      </c>
      <c r="B115" s="93"/>
      <c r="C115" s="93"/>
      <c r="D115" s="93"/>
      <c r="E115" s="93"/>
      <c r="F115" s="93"/>
      <c r="G115" s="93"/>
      <c r="H115" s="91"/>
      <c r="I115" s="93"/>
      <c r="J115" s="93"/>
      <c r="K115" s="93"/>
      <c r="L115" s="93"/>
      <c r="M115" s="93"/>
      <c r="N115" s="93"/>
      <c r="O115" s="93"/>
    </row>
    <row r="116" spans="1:15" ht="13.35" customHeight="1" x14ac:dyDescent="0.2">
      <c r="A116" s="92" t="s">
        <v>93</v>
      </c>
      <c r="B116" s="91"/>
      <c r="C116" s="91"/>
      <c r="D116" s="91"/>
      <c r="E116" s="91"/>
      <c r="F116" s="91"/>
      <c r="G116" s="91"/>
      <c r="H116" s="91"/>
      <c r="I116" s="91"/>
      <c r="J116" s="91"/>
      <c r="K116" s="91"/>
      <c r="L116" s="91"/>
      <c r="M116" s="91"/>
      <c r="N116" s="91"/>
      <c r="O116" s="91"/>
    </row>
    <row r="117" spans="1:15" ht="13.35" customHeight="1" x14ac:dyDescent="0.2">
      <c r="A117" s="111" t="s">
        <v>363</v>
      </c>
      <c r="B117"/>
      <c r="C117"/>
      <c r="D117"/>
      <c r="E117"/>
      <c r="F117"/>
      <c r="G117"/>
      <c r="H117" s="91"/>
      <c r="I117" s="91"/>
      <c r="J117" s="91"/>
      <c r="K117" s="91"/>
      <c r="L117" s="91"/>
      <c r="M117" s="91"/>
      <c r="N117" s="91"/>
      <c r="O117" s="91"/>
    </row>
    <row r="118" spans="1:15" ht="13.35" customHeight="1" x14ac:dyDescent="0.2">
      <c r="A118" s="111" t="s">
        <v>362</v>
      </c>
      <c r="B118"/>
      <c r="C118"/>
      <c r="D118"/>
      <c r="E118"/>
      <c r="F118"/>
      <c r="G118"/>
      <c r="H118" s="91"/>
      <c r="I118" s="91"/>
      <c r="J118" s="91"/>
      <c r="K118" s="91"/>
      <c r="L118" s="91"/>
      <c r="M118" s="91"/>
      <c r="N118" s="91"/>
      <c r="O118" s="91"/>
    </row>
    <row r="119" spans="1:15" ht="13.35" customHeight="1" x14ac:dyDescent="0.2">
      <c r="A119" s="111" t="s">
        <v>364</v>
      </c>
      <c r="B119" s="90"/>
      <c r="C119" s="90"/>
      <c r="D119" s="90"/>
      <c r="E119" s="90"/>
      <c r="F119" s="90"/>
      <c r="G119" s="90"/>
      <c r="H119" s="91"/>
      <c r="I119" s="91"/>
      <c r="J119" s="91"/>
      <c r="K119" s="91"/>
      <c r="L119" s="91"/>
      <c r="M119" s="91"/>
      <c r="N119" s="91"/>
      <c r="O119" s="91"/>
    </row>
    <row r="120" spans="1:15" x14ac:dyDescent="0.2">
      <c r="A120" s="111" t="s">
        <v>365</v>
      </c>
    </row>
    <row r="121" spans="1:15" x14ac:dyDescent="0.2">
      <c r="A121" s="111" t="s">
        <v>605</v>
      </c>
    </row>
    <row r="122" spans="1:15" x14ac:dyDescent="0.2">
      <c r="A122" s="8"/>
    </row>
    <row r="123" spans="1:15" x14ac:dyDescent="0.2">
      <c r="A123" s="8"/>
      <c r="B123" s="115"/>
    </row>
    <row r="124" spans="1:15" x14ac:dyDescent="0.2">
      <c r="A124" s="8"/>
      <c r="B124" s="115"/>
    </row>
    <row r="125" spans="1:15" x14ac:dyDescent="0.2">
      <c r="A125" s="8"/>
      <c r="B125" s="115"/>
    </row>
    <row r="126" spans="1:15" x14ac:dyDescent="0.2">
      <c r="A126" s="8"/>
      <c r="B126" s="115"/>
    </row>
  </sheetData>
  <hyperlinks>
    <hyperlink ref="A1" location="Contents!A1" tooltip="Contents Page" display="Return to Contents Page" xr:uid="{00000000-0004-0000-0800-000000000000}"/>
  </hyperlinks>
  <pageMargins left="0.70866141732283472" right="0.70866141732283472" top="0.74803149606299213" bottom="0.74803149606299213" header="0.31496062992125984" footer="0.31496062992125984"/>
  <pageSetup paperSize="9" scale="29" orientation="portrait" r:id="rId1"/>
  <rowBreaks count="2" manualBreakCount="2">
    <brk id="48" max="6" man="1"/>
    <brk id="7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38</vt:i4>
      </vt:variant>
    </vt:vector>
  </HeadingPairs>
  <TitlesOfParts>
    <vt:vector size="72" baseType="lpstr">
      <vt:lpstr>Cover</vt:lpstr>
      <vt:lpstr>Contents</vt:lpstr>
      <vt:lpstr>Notations</vt:lpstr>
      <vt:lpstr>1.1</vt:lpstr>
      <vt:lpstr>1.2</vt:lpstr>
      <vt:lpstr>1.3</vt:lpstr>
      <vt:lpstr>1.4</vt:lpstr>
      <vt:lpstr>1.5</vt:lpstr>
      <vt:lpstr>2.1</vt:lpstr>
      <vt:lpstr>2.2</vt:lpstr>
      <vt:lpstr>3.1</vt:lpstr>
      <vt:lpstr>3.2</vt:lpstr>
      <vt:lpstr>4.1</vt:lpstr>
      <vt:lpstr>4.2</vt:lpstr>
      <vt:lpstr>5.1</vt:lpstr>
      <vt:lpstr>5.2</vt:lpstr>
      <vt:lpstr>5.3</vt:lpstr>
      <vt:lpstr>5.4</vt:lpstr>
      <vt:lpstr>5.5</vt:lpstr>
      <vt:lpstr>5.6</vt:lpstr>
      <vt:lpstr>6.1</vt:lpstr>
      <vt:lpstr>6.2</vt:lpstr>
      <vt:lpstr>6.3</vt:lpstr>
      <vt:lpstr>6.4</vt:lpstr>
      <vt:lpstr>6.5</vt:lpstr>
      <vt:lpstr>7.1</vt:lpstr>
      <vt:lpstr>7.2</vt:lpstr>
      <vt:lpstr>7.3</vt:lpstr>
      <vt:lpstr>7.4</vt:lpstr>
      <vt:lpstr>8.1</vt:lpstr>
      <vt:lpstr>8.2</vt:lpstr>
      <vt:lpstr>9.1</vt:lpstr>
      <vt:lpstr>User Guidance</vt:lpstr>
      <vt:lpstr>Definitions</vt:lpstr>
      <vt:lpstr>'User Guidance'!_Toc406081446</vt:lpstr>
      <vt:lpstr>'1.1'!Print_Area</vt:lpstr>
      <vt:lpstr>'1.2'!Print_Area</vt:lpstr>
      <vt:lpstr>'1.3'!Print_Area</vt:lpstr>
      <vt:lpstr>'1.4'!Print_Area</vt:lpstr>
      <vt:lpstr>'1.5'!Print_Area</vt:lpstr>
      <vt:lpstr>'2.1'!Print_Area</vt:lpstr>
      <vt:lpstr>'2.2'!Print_Area</vt:lpstr>
      <vt:lpstr>'3.1'!Print_Area</vt:lpstr>
      <vt:lpstr>'3.2'!Print_Area</vt:lpstr>
      <vt:lpstr>'4.1'!Print_Area</vt:lpstr>
      <vt:lpstr>'4.2'!Print_Area</vt:lpstr>
      <vt:lpstr>'5.1'!Print_Area</vt:lpstr>
      <vt:lpstr>'5.2'!Print_Area</vt:lpstr>
      <vt:lpstr>'5.3'!Print_Area</vt:lpstr>
      <vt:lpstr>'5.4'!Print_Area</vt:lpstr>
      <vt:lpstr>'5.5'!Print_Area</vt:lpstr>
      <vt:lpstr>'5.6'!Print_Area</vt:lpstr>
      <vt:lpstr>'6.1'!Print_Area</vt:lpstr>
      <vt:lpstr>'6.2'!Print_Area</vt:lpstr>
      <vt:lpstr>'6.3'!Print_Area</vt:lpstr>
      <vt:lpstr>'6.4'!Print_Area</vt:lpstr>
      <vt:lpstr>'6.5'!Print_Area</vt:lpstr>
      <vt:lpstr>'7.1'!Print_Area</vt:lpstr>
      <vt:lpstr>'7.2'!Print_Area</vt:lpstr>
      <vt:lpstr>'7.3'!Print_Area</vt:lpstr>
      <vt:lpstr>'7.4'!Print_Area</vt:lpstr>
      <vt:lpstr>'8.1'!Print_Area</vt:lpstr>
      <vt:lpstr>'8.2'!Print_Area</vt:lpstr>
      <vt:lpstr>'9.1'!Print_Area</vt:lpstr>
      <vt:lpstr>Contents!Print_Area</vt:lpstr>
      <vt:lpstr>Cover!Print_Area</vt:lpstr>
      <vt:lpstr>Definitions!Print_Area</vt:lpstr>
      <vt:lpstr>Notations!Print_Area</vt:lpstr>
      <vt:lpstr>'User Guidance'!Print_Area</vt:lpstr>
      <vt:lpstr>'1.1'!Print_Titles</vt:lpstr>
      <vt:lpstr>'5.3'!Print_Titles</vt:lpstr>
      <vt:lpstr>'7.1'!Print_Titles</vt:lpstr>
    </vt:vector>
  </TitlesOfParts>
  <Company>Department for Infrastructure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Northern Ireland Planning Statistics</dc:title>
  <dc:subject>What are our priorities and how are we doing</dc:subject>
  <dc:creator>Analysis, Statistics &amp; Research Branch</dc:creator>
  <cp:keywords>Northern Ireland, NISRA, DFI, ASRB, planning statistics, applications, decisions, compliance and enforcement, renewable energy, development management, local, major, regionally significant, planning activity, enforcement, planning applications, residential applications</cp:keywords>
  <cp:lastModifiedBy>Edgar-Fitzsimons, Nicole</cp:lastModifiedBy>
  <cp:lastPrinted>2026-08-21T07:03:03Z</cp:lastPrinted>
  <dcterms:created xsi:type="dcterms:W3CDTF">2015-07-08T08:26:18Z</dcterms:created>
  <dcterms:modified xsi:type="dcterms:W3CDTF">2026-08-24T10:51:35Z</dcterms:modified>
  <cp:category>Statistics produced in accordance with departmental requirements</cp:category>
</cp:coreProperties>
</file>