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1400" windowHeight="8655" tabRatio="951" activeTab="0"/>
  </bookViews>
  <sheets>
    <sheet name="Title" sheetId="1" r:id="rId1"/>
    <sheet name="Contents" sheetId="2" r:id="rId2"/>
    <sheet name="User Information" sheetId="3" r:id="rId3"/>
    <sheet name="1.1" sheetId="4" r:id="rId4"/>
    <sheet name="1.2" sheetId="5" r:id="rId5"/>
    <sheet name="Figure 2.1 Vehicle Registration" sheetId="6" r:id="rId6"/>
    <sheet name="2.1" sheetId="7" r:id="rId7"/>
    <sheet name="2.2" sheetId="8" r:id="rId8"/>
    <sheet name="2.3" sheetId="9" r:id="rId9"/>
    <sheet name="3.1" sheetId="10" r:id="rId10"/>
    <sheet name="3.2" sheetId="11" r:id="rId11"/>
    <sheet name="4.1" sheetId="12" r:id="rId12"/>
    <sheet name="4.2" sheetId="13" r:id="rId13"/>
    <sheet name="5154" sheetId="14" r:id="rId14"/>
    <sheet name="Figure 5.1 Public Transport" sheetId="15" r:id="rId15"/>
    <sheet name="6.1" sheetId="16" r:id="rId16"/>
    <sheet name="7174" sheetId="17" r:id="rId17"/>
    <sheet name="8186" sheetId="18" r:id="rId18"/>
    <sheet name="Figs 8.1 &amp; 8.2 Driver Testing" sheetId="19" r:id="rId19"/>
    <sheet name="Technical Notes" sheetId="20" r:id="rId20"/>
  </sheets>
  <definedNames>
    <definedName name="_xlnm.Print_Area" localSheetId="4">'1.2'!#REF!</definedName>
    <definedName name="_xlnm.Print_Area" localSheetId="6">'2.1'!#REF!</definedName>
  </definedNames>
  <calcPr fullCalcOnLoad="1"/>
</workbook>
</file>

<file path=xl/sharedStrings.xml><?xml version="1.0" encoding="utf-8"?>
<sst xmlns="http://schemas.openxmlformats.org/spreadsheetml/2006/main" count="1178" uniqueCount="480">
  <si>
    <t>LDV</t>
  </si>
  <si>
    <t>Leyland</t>
  </si>
  <si>
    <t>Leyland Daf</t>
  </si>
  <si>
    <t>Talbot</t>
  </si>
  <si>
    <t>Tata</t>
  </si>
  <si>
    <t>New (includes imports and exempt)</t>
  </si>
  <si>
    <t>Peugeot</t>
  </si>
  <si>
    <t>All Wheel Drive</t>
  </si>
  <si>
    <t>Case</t>
  </si>
  <si>
    <t>Caterpillar</t>
  </si>
  <si>
    <t>Dennis</t>
  </si>
  <si>
    <t>Dodge</t>
  </si>
  <si>
    <t>ERF</t>
  </si>
  <si>
    <t>Foden</t>
  </si>
  <si>
    <t>Grove Coles</t>
  </si>
  <si>
    <t>Hino</t>
  </si>
  <si>
    <t xml:space="preserve">Iveco-Ford </t>
  </si>
  <si>
    <t>Iveco-Ford (German)</t>
  </si>
  <si>
    <t>Iveco-Ford (Italy)</t>
  </si>
  <si>
    <t>JCB</t>
  </si>
  <si>
    <t>Johnston</t>
  </si>
  <si>
    <t>Kato</t>
  </si>
  <si>
    <t>MAN</t>
  </si>
  <si>
    <t>MAN/VW</t>
  </si>
  <si>
    <t>Manitou</t>
  </si>
  <si>
    <t>Matbro</t>
  </si>
  <si>
    <t>Merlo</t>
  </si>
  <si>
    <t>New Holland</t>
  </si>
  <si>
    <t>Renault (UK)</t>
  </si>
  <si>
    <t>Scania</t>
  </si>
  <si>
    <t>Seddon/Atkinson</t>
  </si>
  <si>
    <t>Thwaites</t>
  </si>
  <si>
    <t>Iveco-Ford</t>
  </si>
  <si>
    <t>Light goods</t>
  </si>
  <si>
    <t>Light goods exempt - Govt owned</t>
  </si>
  <si>
    <t>Light goods exempt - Non govt owned</t>
  </si>
  <si>
    <t>Heavy goods</t>
  </si>
  <si>
    <t>Heavy goods exempt - Govt owned</t>
  </si>
  <si>
    <t>Heavy goods exempt - Non govt owned</t>
  </si>
  <si>
    <t>Most data in this publication are Official Statistics and, as such, will still conform to the key elements of the Code of Practice for Official Statistics although this has not been independently assessed.The data in Chapter 5 'Public Transport' should be viewed as management information rather than Official Statistics, however these data are still of high quality.</t>
  </si>
  <si>
    <t>A short assessment of the data quality of each of the datasets used in the publication has been included in the sections below.</t>
  </si>
  <si>
    <t xml:space="preserve">These data are management information </t>
  </si>
  <si>
    <t xml:space="preserve"> It is difficult to attribute whether any changes in trend are due to the change in the motorcycle test format or due to other factors. Looking back over the quarters before and after the change in test format, it seems:</t>
  </si>
  <si>
    <t xml:space="preserve">Touch Screen theory tests began on 1 January 2000. The Hazard Perception Element was introduced on 6 January 2003. Currently, for the multiple choice element, candidates have just under 1 hour to answer 50 multiple choice questions. To pass they must get 43 answers correct.  The hazard perception element consists of 14 video clips lasting approximately 1 minute (15 hazards to identify in total).  The pass mark is 44 out of 75.  Both the multiple choice and hazard perception elements must be passed.  From 6 April 2003 an amendment to the motor vehicles (driving licenses) regulation (NI) 1996 means that those wishing to take a practical motorcycle test will have to pass the relevant theory test regardless if they currently hold a full driving licence. </t>
  </si>
  <si>
    <t>Tractors</t>
  </si>
  <si>
    <t>Tractors exempt - Govt owned</t>
  </si>
  <si>
    <t>Tractors exempt - Non govt owned</t>
  </si>
  <si>
    <t>Motorcycles</t>
  </si>
  <si>
    <t>Motorcycles exempt - Govt owned</t>
  </si>
  <si>
    <t>Motorcycles exempt - Non govt owned</t>
  </si>
  <si>
    <t>NI</t>
  </si>
  <si>
    <t>GB</t>
  </si>
  <si>
    <t>Mini</t>
  </si>
  <si>
    <t>Used (includes imports and exempt)</t>
  </si>
  <si>
    <t>Imported during
quarter from</t>
  </si>
  <si>
    <t>General Haulage and Special Types</t>
  </si>
  <si>
    <t>.</t>
  </si>
  <si>
    <t xml:space="preserve">New cars </t>
  </si>
  <si>
    <t xml:space="preserve">Used cars </t>
  </si>
  <si>
    <t xml:space="preserve"> </t>
  </si>
  <si>
    <t xml:space="preserve">    </t>
  </si>
  <si>
    <t>Millions</t>
  </si>
  <si>
    <t>Passenger journeys</t>
  </si>
  <si>
    <t>Weekly average</t>
  </si>
  <si>
    <t>Bus miles</t>
  </si>
  <si>
    <t>Source: Translink</t>
  </si>
  <si>
    <t xml:space="preserve">        </t>
  </si>
  <si>
    <t>Passenger miles</t>
  </si>
  <si>
    <t xml:space="preserve">       </t>
  </si>
  <si>
    <t>Tonnes</t>
  </si>
  <si>
    <t>%</t>
  </si>
  <si>
    <t xml:space="preserve">         </t>
  </si>
  <si>
    <t>Retests</t>
  </si>
  <si>
    <t xml:space="preserve">          </t>
  </si>
  <si>
    <t xml:space="preserve">  </t>
  </si>
  <si>
    <t>Tests</t>
  </si>
  <si>
    <t>Male</t>
  </si>
  <si>
    <t>Conducted</t>
  </si>
  <si>
    <t>Female</t>
  </si>
  <si>
    <t>Passed</t>
  </si>
  <si>
    <t>4 Quarter</t>
  </si>
  <si>
    <t>rolling average</t>
  </si>
  <si>
    <t>Used cars exempt - Non govt owned</t>
  </si>
  <si>
    <t xml:space="preserve">                </t>
  </si>
  <si>
    <t>Northern Ireland</t>
  </si>
  <si>
    <t>Source: DVA</t>
  </si>
  <si>
    <t>Sources: NI - DVA; GB - DSA</t>
  </si>
  <si>
    <t>All Petrol</t>
  </si>
  <si>
    <t>All Diesel</t>
  </si>
  <si>
    <t>DIESEL</t>
  </si>
  <si>
    <t>All private cars</t>
  </si>
  <si>
    <t>All buses</t>
  </si>
  <si>
    <t>All light goods</t>
  </si>
  <si>
    <t>All heavy goods</t>
  </si>
  <si>
    <t>All tractors</t>
  </si>
  <si>
    <t>All motorcyles</t>
  </si>
  <si>
    <t>All new cars</t>
  </si>
  <si>
    <t>All used cars</t>
  </si>
  <si>
    <t>All persons</t>
  </si>
  <si>
    <t>All Vehicles</t>
  </si>
  <si>
    <t>All Cars</t>
  </si>
  <si>
    <t>All New Cars</t>
  </si>
  <si>
    <t>All Used Cars</t>
  </si>
  <si>
    <t>All New/Used Cars</t>
  </si>
  <si>
    <t>All New/Used Light Goods</t>
  </si>
  <si>
    <t>All Light Goods</t>
  </si>
  <si>
    <t>All New/Used Heavy Goods</t>
  </si>
  <si>
    <t>All Heavy Goods</t>
  </si>
  <si>
    <t xml:space="preserve">All light goods </t>
  </si>
  <si>
    <t xml:space="preserve">All heavy goods </t>
  </si>
  <si>
    <t xml:space="preserve">  Tonnes/Percentage</t>
  </si>
  <si>
    <t>All unleaded petrol</t>
  </si>
  <si>
    <t>All leaded petrol</t>
  </si>
  <si>
    <t>PETROL</t>
  </si>
  <si>
    <t>All Sulphur free petrol</t>
  </si>
  <si>
    <t>All registrations</t>
  </si>
  <si>
    <t>All passenger journeys</t>
  </si>
  <si>
    <t xml:space="preserve">All bus miles </t>
  </si>
  <si>
    <t>All passenger receipts</t>
  </si>
  <si>
    <t xml:space="preserve">All bus miles  </t>
  </si>
  <si>
    <t>All bus miles</t>
  </si>
  <si>
    <t xml:space="preserve">All passenger receipts </t>
  </si>
  <si>
    <t>All passenger miles</t>
  </si>
  <si>
    <t>Leaded petrol</t>
  </si>
  <si>
    <t>All Petrol and Diesel</t>
  </si>
  <si>
    <t>Passenger receipts £s</t>
  </si>
  <si>
    <t>Source: Driver and Vehicle Agency (DVA)</t>
  </si>
  <si>
    <t>DAF</t>
  </si>
  <si>
    <t>All motorcycles</t>
  </si>
  <si>
    <t>All new light goods</t>
  </si>
  <si>
    <t>Aside from being of general interest, the car registrations information in the quarterly Road and Rail Transport Statistics Bulletin is used for input into economic models managed by bank economists and by some car dealers to monitor the market.  Some media commentators also use first time registrations of new cars as one of the indicators of the state of the economy.</t>
  </si>
  <si>
    <r>
      <t>·</t>
    </r>
    <r>
      <rPr>
        <sz val="7"/>
        <rFont val="Times New Roman"/>
        <family val="1"/>
      </rPr>
      <t xml:space="preserve">        </t>
    </r>
    <r>
      <rPr>
        <sz val="12"/>
        <rFont val="Arial"/>
        <family val="2"/>
      </rPr>
      <t>Only scheduled (timetabled) services are included but non-scheduled services (such as private hire or tours) only account for a small part of Translink’s services.</t>
    </r>
  </si>
  <si>
    <r>
      <t>·</t>
    </r>
    <r>
      <rPr>
        <sz val="7"/>
        <rFont val="Times New Roman"/>
        <family val="1"/>
      </rPr>
      <t xml:space="preserve">        </t>
    </r>
    <r>
      <rPr>
        <sz val="12"/>
        <rFont val="Arial"/>
        <family val="2"/>
      </rPr>
      <t>Most of Translink’s quarters are based on a 13 week period and therefore the weekly average is determined by dividing the quarterly figure by 13.  However, when looking at historic data, this occasionally varies: the January to March 2008 quarter was made up of 14 weeks, therefore this quarterly figure should be divided by 14 for the weekly average.</t>
    </r>
  </si>
  <si>
    <r>
      <t>·</t>
    </r>
    <r>
      <rPr>
        <sz val="7"/>
        <rFont val="Times New Roman"/>
        <family val="1"/>
      </rPr>
      <t xml:space="preserve">        </t>
    </r>
    <r>
      <rPr>
        <sz val="12"/>
        <rFont val="Arial"/>
        <family val="2"/>
      </rPr>
      <t>Due to this variation, the weekly average figure for the quarter should be used when comparing with other time periods instead of the total number for the quarter.</t>
    </r>
  </si>
  <si>
    <r>
      <t>·</t>
    </r>
    <r>
      <rPr>
        <sz val="7"/>
        <rFont val="Times New Roman"/>
        <family val="1"/>
      </rPr>
      <t xml:space="preserve">        </t>
    </r>
    <r>
      <rPr>
        <sz val="12"/>
        <rFont val="Arial"/>
        <family val="2"/>
      </rPr>
      <t>It should be noted that a large proportion of Ulsterbus passenger journeys are taken by school pupils and therefore changes in the Ulsterbus trend will be partly driven by pupil numbers which have been declining in recent years.</t>
    </r>
  </si>
  <si>
    <t>The Northern Ireland Road and Rail Transport Statistics compendium publication is badged as National Statistics.  National Statistics are certified by the UK Statistics Authority as compliant with its Code of Practice for Official Statistics or are awaiting this assessment.  Northern Ireland Road and Rail Transport Statistics has undergone assessment and a copy of the final report setting out the assessment team’s findings was published in October 2010.  The report can be viewed at:</t>
  </si>
  <si>
    <t>All used light goods</t>
  </si>
  <si>
    <t>All new heavy goods</t>
  </si>
  <si>
    <t>All used heavy goods</t>
  </si>
  <si>
    <t>Chevrolet</t>
  </si>
  <si>
    <t>Smart</t>
  </si>
  <si>
    <t xml:space="preserve">   million (0.005% by weight). </t>
  </si>
  <si>
    <r>
      <t xml:space="preserve">4 quarter rolling average (% retests) </t>
    </r>
    <r>
      <rPr>
        <vertAlign val="superscript"/>
        <sz val="10"/>
        <color indexed="8"/>
        <rFont val="Arial"/>
        <family val="2"/>
      </rPr>
      <t>1</t>
    </r>
  </si>
  <si>
    <t>1 The 4 quarter rolling average figure refers to the % retests over the last 4 quarters.  For example, in the current quarter,</t>
  </si>
  <si>
    <t>1 The 4 quarter rolling average figure refers to the pass rate over the last 4 quarters.  For example, in the current quarter,</t>
  </si>
  <si>
    <r>
      <t>(% passed)</t>
    </r>
    <r>
      <rPr>
        <b/>
        <vertAlign val="superscript"/>
        <sz val="10"/>
        <color indexed="8"/>
        <rFont val="Arial"/>
        <family val="2"/>
      </rPr>
      <t>2</t>
    </r>
  </si>
  <si>
    <r>
      <t>(% passed)</t>
    </r>
    <r>
      <rPr>
        <b/>
        <vertAlign val="superscript"/>
        <sz val="10"/>
        <color indexed="8"/>
        <rFont val="Arial"/>
        <family val="2"/>
      </rPr>
      <t>1</t>
    </r>
  </si>
  <si>
    <t>Source: Department of Energy and Climate Change (DECC)</t>
  </si>
  <si>
    <t xml:space="preserve">   percentage of the total full tests completed over the same period.  This provides an estimate of the test failure rate (see</t>
  </si>
  <si>
    <t>Full Tests completed</t>
  </si>
  <si>
    <t>New Cars</t>
  </si>
  <si>
    <t>Used Cars</t>
  </si>
  <si>
    <t>New and Used Cars</t>
  </si>
  <si>
    <t>Ulsterbus</t>
  </si>
  <si>
    <t>Metro</t>
  </si>
  <si>
    <t>Great Britain</t>
  </si>
  <si>
    <t>NI Railways</t>
  </si>
  <si>
    <t xml:space="preserve">1 Finished motor spirit with a sulphur content not exceeding 50 parts per million (0.005% by weight). </t>
  </si>
  <si>
    <t>2 Finished motor spirit with an octane number (research method) not less than 97.</t>
  </si>
  <si>
    <t xml:space="preserve">3 Finished motor spirit with an octane number (research method) not less than 95.  </t>
  </si>
  <si>
    <t>4 Sulphur content does not exceed 10 parts per million (0.001% by weight).</t>
  </si>
  <si>
    <t>5 Lead Replacement Petrol: finished motor spirit containing an alternative to lead as an anti-wear additive.</t>
  </si>
  <si>
    <t>6 Ultra Low Sulphur Diesel: a grade of DERV (Diesel Engined Road Vehicle) fuel with a sulphur content not exceeding 50 parts per</t>
  </si>
  <si>
    <r>
      <t>Unleaded petrol</t>
    </r>
    <r>
      <rPr>
        <b/>
        <vertAlign val="superscript"/>
        <sz val="10"/>
        <color indexed="8"/>
        <rFont val="Arial"/>
        <family val="2"/>
      </rPr>
      <t xml:space="preserve">1 </t>
    </r>
  </si>
  <si>
    <r>
      <t>Super</t>
    </r>
    <r>
      <rPr>
        <vertAlign val="superscript"/>
        <sz val="10"/>
        <color indexed="8"/>
        <rFont val="Arial"/>
        <family val="2"/>
      </rPr>
      <t>2</t>
    </r>
  </si>
  <si>
    <r>
      <t>Premium (95 Ron)</t>
    </r>
    <r>
      <rPr>
        <vertAlign val="superscript"/>
        <sz val="10"/>
        <color indexed="8"/>
        <rFont val="Arial"/>
        <family val="2"/>
      </rPr>
      <t>3</t>
    </r>
  </si>
  <si>
    <r>
      <t>LRP</t>
    </r>
    <r>
      <rPr>
        <vertAlign val="superscript"/>
        <sz val="10"/>
        <color indexed="8"/>
        <rFont val="Arial"/>
        <family val="2"/>
      </rPr>
      <t>5</t>
    </r>
  </si>
  <si>
    <r>
      <t>ULSD</t>
    </r>
    <r>
      <rPr>
        <vertAlign val="superscript"/>
        <sz val="10"/>
        <color indexed="8"/>
        <rFont val="Arial"/>
        <family val="2"/>
      </rPr>
      <t>6</t>
    </r>
  </si>
  <si>
    <r>
      <t>Sulphur free</t>
    </r>
    <r>
      <rPr>
        <b/>
        <vertAlign val="superscript"/>
        <sz val="10"/>
        <color indexed="8"/>
        <rFont val="Arial"/>
        <family val="2"/>
      </rPr>
      <t xml:space="preserve">4 </t>
    </r>
    <r>
      <rPr>
        <b/>
        <sz val="10"/>
        <color indexed="8"/>
        <rFont val="Arial"/>
        <family val="2"/>
      </rPr>
      <t>petrol</t>
    </r>
  </si>
  <si>
    <t>Northern Ireland Road and Rail Transport Statistics</t>
  </si>
  <si>
    <t>Index of tables</t>
  </si>
  <si>
    <t>Page no.</t>
  </si>
  <si>
    <t>User Information</t>
  </si>
  <si>
    <t>Technical Notes</t>
  </si>
  <si>
    <t>USER INFORMATION</t>
  </si>
  <si>
    <t xml:space="preserve">This section contains some information about the background to the publication and the quality of the data used in the NI Road and Rail Transport Statistics Bulletin including guidance to assist with interpretation. </t>
  </si>
  <si>
    <t>Background Information</t>
  </si>
  <si>
    <t>Background and Uses of the Publication</t>
  </si>
  <si>
    <t>The publication is generally used for reference and is a good starting point when looking for Northern Ireland transport statistics.</t>
  </si>
  <si>
    <t>Data collection and timeliness</t>
  </si>
  <si>
    <t>p     provisional data</t>
  </si>
  <si>
    <t>r      revised data</t>
  </si>
  <si>
    <t>.      not applicable or negligible</t>
  </si>
  <si>
    <t xml:space="preserve">..     not available  </t>
  </si>
  <si>
    <t xml:space="preserve">To inform this publication, data are supplied from a variety of sources.  As most of the information is readily available, it is not thought to create an unreasonable burden on the data suppliers.  CSRB have consulted with data suppliers regarding this process. The findings are published in a short report which can be viewed at:-  </t>
  </si>
  <si>
    <t xml:space="preserve"> http://www.drdni.gov.uk/index/statistics/transport_statistics_users_group.htm</t>
  </si>
  <si>
    <t>Due to the nature of compendium publications, some data are available earlier than others but we can not publish until the final piece of data is provided.  In addition, in order to publish data at a common time point, the figures may not be the latest available.  More up-to-date data (for example, monthly data) may be available directly from the individual data suppliers.</t>
  </si>
  <si>
    <t>National Statistics</t>
  </si>
  <si>
    <t>http://www.statisticsauthority.gov.uk/assessment/assessment-reports/index.html</t>
  </si>
  <si>
    <t>Following the completion of a number of requirements, confirmation was received from the UK Statistics Authority in March 2011 that the publication has maintained its National Statistics status.</t>
  </si>
  <si>
    <t xml:space="preserve">The United Kingdom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</si>
  <si>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</si>
  <si>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r>
      <t>·</t>
    </r>
    <r>
      <rPr>
        <sz val="7"/>
        <color indexed="8"/>
        <rFont val="Times New Roman"/>
        <family val="1"/>
      </rPr>
      <t xml:space="preserve">        </t>
    </r>
    <r>
      <rPr>
        <sz val="12"/>
        <color indexed="8"/>
        <rFont val="Arial"/>
        <family val="2"/>
      </rPr>
      <t>meet identified user needs;</t>
    </r>
  </si>
  <si>
    <r>
      <t>·</t>
    </r>
    <r>
      <rPr>
        <sz val="7"/>
        <color indexed="8"/>
        <rFont val="Times New Roman"/>
        <family val="1"/>
      </rPr>
      <t xml:space="preserve">        </t>
    </r>
    <r>
      <rPr>
        <sz val="12"/>
        <color indexed="8"/>
        <rFont val="Arial"/>
        <family val="2"/>
      </rPr>
      <t>are well explained and readily accessible;</t>
    </r>
  </si>
  <si>
    <t>Check</t>
  </si>
  <si>
    <t xml:space="preserve">   can be compared.  Care should be taken if comparing figures with previous publications.</t>
  </si>
  <si>
    <t>2 The 4 quarter rolling average figure refers to the pass rate over the last 4 quarters.  For example, in the current quarter, the 4 quarter</t>
  </si>
  <si>
    <t>The data are deliveries into consumption, as opposed to being estimates of actual consumption or</t>
  </si>
  <si>
    <t>use. Deliveries will not necessarily be consumed in Northern Ireland.</t>
  </si>
  <si>
    <t>The data are derived from DECC’s Downstream Oil Reporting System (DORS), which replaced the</t>
  </si>
  <si>
    <t>UK Petroleum Industry Association (UKPIA) data collection system in 2005. Data relating to the</t>
  </si>
  <si>
    <t>inland operations of the UK oil industry are collected from companies. The motor spirit and DERV</t>
  </si>
  <si>
    <t>data do not include deliveries from sources other than the UK oil refineries (i.e. do not include data</t>
  </si>
  <si>
    <t>http://www.dft.gov.uk/statistics?orderby=title&amp;post_type=table&amp;series=driving-tests-and-instructors</t>
  </si>
  <si>
    <r>
      <t>·</t>
    </r>
    <r>
      <rPr>
        <sz val="7"/>
        <rFont val="Times New Roman"/>
        <family val="1"/>
      </rPr>
      <t xml:space="preserve">        </t>
    </r>
    <r>
      <rPr>
        <sz val="12"/>
        <rFont val="Arial"/>
        <family val="2"/>
      </rPr>
      <t>There was a fare increase in April 2012 on Metro, Ulsterbus and NIR services.</t>
    </r>
  </si>
  <si>
    <r>
      <t>The company who delivered sulphur free diesel to Northern Ireland finished their sales contract on 31</t>
    </r>
    <r>
      <rPr>
        <vertAlign val="superscript"/>
        <sz val="12"/>
        <rFont val="Arial"/>
        <family val="2"/>
      </rPr>
      <t>st</t>
    </r>
    <r>
      <rPr>
        <sz val="12"/>
        <rFont val="Arial"/>
        <family val="2"/>
      </rPr>
      <t xml:space="preserve"> December 2011.</t>
    </r>
  </si>
  <si>
    <t>This is a compendium report providing quarterly information on the Testing, Licensing and Enforcement/Compliance activities of the Driver and Vehicle Agency. The report also contains comparisons with the same quarter in the previous year.</t>
  </si>
  <si>
    <r>
      <t>·</t>
    </r>
    <r>
      <rPr>
        <sz val="7"/>
        <color indexed="8"/>
        <rFont val="Times New Roman"/>
        <family val="1"/>
      </rPr>
      <t xml:space="preserve">        </t>
    </r>
    <r>
      <rPr>
        <sz val="12"/>
        <color indexed="8"/>
        <rFont val="Arial"/>
        <family val="2"/>
      </rPr>
      <t xml:space="preserve">In Northern Ireland, the test changes seem to have had little impact on the actual numbers of tests being conducted when comparing the quarters after the test had changed with corresponding quarters before the change.  </t>
    </r>
    <r>
      <rPr>
        <sz val="12"/>
        <rFont val="Arial"/>
        <family val="2"/>
      </rPr>
      <t>The pass rates (which are based on the last 4 quarters’ data) seem to have increased since the introduction of the new 2 module test in December 2008, particulary over the 2009 to 2010 period.  However, a similar trend can be seen in the equivalent car driving test pass rates (where there has been no change to the test).  It is therefore unclear whether this represents an increase caused by changes to the motorcycle test or represents a general trend in driving test pass rates.  If separate data on each test module can be obtained this may shed further light on the issue.</t>
    </r>
  </si>
  <si>
    <t>(DUKES). Final UK level figures for 2011 will be published in DUKES 2013 in July 2013 and final UK</t>
  </si>
  <si>
    <t>data for 2012 in DUKES 2014.</t>
  </si>
  <si>
    <t>John McCann</t>
  </si>
  <si>
    <t>Tel 028 9054 0981</t>
  </si>
  <si>
    <t>http://www.doeni.gov.uk/index/information/asb/statistics/dva_statistics.htm</t>
  </si>
  <si>
    <t>The % retests figure in Tables 7.1 to 7.4 represents an estimate of the vehicle test failure rate.  It is the total number of retests carried out over the period as a percentage of the total number of full tests.  A retest is carried out if the vehicle fails the full test.  For a full description of the retest data, see Technical Notes on Tables 7.1 to 7.4 (page 30).</t>
  </si>
  <si>
    <r>
      <t>Motorcycle tests changed from a single test to a 2 module test where both modules must be passed (see Technical Notes on Table 8.3, page 31).  This was introduced in NI on 8</t>
    </r>
    <r>
      <rPr>
        <vertAlign val="superscript"/>
        <sz val="12"/>
        <rFont val="Arial"/>
        <family val="2"/>
      </rPr>
      <t>th</t>
    </r>
    <r>
      <rPr>
        <sz val="12"/>
        <rFont val="Arial"/>
        <family val="2"/>
      </rPr>
      <t xml:space="preserve"> December 2008 and in GB on 27</t>
    </r>
    <r>
      <rPr>
        <vertAlign val="superscript"/>
        <sz val="12"/>
        <rFont val="Arial"/>
        <family val="2"/>
      </rPr>
      <t>th</t>
    </r>
    <r>
      <rPr>
        <sz val="12"/>
        <rFont val="Arial"/>
        <family val="2"/>
      </rPr>
      <t xml:space="preserve"> April 2009.</t>
    </r>
  </si>
  <si>
    <t>such as imports, e.g. by hyper/supermarket companies).</t>
  </si>
  <si>
    <t>1 Motorcycle tests changed from a single test to a 2 module test where both modules must be passed (December 2008 in NI,</t>
  </si>
  <si>
    <t xml:space="preserve">   April 2009 in GB).  The figures in this table are all in the time period after the change and therefore, within each country, figures</t>
  </si>
  <si>
    <t xml:space="preserve">   on a different basis - see User Information (page 7).</t>
  </si>
  <si>
    <t>DECC publish United Kingdom level data in the Digest of United Kingdom Energy Statistics</t>
  </si>
  <si>
    <t>Covers Buses and Taxis. Vehicles are tested on application for a licence and yearly thereafter.</t>
  </si>
  <si>
    <r>
      <t>·</t>
    </r>
    <r>
      <rPr>
        <sz val="7"/>
        <color indexed="8"/>
        <rFont val="Times New Roman"/>
        <family val="1"/>
      </rPr>
      <t xml:space="preserve">        </t>
    </r>
    <r>
      <rPr>
        <sz val="12"/>
        <rFont val="Arial"/>
        <family val="2"/>
      </rPr>
      <t>are produced according to sound methods, and</t>
    </r>
  </si>
  <si>
    <r>
      <t>·</t>
    </r>
    <r>
      <rPr>
        <sz val="7"/>
        <rFont val="Times New Roman"/>
        <family val="1"/>
      </rPr>
      <t xml:space="preserve">        </t>
    </r>
    <r>
      <rPr>
        <sz val="12"/>
        <rFont val="Arial"/>
        <family val="2"/>
      </rPr>
      <t>are managed impartially and objectively in the public interest.</t>
    </r>
  </si>
  <si>
    <t xml:space="preserve">Once statistics have been designated as National Statistics it is a statutory requirement that the Code of Practice shall continue to be observed. </t>
  </si>
  <si>
    <t>For a copy of the Code of Practice for Official Statistics:</t>
  </si>
  <si>
    <r>
      <t xml:space="preserve">       </t>
    </r>
    <r>
      <rPr>
        <b/>
        <u val="single"/>
        <sz val="10"/>
        <color indexed="8"/>
        <rFont val="Arial"/>
        <family val="2"/>
      </rPr>
      <t>Oct-Dec 11</t>
    </r>
    <r>
      <rPr>
        <b/>
        <u val="single"/>
        <vertAlign val="superscript"/>
        <sz val="10"/>
        <color indexed="8"/>
        <rFont val="Arial"/>
        <family val="2"/>
      </rPr>
      <t>p</t>
    </r>
  </si>
  <si>
    <t>http://www.statisticsauthority.gov.uk/assessment/code-of-practice/code-of-practice-for-official-statistics.pdf</t>
  </si>
  <si>
    <t xml:space="preserve">In addition, the petrol and diesel deliveries data published in Table 6.1 of this publication have been designated as National Statistics in their own right.  This has been highlighted in the relevant table.  </t>
  </si>
  <si>
    <t>Data in the Publication</t>
  </si>
  <si>
    <t>General guidance on using the data</t>
  </si>
  <si>
    <r>
      <t>·</t>
    </r>
    <r>
      <rPr>
        <sz val="7"/>
        <rFont val="Times New Roman"/>
        <family val="1"/>
      </rPr>
      <t xml:space="preserve">              </t>
    </r>
    <r>
      <rPr>
        <sz val="12"/>
        <rFont val="Arial"/>
        <family val="2"/>
      </rPr>
      <t>Most of the data in the publication are seasonal (such as vehicle registrations, public transport and annual vehicle tests).  Therefore data from the current quarter should be compared with data from the same quarter in the previous year rather than the previous quarter.</t>
    </r>
  </si>
  <si>
    <t>Vehicle registrations (Table 1.1 to 4.2)</t>
  </si>
  <si>
    <t>Description of the data</t>
  </si>
  <si>
    <t>Data on all new and used vehicles registered for the first time in Northern Ireland during the quarter are provided by the Driver and Vehicle Agency (DVA).</t>
  </si>
  <si>
    <t>Website of data provider</t>
  </si>
  <si>
    <t>http://www.dvani.gov.uk/</t>
  </si>
  <si>
    <t>Data Quality Assessment</t>
  </si>
  <si>
    <t>Very Good – data are derived from an administrative system with full coverage and incorporating various validation checks. In addition, variance checks are employed as an integral part of the production process with large discrepancies between current quarter and corresponding quarter from previous year queried with the data provider.</t>
  </si>
  <si>
    <t>Guidance on using the data</t>
  </si>
  <si>
    <r>
      <t>New vehicles</t>
    </r>
    <r>
      <rPr>
        <sz val="12"/>
        <rFont val="Arial"/>
        <family val="2"/>
      </rPr>
      <t xml:space="preserve"> - First registration of vehicles refers to the first time the vehicle has been registered in Northern Ireland. When considering new vehicles, such registrations would account for a large proportion of their sales.  So the trend in new vehicle registrations can be taken as indicative of the trend in new vehicle sales.</t>
    </r>
  </si>
  <si>
    <r>
      <t xml:space="preserve">Used vehicles </t>
    </r>
    <r>
      <rPr>
        <sz val="12"/>
        <rFont val="Arial"/>
        <family val="2"/>
      </rPr>
      <t>- However, the above is not the case with used vehicles where the vast majority of vehicles registered for the first time within Northern Ireland are imports. The figures therefore would not be generally reflective of all used car sales within NI given that many such sales involve cars with a previous NI registration and these are not captured in the data.</t>
    </r>
  </si>
  <si>
    <t>Public Transport (Table 5.1 to 5.4)</t>
  </si>
  <si>
    <t>The figures in this section are on all journeys taken during the quarter on Ulsterbus, Metro and NI Railways scheduled (timetabled) services.  The data are supplied by Translink.</t>
  </si>
  <si>
    <t>http://www.translink.co.uk/</t>
  </si>
  <si>
    <t>Great Britain practical driving tests data</t>
  </si>
  <si>
    <t>Data on practical driving tests in Great Britain are now Official Statistics and therefore not available until after publication by the producer organisation, the Department for Transport (DfT):</t>
  </si>
  <si>
    <t>Very Good – data are derived from administrative financial systems with full coverage and incorporating various validation checks. In addition, variance checks are employed as an integral part of the production process with large discrepancies between current quarter and corresponding quarter from previous year queried with the data provider.  For ticket types where individual journeys are not recorded (such as day tickets, school seasonal passes, commuter cards), a set number of journeys are allocated per ticket/pass sold.</t>
  </si>
  <si>
    <t>Petroleum (Table 6.1)</t>
  </si>
  <si>
    <t>These data are National Statistics.</t>
  </si>
  <si>
    <r>
      <t>Oct-Dec 11</t>
    </r>
    <r>
      <rPr>
        <b/>
        <vertAlign val="superscript"/>
        <sz val="10"/>
        <rFont val="Arial"/>
        <family val="2"/>
      </rPr>
      <t xml:space="preserve">p  </t>
    </r>
  </si>
  <si>
    <r>
      <t>Oct-Dec 11</t>
    </r>
    <r>
      <rPr>
        <b/>
        <vertAlign val="superscript"/>
        <sz val="10"/>
        <rFont val="Arial"/>
        <family val="2"/>
      </rPr>
      <t xml:space="preserve">p </t>
    </r>
  </si>
  <si>
    <r>
      <t>Apr-Jun 12</t>
    </r>
    <r>
      <rPr>
        <b/>
        <u val="single"/>
        <vertAlign val="superscript"/>
        <sz val="10"/>
        <color indexed="8"/>
        <rFont val="Arial"/>
        <family val="2"/>
      </rPr>
      <t>p</t>
    </r>
  </si>
  <si>
    <t xml:space="preserve">These data are initially compiled and collated on a UK-basis and data quality is considered to be very good at this level. However, the robustness of the data at individual country level is not routinely audited by DECC and, as such, it is not usually possible to get an explanation for large quarterly variations from source providers. Care should therefore be taken when interpreting changes in the trend at NI level. </t>
  </si>
  <si>
    <t>These figures refer to the amount of petrol and diesel delivered to Northern Ireland. However, because of onward deliveries and possible stockpiling of fuel, this will not equate to the amount of fuel consumed in Northern Ireland during the period.</t>
  </si>
  <si>
    <t>They only represent deliveries from UK sources and therefore imports of petrol and diesel from other countries are not included. Any fluctuation in the trend does not therefore necessarily represent a fluctuation in consumer demand but may also, in part, reflect a shift in the balance of deliveries from UK and non-UK sources.</t>
  </si>
  <si>
    <t>Driver and vehicle testing (Tables 7.1 to 8.6)</t>
  </si>
  <si>
    <t>Oct-Dec 11</t>
  </si>
  <si>
    <t>Jul-Sep 11</t>
  </si>
  <si>
    <t>Data cover all full annual vehicle tests and retests carried out in Northern Ireland during the quarter.  In addition, information on all persons taking car, motorcycle, large goods vehicle and passenger carrying vehicle driving tests in Northern Ireland during the quarter are reported in this section.  These figures are provided by the DVA.  Equivalent information on driving tests in Great Britain is provided by the Driving Standards Agency (DSA).</t>
  </si>
  <si>
    <t>Websites of data providers</t>
  </si>
  <si>
    <t>http://www.dft.gov.uk/dsa/</t>
  </si>
  <si>
    <t>Future developments</t>
  </si>
  <si>
    <t>Very Good – data are derived from administrative systems with full coverage and incorporating various validation checks. In addition, variance checks are employed as an integral part of the production process with large discrepancies between current quarter and corresponding quarter from previous year queried with the data provider.</t>
  </si>
  <si>
    <t>The driving test pass rate comparisons between NI and GB do not currently take into account the age profile of the persons being tested. If driving test success is related to age, and the age profile of persons being tested varies between countries, then this could account for some of the difference in the observed overall pass rates (it may be possible to provide pass rates for individual age groups in future bulletins).</t>
  </si>
  <si>
    <t>Note that due to the smaller number of females taking large goods vehicle driving tests and passenger carrying vehicle driving tests in Northern Ireland, the pass rate figures are more prone to random fluctuation than Great Britain figures. Care should therefore be exercised before drawing conclusions with regard to short-term changes in trend.</t>
  </si>
  <si>
    <t>The Quarterly Road and Rail Transport Statistics Bulletin provides statistical information on vehicle registrations, public transport, petrol and diesel deliveries and driver and vehicle testing.  It contains a subset of the information that appears in the Annual (NI Transport Statistics published each year in September).   The quarterly reports, first published in 1996, are produced to meet the need for more frequent and timely information than that published in the annual report.  They are published approximately 3 months after the quarter to which they refer.</t>
  </si>
  <si>
    <t>Data are on the tonnage of petrol and diesel delivered to Northern Ireland from UK sources.  The Department of Energy and Climate Change (DECC) is the source for these data (NI data are provided by the Economic &amp; Labour Market Statistics Branch of the Department of Finance and Personnel).</t>
  </si>
  <si>
    <t>Motorcycle tests (Table 8.3)</t>
  </si>
  <si>
    <t>What this means</t>
  </si>
  <si>
    <r>
      <t>·</t>
    </r>
    <r>
      <rPr>
        <sz val="7"/>
        <color indexed="8"/>
        <rFont val="Times New Roman"/>
        <family val="1"/>
      </rPr>
      <t xml:space="preserve">        </t>
    </r>
    <r>
      <rPr>
        <sz val="12"/>
        <color indexed="8"/>
        <rFont val="Arial"/>
        <family val="2"/>
      </rPr>
      <t>The figures in this publication are all in the time period after the change to the test therefore, within each country, they are comparable i.e. NI figures for the current quarter can be compared with other NI figures in the table, and likewise GB figures compared with other GB figures.  However, care should be taken when comparing with figures from previous publications as figures before and after the change are not directly comparable.</t>
    </r>
  </si>
  <si>
    <r>
      <t>·</t>
    </r>
    <r>
      <rPr>
        <sz val="7"/>
        <color indexed="8"/>
        <rFont val="Times New Roman"/>
        <family val="1"/>
      </rPr>
      <t xml:space="preserve">        </t>
    </r>
    <r>
      <rPr>
        <sz val="12"/>
        <color indexed="8"/>
        <rFont val="Arial"/>
        <family val="2"/>
      </rPr>
      <t>GB and NI pass rate figures are not precisely comparable.  Great Britain currently supplies data for Module 2 tests only, whereas Northern Ireland supplies data for both Module 1 and Module 2 tests combined.</t>
    </r>
  </si>
  <si>
    <t>DVA publication</t>
  </si>
  <si>
    <t>A quarterly publication “Compendium of Key Statistics for the Driver and Vehicle Agency” is available from the DOE website:</t>
  </si>
  <si>
    <t>We will be conducting a review of the quarterly Road and Rail Transport Statistics during this year and, as part of this, will look into obtaining actual vehicle test pass/fail rates to replace the estimate of vehicle test failures in the current tables (see first bullet point below).  In addition, we will look into obtaining an age breakdown for driving tests (see second bullet point below).  See separate note on motorcycle tests.</t>
  </si>
  <si>
    <t xml:space="preserve">As part of the review of the quarterly Road and Rail Transport Statistics taking place during this year, we intend to investigate whether the NI data can be broken down by each specific test module in order that comparisons with GB can again be made on a like-for-like basis (i.e. based on Module 2 tests and results). </t>
  </si>
  <si>
    <r>
      <t>·</t>
    </r>
    <r>
      <rPr>
        <sz val="7"/>
        <color indexed="8"/>
        <rFont val="Times New Roman"/>
        <family val="1"/>
      </rPr>
      <t xml:space="preserve">        </t>
    </r>
    <r>
      <rPr>
        <sz val="12"/>
        <color indexed="8"/>
        <rFont val="Arial"/>
        <family val="2"/>
      </rPr>
      <t>In Great Britain, since the test changes only Module 2 tests are reported.  Module 2 can only be taken once Module 1 has been passed.  It could also be argued that, compared to a person never previously tested, a person who has already passed Module 1 has demonstrated a higher level of competence and hence is more likely to pass Module 2.  It is possible that this is partially responsible for the observed small increase in pass rates</t>
    </r>
    <r>
      <rPr>
        <sz val="12"/>
        <rFont val="Arial"/>
        <family val="2"/>
      </rPr>
      <t xml:space="preserve"> </t>
    </r>
    <r>
      <rPr>
        <sz val="12"/>
        <color indexed="8"/>
        <rFont val="Arial"/>
        <family val="2"/>
      </rPr>
      <t>since the introduction of the new 2 module test in April 2009.  Note that pass rates</t>
    </r>
    <r>
      <rPr>
        <sz val="12"/>
        <rFont val="Arial"/>
        <family val="2"/>
      </rPr>
      <t xml:space="preserve"> are based on the last 4 quarters’ data</t>
    </r>
    <r>
      <rPr>
        <sz val="12"/>
        <color indexed="8"/>
        <rFont val="Arial"/>
        <family val="2"/>
      </rPr>
      <t xml:space="preserve">.  However, as in Northern Ireland, a similar trend can be noted in the equivalent car driving test pass rates (where there has been no change to the test) and therefore this may be just a general trend in driving test pass rates over the time period. </t>
    </r>
  </si>
  <si>
    <t>Apr-Jun 12</t>
  </si>
  <si>
    <r>
      <t>Apr-Jun 12</t>
    </r>
    <r>
      <rPr>
        <b/>
        <vertAlign val="superscript"/>
        <sz val="10"/>
        <rFont val="Arial"/>
        <family val="2"/>
      </rPr>
      <t xml:space="preserve">p  </t>
    </r>
  </si>
  <si>
    <r>
      <t xml:space="preserve">       </t>
    </r>
    <r>
      <rPr>
        <b/>
        <u val="single"/>
        <sz val="10"/>
        <color indexed="8"/>
        <rFont val="Arial"/>
        <family val="2"/>
      </rPr>
      <t>Apr-Jun 12</t>
    </r>
    <r>
      <rPr>
        <b/>
        <u val="single"/>
        <vertAlign val="superscript"/>
        <sz val="10"/>
        <color indexed="8"/>
        <rFont val="Arial"/>
        <family val="2"/>
      </rPr>
      <t>p</t>
    </r>
  </si>
  <si>
    <t xml:space="preserve">With effect from 1 April 1996 all private cars and motorcycles (that is, all motor vehicles other than Large Passenger Carrying Vehicles, Goods Vehicles, Trailers and Public Service Vehicles) becoming four years old must be tested at four years and over on the fourth anniversary of first registration and yearly thereafter. Before this date the requirement was to test at five years and over on the fifth anniversary of first registration. Large Passenger Carrying Vehicles are tested on the first anniversary of registration and yearly thereafter. </t>
  </si>
  <si>
    <t>Analysis of the impact</t>
  </si>
  <si>
    <t>Changes since previous publication</t>
  </si>
  <si>
    <t>TECHNICAL NOTES</t>
  </si>
  <si>
    <t>The following symbols are used throughout:</t>
  </si>
  <si>
    <t>Figures produced by statistical methods are rounded to the nearest final digit. There may be a slight discrepancy between the total shown and the sum of the constituent items.</t>
  </si>
  <si>
    <t>Tables 1.1 and 1.2</t>
  </si>
  <si>
    <t>Vehicle Excise Duty was revised in 1995. With effect from July 1995, the tax class ‘Hackney’ has been renamed ‘Bus’. This class includes vehicles with nine or more seats that are used for hire or reward. Vehicles with eight or less seats (including taxis, self-drive and leased vehicles) moved into Private and Light Goods class.</t>
  </si>
  <si>
    <t>Tables 2.2 and 2.3</t>
  </si>
  <si>
    <t xml:space="preserve">Imported cars includes GB, ROI, Continent and other. All New cars and All Used cars will not equal sum of Imports as Imports exclude NI figures.  </t>
  </si>
  <si>
    <t>Tables 5.1 to 5.4</t>
  </si>
  <si>
    <t>Ulsterbus, Metro and NIR operate for accounting purposes, with four 13 week quarters comprising of 8 Periods @ 4 weeks and 4 Periods @ 5 weeks; the actual quarter figures are used.  The quarters in the current publication all cover 13 week periods.  Citybus changed to Metro in February 2005.  Metro integrated Citybus and greater Belfast Ulsterbus services.</t>
  </si>
  <si>
    <t>Table 6.1</t>
  </si>
  <si>
    <t>Tables 7.1 to 7.4</t>
  </si>
  <si>
    <t>July - September 2012</t>
  </si>
  <si>
    <t>Table 1.1 Motor vehicles registered for the first time: Jul-Sep 11 to Jul-Sep 12</t>
  </si>
  <si>
    <t>Table 1.2 Motor vehicles registered for the first time by month: Jul-Sep 12</t>
  </si>
  <si>
    <t>Table 2.1 New and used cars registered for the first time by make: Jul-Sep 11 to Jul-Sep 12</t>
  </si>
  <si>
    <t>Figure 2.1: Cars registered for the first time by new/used breakdown: July - September quarter 2008 to 2012</t>
  </si>
  <si>
    <t>Table 2.2 New cars registered for the first time by make and month: Jul-Sep 12</t>
  </si>
  <si>
    <t>Table 2.3 Used cars registered for the first time by make and month: Jul-Sep 12</t>
  </si>
  <si>
    <t>Table 3.1 New and used light goods vehicles registered for the first time by make: Jul-Sep 11 to Jul-Sep 12</t>
  </si>
  <si>
    <t>Table 3.2 Light goods vehicles registered for the first time by make, month and new/used breakdown: Jul-Sep 12</t>
  </si>
  <si>
    <t>Table 4.1 New and used heavy goods vehicles registered for the first time by make: Jul-Sep 11 to Jul-Sep 12</t>
  </si>
  <si>
    <t>Table 4.2 Heavy goods vehicles registered for the first time by make, month and new/used breakdown: Jul-Sep 12</t>
  </si>
  <si>
    <t>Table 5.1 Ulsterbus passenger journeys, bus miles and passenger receipts: Jul-Sep 11 to Jul-Sep 12</t>
  </si>
  <si>
    <t>Table 5.2 Metro passenger journeys, bus miles and passenger receipts: Jul-Sep 11 to Jul-Sep 12</t>
  </si>
  <si>
    <t>Table 5.3 Ulsterbus and Metro passenger journeys, bus miles and passenger receipts: Jul-Sep 11 to Jul-Sep 12</t>
  </si>
  <si>
    <t xml:space="preserve">Table 5.4 NIR passenger journeys, passenger miles and passenger receipts: Jul-Sep 11 to Jul-Sep 12 </t>
  </si>
  <si>
    <t>Figure 5.1: Ulsterbus, Metro and NIR Weekly Average Passenger Journeys: Jul-Sep 2012</t>
  </si>
  <si>
    <t>Table 6.1 Deliveries of petrol and diesel for use in Northern Ireland: Jul-Sep 11 to Jul-Sep 12</t>
  </si>
  <si>
    <t>Table 7.1 Road annual vehicle test (MOT) - Motor cars: Jul-Sep 11 to Jul-Sep 12</t>
  </si>
  <si>
    <t>Table 7.2 Road annual vehicle test (MOT) - Motorcycles: Jul-Sep 11 to Jul-Sep 12</t>
  </si>
  <si>
    <t>Table 7.3 Public service vehicles annual vehicle test: Jul-Sep 11 to Jul-Sep 12</t>
  </si>
  <si>
    <t>Table 7.4 Goods vehicles annual vehicle test: Jul-Sep 11 to Jul-Sep 12</t>
  </si>
  <si>
    <t>Table 8.1 Car 'L' driving tests, NI/GB comparison: Jul-Sep 11 to Jul-Sep 12</t>
  </si>
  <si>
    <t>Table 8.2 Touch screen theory tests for private car drivers, NI/GB comparison: Jul-Sep 11 to Jul-Sep 12</t>
  </si>
  <si>
    <t>Table 8.3 Motorcycle 'L' driving tests, NI/GB comparison: Jul-Sep 11 to Jul-Sep 12</t>
  </si>
  <si>
    <t>Table 8.4 Touch screen theory tests for motorcyclists, NI/GB comparison:Jul-Sep 11 to Jul-Sep 12</t>
  </si>
  <si>
    <t>Table 8.5 Large goods vehicle driving tests, NI/GB comparison: Jul-Sep 11 to Jul-Sep 12</t>
  </si>
  <si>
    <t>Table 8.6 Passenger carrying vehicle driving tests, NI/GB comparison: Jul-Sep 11 to Jul-Sep 12</t>
  </si>
  <si>
    <t>Figure 8.1: Northern Ireland Car 'L' Driving Tests:% Pass Rates by gender: Oct 2006-Sep 2007 to Oct 2011-Sep 2012</t>
  </si>
  <si>
    <t xml:space="preserve">Figure 8.2: Touch screen theory tests for private car drivers: % Pass Rates for Males/Females in NI/GB Oct 2011 to Sept 2012 </t>
  </si>
  <si>
    <t>1.1    Motor vehicles registered for the first time: Jul-Sep 11 to Jul-Sep 12</t>
  </si>
  <si>
    <t>Jul-Sep 12</t>
  </si>
  <si>
    <t>1.2     Motor vehicles registered for the first time by month: Jul-Sep 12</t>
  </si>
  <si>
    <t>Jul</t>
  </si>
  <si>
    <t>Aug</t>
  </si>
  <si>
    <t>Sep</t>
  </si>
  <si>
    <t>Imported outside GB</t>
  </si>
  <si>
    <t>5.1   Ulsterbus passenger journeys, bus miles and passenger receipts: Jul-Sep 11 to Jul-Sep 12</t>
  </si>
  <si>
    <t>5.2   Metro passenger journeys, bus miles and passenger receipts: Jul-Sep 11 to Jul-Sep 12</t>
  </si>
  <si>
    <t>5.3  Ulsterbus and Metro passenger journeys, bus miles and passenger receipts: Jul-Sep 11 to Jul-Sep 12</t>
  </si>
  <si>
    <t>5.4   NIR passenger journeys, passenger miles and passenger receipts: Jul-Sep 11 to Jul-Sep 12</t>
  </si>
  <si>
    <t>6.1  Deliveries of Petrol and Diesel for use in Northern Ireland: Jul-Sep 11 to Jul-Sep 12</t>
  </si>
  <si>
    <t>7.1   Road vehicle testing scheme (MOT) - Motor cars: Jul-Sep 11 to Jul-Sep 12</t>
  </si>
  <si>
    <t>7.2   Road vehicle testing scheme (MOT) - Motorcycles: Jul-Sep 11 to Jul-Sep 12</t>
  </si>
  <si>
    <t>7.3   Public service vehicle testing scheme: Jul-Sep 11 to Jul-Sep 12</t>
  </si>
  <si>
    <t>7.4   Goods vehicle testing scheme: Jul-Sep 11 to Jul-Sep 12</t>
  </si>
  <si>
    <t xml:space="preserve">   the 4 quarter rolling average refers to the total retests for the period October 2011 to September 2012 expressed as a</t>
  </si>
  <si>
    <t xml:space="preserve">   rolling average refers to the pass rate for the period October 2011 to September 2012</t>
  </si>
  <si>
    <t>8.1 Car 'L' driving tests, NI/GB comparison: Jul-Sep 11 to Jul-Sep 12</t>
  </si>
  <si>
    <t>8.2  Touch screen theory tests for private car drivers, NI/GB comparison: Jul-Sep 11 to Jul-Sep 12</t>
  </si>
  <si>
    <t xml:space="preserve">   rolling average refers to the pass rate for the period October 2011 to September 2012.  Note that NI and GB pass rates are compiled</t>
  </si>
  <si>
    <t>8.4  Touch screen theory tests for motorcyclists, NI/GB comparison: Jul-Sep 11 to Jul-Sep 12</t>
  </si>
  <si>
    <t>8.5  Large goods vehicle driving tests, NI/GB comparison: Jul-Sep 11 to Jul-Sep 12</t>
  </si>
  <si>
    <t>8.6  Passenger carrying vehicle driving tests, NI/GB comparison: Jul-Sep 11 to Jul-Sep 12</t>
  </si>
  <si>
    <t>2.1   New and used cars registered for the first time by make: Jul-Sep 11 to Jul-Sep 12</t>
  </si>
  <si>
    <t>2.2     New cars registered for the first time by make: Jul-Sep 12</t>
  </si>
  <si>
    <t>2.3     Used cars registered for the first time by make: Jul-Sep 12</t>
  </si>
  <si>
    <t>3.2   Light goods registered for the first time by make, month and new/used breakdown: Jul-Sep 12</t>
  </si>
  <si>
    <t xml:space="preserve"> Jul-Sep 12</t>
  </si>
  <si>
    <t>4.1   New and used heavy goods registered for the first time by make: Jul-Sep 11 to Jul-Sep 12</t>
  </si>
  <si>
    <t>4.2   Heavy goods registered for the first time by make, month and new/used breakdown: Jul-Sep 12</t>
  </si>
  <si>
    <t>Figure 2.1: Cars registered for the first time by new/used breakdown: July to September 2007 to 2012</t>
  </si>
  <si>
    <t>Jul-Sep 2012</t>
  </si>
  <si>
    <t>Jul-Sep 2011</t>
  </si>
  <si>
    <t>Jul-Sep 2009</t>
  </si>
  <si>
    <t>Jul-Sep 2010</t>
  </si>
  <si>
    <t>Jul-Sep 2008</t>
  </si>
  <si>
    <t>Jul-Sep 2007</t>
  </si>
  <si>
    <t>5.1   Ulsterbus, Metro, NIR passenger journeys weekly average: Jul-Sep 12</t>
  </si>
  <si>
    <t xml:space="preserve">   the 4 quarter rolling average refers to the pass rate for the period Oct 2011 to Sep 2012</t>
  </si>
  <si>
    <t>Oct-Sep 12</t>
  </si>
  <si>
    <t>8.1 Car 'L' driving tests, Northern Ireland: 4 quarter rolling average pass rate Jul-Sep quarter 2007 to 2012</t>
  </si>
  <si>
    <t>Oct 2006 - Sep 2007</t>
  </si>
  <si>
    <t>Oct 2007 - Sep 2008</t>
  </si>
  <si>
    <t>Oct 2008 - Sep 2009</t>
  </si>
  <si>
    <t>Oct 2009 - Sep 2010</t>
  </si>
  <si>
    <t>Oct 2010 - Sep 2011</t>
  </si>
  <si>
    <t>Oct 2011 - Sep 2012</t>
  </si>
  <si>
    <t>8.2  Touch screen theory tests for private car drivers, NI/GB comparison: Oct-Sep 11 to Oct-Sep 12</t>
  </si>
  <si>
    <t>3.1   New and used light goods registered for the first time by make: Jul-Sep 11 to Jul-Sep 12</t>
  </si>
  <si>
    <r>
      <t>Jul-Sep 11</t>
    </r>
    <r>
      <rPr>
        <b/>
        <vertAlign val="superscript"/>
        <sz val="10"/>
        <rFont val="Arial"/>
        <family val="2"/>
      </rPr>
      <t xml:space="preserve">  </t>
    </r>
  </si>
  <si>
    <r>
      <t>Apr-Jun 12</t>
    </r>
    <r>
      <rPr>
        <b/>
        <vertAlign val="superscript"/>
        <sz val="10"/>
        <rFont val="Arial"/>
        <family val="2"/>
      </rPr>
      <t>p,r</t>
    </r>
  </si>
  <si>
    <r>
      <t>Jul-Sep 12</t>
    </r>
    <r>
      <rPr>
        <b/>
        <vertAlign val="superscript"/>
        <sz val="10"/>
        <rFont val="Arial"/>
        <family val="2"/>
      </rPr>
      <t>p</t>
    </r>
  </si>
  <si>
    <r>
      <t>Apr-Jun 12</t>
    </r>
    <r>
      <rPr>
        <b/>
        <vertAlign val="superscript"/>
        <sz val="10"/>
        <rFont val="Arial"/>
        <family val="2"/>
      </rPr>
      <t xml:space="preserve">p,r </t>
    </r>
  </si>
  <si>
    <r>
      <t>Jul-Sep 12</t>
    </r>
    <r>
      <rPr>
        <b/>
        <vertAlign val="superscript"/>
        <sz val="10"/>
        <rFont val="Arial"/>
        <family val="2"/>
      </rPr>
      <t xml:space="preserve">p </t>
    </r>
  </si>
  <si>
    <r>
      <t xml:space="preserve">       </t>
    </r>
    <r>
      <rPr>
        <b/>
        <u val="single"/>
        <sz val="10"/>
        <color indexed="8"/>
        <rFont val="Arial"/>
        <family val="2"/>
      </rPr>
      <t>Jan-Mar 12</t>
    </r>
    <r>
      <rPr>
        <b/>
        <u val="single"/>
        <vertAlign val="superscript"/>
        <sz val="10"/>
        <color indexed="8"/>
        <rFont val="Arial"/>
        <family val="2"/>
      </rPr>
      <t>p</t>
    </r>
  </si>
  <si>
    <r>
      <t xml:space="preserve">       </t>
    </r>
    <r>
      <rPr>
        <b/>
        <u val="single"/>
        <sz val="10"/>
        <color indexed="8"/>
        <rFont val="Arial"/>
        <family val="2"/>
      </rPr>
      <t>Jul-Sep 12</t>
    </r>
    <r>
      <rPr>
        <b/>
        <u val="single"/>
        <vertAlign val="superscript"/>
        <sz val="10"/>
        <color indexed="8"/>
        <rFont val="Arial"/>
        <family val="2"/>
      </rPr>
      <t>p</t>
    </r>
  </si>
  <si>
    <r>
      <t>Jul-Sep 12</t>
    </r>
    <r>
      <rPr>
        <b/>
        <u val="single"/>
        <vertAlign val="superscript"/>
        <sz val="10"/>
        <color indexed="8"/>
        <rFont val="Arial"/>
        <family val="2"/>
      </rPr>
      <t>p</t>
    </r>
  </si>
  <si>
    <r>
      <t>8.3  Motorcycle 'L' driving tests</t>
    </r>
    <r>
      <rPr>
        <b/>
        <vertAlign val="superscript"/>
        <sz val="11"/>
        <color indexed="8"/>
        <rFont val="Arial"/>
        <family val="2"/>
      </rPr>
      <t>1</t>
    </r>
    <r>
      <rPr>
        <b/>
        <sz val="11"/>
        <color indexed="8"/>
        <rFont val="Arial"/>
        <family val="2"/>
      </rPr>
      <t>, NI/GB comparison: Jul-Sep 11 to Jul-Sep 12</t>
    </r>
  </si>
  <si>
    <t>The number of tests completed represents the number of full vehicle tests carried out during the quarter.  If the vehicle fails the full test, the owner has 21 days to apply for the vehicle to be retested.  The figure for retests represents the number of these retests that were carried out during the quarter.  Most of the retests in the quarter will be as a result of vehicles failing the full test during the quarter.  However, some of the retests carried out during the current quarter will be as a result of failing the full test in the previous quarter while other retests will not be carried out until the next quarter.  If we assume these largely balance each other out then dividing retests by full tests provides a crude estimate of the test failure rate.  However, this does not take into account multiple failures of the same vehicle and vehicles which do not return to be retested.</t>
  </si>
  <si>
    <t>Tables 7.1 and 7.2</t>
  </si>
  <si>
    <t>Table 7.3</t>
  </si>
  <si>
    <t>Table 7.4</t>
  </si>
  <si>
    <t>Heavy Goods vehicles and trailers are tested on the first anniversary of registration. In April 1996 the age at which Light Goods Vehicles are first tested changed from one to three years.</t>
  </si>
  <si>
    <t>Tables 8.2 and 8.4</t>
  </si>
  <si>
    <r>
      <t>Table 8.3</t>
    </r>
    <r>
      <rPr>
        <b/>
        <sz val="12"/>
        <color indexed="12"/>
        <rFont val="Times New Roman"/>
        <family val="1"/>
      </rPr>
      <t xml:space="preserve"> </t>
    </r>
  </si>
  <si>
    <t>Both the current NI and GB motorcycle driving licence test contains 2 test Modules, both of which must be successfully completed to attain the licence. Module 1 is an off the road manoeuvring test which must be successfully passed, before undertaking Module 2 which is the road driving test. When the candidate has successfully completed Module 1, they may undertake Module 2. The 2 Module test was first introduced in NI on the 8 December 2008 and in GB on 27 April 2009.</t>
  </si>
  <si>
    <t>The NI figures in this publication are the Module 1 and Module 2 tests combined i.e. number taking Module 1 tests + number taking Module 2 tests and number passing Module 1 + number passing Module 2.  The GB figures in this publication are based on the Module 2 test (number taking Module 2 tests and number passing Module 2).</t>
  </si>
  <si>
    <t>Produced by:</t>
  </si>
  <si>
    <t>Central Statistics &amp; Research Branch</t>
  </si>
  <si>
    <t>Department for Regional Development</t>
  </si>
  <si>
    <t xml:space="preserve">Clarence Court </t>
  </si>
  <si>
    <t>10-18 Adelaide Street</t>
  </si>
  <si>
    <t xml:space="preserve"> Belfast BT2 8GB</t>
  </si>
  <si>
    <t>For further information please contact:</t>
  </si>
  <si>
    <t xml:space="preserve">E-mail: CSRB@drdni.gov.uk </t>
  </si>
  <si>
    <t>Textphone: 028 9054 0642</t>
  </si>
  <si>
    <t>Fax: 028 9054 0782</t>
  </si>
  <si>
    <t>Internet: http://www.drdni.gov.uk/index/statistics.htm</t>
  </si>
  <si>
    <t>Alfa Romeo</t>
  </si>
  <si>
    <t>Audi</t>
  </si>
  <si>
    <t>BMW</t>
  </si>
  <si>
    <t>http://www.decc.gov.uk/</t>
  </si>
  <si>
    <t>There have been no noteworthy changes to the data since the previous publication.  Any minor revisions to previously published figures, for example due to validation processes, have been marked on the appropriate table.</t>
  </si>
  <si>
    <t>Chrysler</t>
  </si>
  <si>
    <t>Citroen</t>
  </si>
  <si>
    <t>Daewoo</t>
  </si>
  <si>
    <t>Daihatsu</t>
  </si>
  <si>
    <t>Daimler</t>
  </si>
  <si>
    <t>Ferrari</t>
  </si>
  <si>
    <t>Fiat</t>
  </si>
  <si>
    <t>Ford</t>
  </si>
  <si>
    <t>Honda</t>
  </si>
  <si>
    <t>Hyundai</t>
  </si>
  <si>
    <t>Isuzu</t>
  </si>
  <si>
    <t>Jaguar</t>
  </si>
  <si>
    <t>Jeep</t>
  </si>
  <si>
    <t>Kia</t>
  </si>
  <si>
    <t>Land Rover</t>
  </si>
  <si>
    <t>Lexus</t>
  </si>
  <si>
    <t>Lotus</t>
  </si>
  <si>
    <t>Maserati</t>
  </si>
  <si>
    <t>Mazda</t>
  </si>
  <si>
    <t>Mercedes</t>
  </si>
  <si>
    <t>MG</t>
  </si>
  <si>
    <t>Mitsubishi</t>
  </si>
  <si>
    <t>Nissan</t>
  </si>
  <si>
    <t>Opel</t>
  </si>
  <si>
    <t>Porsche</t>
  </si>
  <si>
    <t>Proton</t>
  </si>
  <si>
    <t>Renault</t>
  </si>
  <si>
    <t>Rolls Royce</t>
  </si>
  <si>
    <t>Rover</t>
  </si>
  <si>
    <t>Saab</t>
  </si>
  <si>
    <t>Seat</t>
  </si>
  <si>
    <t>Skoda</t>
  </si>
  <si>
    <t>Subaru</t>
  </si>
  <si>
    <t>Suzuki</t>
  </si>
  <si>
    <t>Toyota</t>
  </si>
  <si>
    <t>Vauxhall</t>
  </si>
  <si>
    <t>Volkswagen</t>
  </si>
  <si>
    <t>Volvo</t>
  </si>
  <si>
    <t>Other</t>
  </si>
  <si>
    <t>Make</t>
  </si>
  <si>
    <t>Private Cars</t>
  </si>
  <si>
    <t>New cars exempt - Govt owned</t>
  </si>
  <si>
    <t>New cars exempt - Non govt owned</t>
  </si>
  <si>
    <t>Used cars exempt - Govt owned</t>
  </si>
  <si>
    <t>Used</t>
  </si>
  <si>
    <t>New</t>
  </si>
  <si>
    <t>Austin</t>
  </si>
  <si>
    <t>Carbodies</t>
  </si>
  <si>
    <t>Eunos</t>
  </si>
  <si>
    <t>Ssangyong</t>
  </si>
  <si>
    <t>Triumph</t>
  </si>
  <si>
    <t>Imported from</t>
  </si>
  <si>
    <t>Exempt</t>
  </si>
  <si>
    <t>New (includes exempt and imports)</t>
  </si>
  <si>
    <t>Jan-Mar 12</t>
  </si>
  <si>
    <t>Sources: NI - DVA; GB - Driving Standards Agency (DSA)</t>
  </si>
  <si>
    <t>Ulsterbus + Metro</t>
  </si>
  <si>
    <t>From Table 5.3 of</t>
  </si>
  <si>
    <t>Quarterly publications</t>
  </si>
  <si>
    <t>Sources: NI - DVA</t>
  </si>
  <si>
    <t>1 The 4 quarter rolling average figure refers to the pass rate over the last 4 quarters.  For example, in the current quarter, the 4 quarter</t>
  </si>
  <si>
    <t xml:space="preserve">   technical notes on Tables 7.1 to 7.4 (page 30)).</t>
  </si>
  <si>
    <t>7 The company who delivered sulphur free diesel to Northern Ireland finished their sales contract on 31 December 2011.</t>
  </si>
  <si>
    <r>
      <t>Jan-Mar 12</t>
    </r>
    <r>
      <rPr>
        <b/>
        <vertAlign val="superscript"/>
        <sz val="10"/>
        <rFont val="Arial"/>
        <family val="2"/>
      </rPr>
      <t xml:space="preserve">p  </t>
    </r>
  </si>
  <si>
    <r>
      <t>Jan-Mar 12</t>
    </r>
    <r>
      <rPr>
        <b/>
        <vertAlign val="superscript"/>
        <sz val="10"/>
        <rFont val="Arial"/>
        <family val="2"/>
      </rPr>
      <t xml:space="preserve">p </t>
    </r>
  </si>
  <si>
    <r>
      <t xml:space="preserve">       </t>
    </r>
    <r>
      <rPr>
        <b/>
        <u val="single"/>
        <sz val="10"/>
        <color indexed="8"/>
        <rFont val="Arial"/>
        <family val="2"/>
      </rPr>
      <t>Jul-Sep 11</t>
    </r>
    <r>
      <rPr>
        <b/>
        <u val="single"/>
        <vertAlign val="superscript"/>
        <sz val="10"/>
        <color indexed="8"/>
        <rFont val="Arial"/>
        <family val="2"/>
      </rPr>
      <t>p</t>
    </r>
  </si>
  <si>
    <r>
      <t>Sulphur free</t>
    </r>
    <r>
      <rPr>
        <vertAlign val="superscript"/>
        <sz val="10"/>
        <color indexed="8"/>
        <rFont val="Arial"/>
        <family val="2"/>
      </rPr>
      <t>4, 7</t>
    </r>
  </si>
  <si>
    <t>ROI</t>
  </si>
  <si>
    <t>Continent</t>
  </si>
  <si>
    <t>Used cars (includes exempt and imports)</t>
  </si>
  <si>
    <t>Bedford</t>
  </si>
  <si>
    <t>Freight Rover</t>
  </si>
  <si>
    <t>Iveco</t>
  </si>
  <si>
    <t>Iveco-Ford (UK)</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</si>
</sst>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numFmt numFmtId="165" formatCode="#,##0.0"/>
    <numFmt numFmtId="166" formatCode="0.0"/>
    <numFmt numFmtId="167" formatCode="0.0_)"/>
    <numFmt numFmtId="168" formatCode="&quot;£&quot;#,##0"/>
    <numFmt numFmtId="169" formatCode="&quot;Yes&quot;;&quot;Yes&quot;;&quot;No&quot;"/>
    <numFmt numFmtId="170" formatCode="&quot;True&quot;;&quot;True&quot;;&quot;False&quot;"/>
    <numFmt numFmtId="171" formatCode="&quot;On&quot;;&quot;On&quot;;&quot;Off&quot;"/>
    <numFmt numFmtId="172" formatCode="[$€-2]\ #,##0.00_);[Red]\([$€-2]\ #,##0.00\)"/>
  </numFmts>
  <fonts count="118">
    <font>
      <sz val="10"/>
      <name val="Arial"/>
      <family val="0"/>
    </font>
    <font>
      <b/>
      <sz val="10"/>
      <name val="Arial"/>
      <family val="2"/>
    </font>
    <font>
      <sz val="10"/>
      <color indexed="8"/>
      <name val="Times New Roman"/>
      <family val="1"/>
    </font>
    <font>
      <sz val="12"/>
      <name val="Times New Roman"/>
      <family val="1"/>
    </font>
    <font>
      <b/>
      <sz val="10"/>
      <color indexed="8"/>
      <name val="Times New Roman"/>
      <family val="1"/>
    </font>
    <font>
      <sz val="8"/>
      <color indexed="8"/>
      <name val="Times New Roman"/>
      <family val="1"/>
    </font>
    <font>
      <sz val="8"/>
      <name val="Times New Roman"/>
      <family val="1"/>
    </font>
    <font>
      <b/>
      <sz val="12"/>
      <name val="Times New Roman"/>
      <family val="1"/>
    </font>
    <font>
      <sz val="10"/>
      <name val="Times New Roman"/>
      <family val="1"/>
    </font>
    <font>
      <b/>
      <sz val="10"/>
      <name val="Times New Roman"/>
      <family val="1"/>
    </font>
    <font>
      <u val="single"/>
      <sz val="10"/>
      <color indexed="12"/>
      <name val="Arial"/>
      <family val="0"/>
    </font>
    <font>
      <u val="single"/>
      <sz val="10"/>
      <color indexed="36"/>
      <name val="Arial"/>
      <family val="0"/>
    </font>
    <font>
      <b/>
      <sz val="11"/>
      <name val="Times New Roman"/>
      <family val="1"/>
    </font>
    <font>
      <sz val="11"/>
      <name val="Times New Roman"/>
      <family val="1"/>
    </font>
    <font>
      <b/>
      <i/>
      <u val="single"/>
      <sz val="10"/>
      <name val="Times New Roman"/>
      <family val="1"/>
    </font>
    <font>
      <b/>
      <sz val="12"/>
      <color indexed="8"/>
      <name val="Times New Roman"/>
      <family val="1"/>
    </font>
    <font>
      <b/>
      <sz val="10"/>
      <color indexed="63"/>
      <name val="Times New Roman"/>
      <family val="1"/>
    </font>
    <font>
      <sz val="10"/>
      <color indexed="63"/>
      <name val="Times New Roman"/>
      <family val="1"/>
    </font>
    <font>
      <sz val="10"/>
      <color indexed="8"/>
      <name val="Arial"/>
      <family val="2"/>
    </font>
    <font>
      <b/>
      <sz val="12"/>
      <name val="Arial"/>
      <family val="2"/>
    </font>
    <font>
      <sz val="12"/>
      <name val="Arial"/>
      <family val="2"/>
    </font>
    <font>
      <b/>
      <sz val="12"/>
      <color indexed="8"/>
      <name val="Arial"/>
      <family val="2"/>
    </font>
    <font>
      <b/>
      <sz val="10"/>
      <color indexed="8"/>
      <name val="Arial"/>
      <family val="2"/>
    </font>
    <font>
      <b/>
      <vertAlign val="superscript"/>
      <sz val="10"/>
      <color indexed="8"/>
      <name val="Arial"/>
      <family val="2"/>
    </font>
    <font>
      <b/>
      <sz val="11"/>
      <name val="Arial"/>
      <family val="2"/>
    </font>
    <font>
      <b/>
      <u val="single"/>
      <sz val="10"/>
      <name val="Arial"/>
      <family val="2"/>
    </font>
    <font>
      <b/>
      <sz val="11"/>
      <color indexed="8"/>
      <name val="Arial"/>
      <family val="2"/>
    </font>
    <font>
      <sz val="11"/>
      <name val="Arial"/>
      <family val="0"/>
    </font>
    <font>
      <i/>
      <sz val="10"/>
      <name val="Arial"/>
      <family val="2"/>
    </font>
    <font>
      <i/>
      <sz val="10"/>
      <color indexed="8"/>
      <name val="Arial"/>
      <family val="2"/>
    </font>
    <font>
      <b/>
      <i/>
      <sz val="10"/>
      <color indexed="8"/>
      <name val="Arial"/>
      <family val="2"/>
    </font>
    <font>
      <vertAlign val="superscript"/>
      <sz val="10"/>
      <color indexed="8"/>
      <name val="Arial"/>
      <family val="2"/>
    </font>
    <font>
      <b/>
      <vertAlign val="superscript"/>
      <sz val="11"/>
      <color indexed="8"/>
      <name val="Arial"/>
      <family val="2"/>
    </font>
    <font>
      <b/>
      <u val="single"/>
      <sz val="10"/>
      <color indexed="8"/>
      <name val="Arial"/>
      <family val="2"/>
    </font>
    <font>
      <b/>
      <u val="single"/>
      <vertAlign val="superscript"/>
      <sz val="10"/>
      <color indexed="8"/>
      <name val="Arial"/>
      <family val="2"/>
    </font>
    <font>
      <sz val="11"/>
      <color indexed="8"/>
      <name val="Arial"/>
      <family val="2"/>
    </font>
    <font>
      <sz val="10"/>
      <color indexed="9"/>
      <name val="Arial"/>
      <family val="2"/>
    </font>
    <font>
      <b/>
      <sz val="10"/>
      <color indexed="9"/>
      <name val="Arial"/>
      <family val="2"/>
    </font>
    <font>
      <u val="single"/>
      <sz val="10"/>
      <name val="Arial"/>
      <family val="2"/>
    </font>
    <font>
      <b/>
      <sz val="14"/>
      <color indexed="8"/>
      <name val="Arial"/>
      <family val="2"/>
    </font>
    <font>
      <b/>
      <sz val="12"/>
      <color indexed="12"/>
      <name val="Times New Roman"/>
      <family val="1"/>
    </font>
    <font>
      <b/>
      <i/>
      <sz val="12"/>
      <color indexed="8"/>
      <name val="Arial"/>
      <family val="2"/>
    </font>
    <font>
      <sz val="8"/>
      <name val="Arial"/>
      <family val="0"/>
    </font>
    <font>
      <b/>
      <vertAlign val="superscript"/>
      <sz val="10"/>
      <name val="Arial"/>
      <family val="2"/>
    </font>
    <font>
      <sz val="48"/>
      <color indexed="12"/>
      <name val="Arial"/>
      <family val="2"/>
    </font>
    <font>
      <sz val="24"/>
      <color indexed="12"/>
      <name val="Arial"/>
      <family val="0"/>
    </font>
    <font>
      <b/>
      <sz val="14"/>
      <name val="Arial"/>
      <family val="2"/>
    </font>
    <font>
      <b/>
      <i/>
      <sz val="8"/>
      <name val="Arial"/>
      <family val="2"/>
    </font>
    <font>
      <b/>
      <sz val="8"/>
      <name val="Arial"/>
      <family val="2"/>
    </font>
    <font>
      <sz val="9"/>
      <name val="Arial"/>
      <family val="2"/>
    </font>
    <font>
      <sz val="8"/>
      <color indexed="8"/>
      <name val="Arial"/>
      <family val="2"/>
    </font>
    <font>
      <sz val="12"/>
      <color indexed="8"/>
      <name val="Arial"/>
      <family val="2"/>
    </font>
    <font>
      <sz val="12"/>
      <color indexed="8"/>
      <name val="Symbol"/>
      <family val="1"/>
    </font>
    <font>
      <sz val="7"/>
      <color indexed="8"/>
      <name val="Times New Roman"/>
      <family val="1"/>
    </font>
    <font>
      <sz val="12"/>
      <name val="Symbol"/>
      <family val="1"/>
    </font>
    <font>
      <sz val="7"/>
      <name val="Times New Roman"/>
      <family val="1"/>
    </font>
    <font>
      <i/>
      <sz val="12"/>
      <name val="Arial"/>
      <family val="2"/>
    </font>
    <font>
      <sz val="6"/>
      <name val="Arial"/>
      <family val="2"/>
    </font>
    <font>
      <sz val="12"/>
      <color indexed="8"/>
      <name val="Times New Roman"/>
      <family val="1"/>
    </font>
    <font>
      <vertAlign val="superscript"/>
      <sz val="12"/>
      <name val="Arial"/>
      <family val="2"/>
    </font>
    <font>
      <i/>
      <sz val="12"/>
      <color indexed="8"/>
      <name val="Arial"/>
      <family val="2"/>
    </font>
    <font>
      <i/>
      <sz val="6"/>
      <color indexed="8"/>
      <name val="Arial"/>
      <family val="2"/>
    </font>
    <font>
      <b/>
      <i/>
      <sz val="12"/>
      <name val="Arial"/>
      <family val="2"/>
    </font>
    <font>
      <u val="single"/>
      <sz val="12"/>
      <name val="Arial"/>
      <family val="0"/>
    </font>
    <font>
      <sz val="2.5"/>
      <color indexed="8"/>
      <name val="Arial"/>
      <family val="0"/>
    </font>
    <font>
      <sz val="1.75"/>
      <color indexed="8"/>
      <name val="Arial"/>
      <family val="0"/>
    </font>
    <font>
      <sz val="9.2"/>
      <color indexed="8"/>
      <name val="Arial"/>
      <family val="0"/>
    </font>
    <font>
      <sz val="14.75"/>
      <color indexed="8"/>
      <name val="Arial"/>
      <family val="0"/>
    </font>
    <font>
      <sz val="2"/>
      <color indexed="8"/>
      <name val="Arial"/>
      <family val="0"/>
    </font>
    <font>
      <sz val="2.75"/>
      <color indexed="8"/>
      <name val="Arial"/>
      <family val="0"/>
    </font>
    <font>
      <sz val="1.8"/>
      <color indexed="8"/>
      <name val="Arial"/>
      <family val="0"/>
    </font>
    <font>
      <sz val="2.3"/>
      <color indexed="8"/>
      <name val="Arial"/>
      <family val="0"/>
    </font>
    <font>
      <sz val="1.6"/>
      <color indexed="8"/>
      <name val="Arial"/>
      <family val="0"/>
    </font>
    <font>
      <sz val="10.1"/>
      <color indexed="8"/>
      <name val="Arial"/>
      <family val="0"/>
    </font>
    <font>
      <sz val="9.8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
      <color indexed="8"/>
      <name val="Arial"/>
      <family val="0"/>
    </font>
    <font>
      <b/>
      <sz val="2.25"/>
      <color indexed="8"/>
      <name val="Arial"/>
      <family val="0"/>
    </font>
    <font>
      <b/>
      <sz val="11.25"/>
      <color indexed="8"/>
      <name val="Arial"/>
      <family val="0"/>
    </font>
    <font>
      <b/>
      <sz val="3"/>
      <color indexed="8"/>
      <name val="Arial"/>
      <family val="0"/>
    </font>
    <font>
      <b/>
      <vertAlign val="superscript"/>
      <sz val="3"/>
      <color indexed="8"/>
      <name val="Arial"/>
      <family val="0"/>
    </font>
    <font>
      <b/>
      <sz val="1.75"/>
      <color indexed="8"/>
      <name val="Arial"/>
      <family val="0"/>
    </font>
    <font>
      <b/>
      <sz val="10.75"/>
      <color indexed="8"/>
      <name val="Arial"/>
      <family val="0"/>
    </font>
    <font>
      <b/>
      <sz val="11.5"/>
      <color indexed="8"/>
      <name val="Arial"/>
      <family val="0"/>
    </font>
    <font>
      <b/>
      <sz val="11.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ck">
        <color indexed="9"/>
      </left>
      <right>
        <color indexed="63"/>
      </right>
      <top>
        <color indexed="63"/>
      </top>
      <bottom>
        <color indexed="63"/>
      </bottom>
    </border>
    <border>
      <left>
        <color indexed="63"/>
      </left>
      <right>
        <color indexed="63"/>
      </right>
      <top style="medium"/>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ck">
        <color indexed="9"/>
      </left>
      <right>
        <color indexed="63"/>
      </right>
      <top>
        <color indexed="63"/>
      </top>
      <bottom style="medium">
        <color indexed="8"/>
      </bottom>
    </border>
    <border>
      <left style="thick">
        <color indexed="9"/>
      </left>
      <right>
        <color indexed="63"/>
      </right>
      <top style="thin">
        <color indexed="8"/>
      </top>
      <bottom>
        <color indexed="63"/>
      </bottom>
    </border>
    <border>
      <left style="thick">
        <color indexed="9"/>
      </left>
      <right>
        <color indexed="63"/>
      </right>
      <top style="medium">
        <color indexed="8"/>
      </top>
      <bottom style="thin">
        <color indexed="8"/>
      </bottom>
    </border>
    <border>
      <left>
        <color indexed="63"/>
      </left>
      <right>
        <color indexed="63"/>
      </right>
      <top style="medium">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medium">
        <color indexed="8"/>
      </bottom>
    </border>
    <border>
      <left>
        <color indexed="63"/>
      </left>
      <right>
        <color indexed="63"/>
      </right>
      <top style="medium"/>
      <bottom>
        <color indexed="63"/>
      </botto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thick">
        <color indexed="9"/>
      </left>
      <right>
        <color indexed="63"/>
      </right>
      <top style="medium">
        <color indexed="8"/>
      </top>
      <bottom style="thick">
        <color indexed="9"/>
      </bottom>
    </border>
    <border>
      <left style="thick">
        <color indexed="9"/>
      </left>
      <right>
        <color indexed="63"/>
      </right>
      <top style="thick">
        <color indexed="9"/>
      </top>
      <bottom style="thin">
        <color indexed="8"/>
      </bottom>
    </border>
    <border>
      <left style="thick">
        <color indexed="9"/>
      </left>
      <right>
        <color indexed="63"/>
      </right>
      <top style="thick">
        <color indexed="9"/>
      </top>
      <bottom>
        <color indexed="63"/>
      </bottom>
    </border>
    <border>
      <left style="thick">
        <color indexed="9"/>
      </left>
      <right>
        <color indexed="63"/>
      </right>
      <top style="medium">
        <color indexed="9"/>
      </top>
      <bottom>
        <color indexed="63"/>
      </bottom>
    </border>
    <border>
      <left>
        <color indexed="63"/>
      </left>
      <right>
        <color indexed="63"/>
      </right>
      <top style="thick">
        <color indexed="9"/>
      </top>
      <bottom>
        <color indexed="63"/>
      </bottom>
    </border>
    <border>
      <left>
        <color indexed="63"/>
      </left>
      <right style="thin"/>
      <top style="thin"/>
      <bottom>
        <color indexed="63"/>
      </bottom>
    </border>
    <border>
      <left style="thin"/>
      <right style="thin"/>
      <top>
        <color indexed="63"/>
      </top>
      <bottom style="thin"/>
    </border>
    <border>
      <left style="medium">
        <color indexed="9"/>
      </left>
      <right>
        <color indexed="63"/>
      </right>
      <top>
        <color indexed="63"/>
      </top>
      <bottom>
        <color indexed="63"/>
      </bottom>
    </border>
    <border>
      <left style="thin"/>
      <right>
        <color indexed="63"/>
      </right>
      <top style="medium"/>
      <bottom>
        <color indexed="63"/>
      </bottom>
    </border>
    <border>
      <left style="thin"/>
      <right style="thin"/>
      <top style="medium"/>
      <bottom>
        <color indexed="63"/>
      </bottom>
    </border>
    <border>
      <left style="thick">
        <color indexed="9"/>
      </left>
      <right>
        <color indexed="63"/>
      </right>
      <top>
        <color indexed="63"/>
      </top>
      <bottom style="thin">
        <color indexed="8"/>
      </bottom>
    </border>
    <border>
      <left>
        <color indexed="63"/>
      </left>
      <right>
        <color indexed="63"/>
      </right>
      <top style="thin"/>
      <bottom>
        <color indexed="63"/>
      </bottom>
    </border>
    <border>
      <left style="thick">
        <color indexed="9"/>
      </left>
      <right>
        <color indexed="63"/>
      </right>
      <top style="medium">
        <color indexed="8"/>
      </top>
      <bottom>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style="thick">
        <color indexed="9"/>
      </top>
      <bottom style="thin">
        <color indexed="8"/>
      </bottom>
    </border>
    <border>
      <left>
        <color indexed="63"/>
      </left>
      <right>
        <color indexed="63"/>
      </right>
      <top style="medium"/>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color indexed="63"/>
      </bottom>
    </border>
    <border>
      <left style="thin"/>
      <right style="medium"/>
      <top>
        <color indexed="63"/>
      </top>
      <bottom>
        <color indexed="63"/>
      </bottom>
    </border>
    <border>
      <left style="medium"/>
      <right style="medium"/>
      <top style="thin"/>
      <bottom style="thin"/>
    </border>
    <border>
      <left>
        <color indexed="63"/>
      </left>
      <right style="thin"/>
      <top>
        <color indexed="63"/>
      </top>
      <bottom style="thin"/>
    </border>
    <border>
      <left style="thin"/>
      <right style="medium"/>
      <top>
        <color indexed="63"/>
      </top>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style="thin"/>
      <right>
        <color indexed="63"/>
      </right>
      <top style="medium"/>
      <bottom style="thin"/>
    </border>
    <border>
      <left>
        <color indexed="63"/>
      </left>
      <right style="thin"/>
      <top style="medium"/>
      <bottom>
        <color indexed="63"/>
      </bottom>
    </border>
    <border>
      <left>
        <color indexed="63"/>
      </left>
      <right>
        <color indexed="63"/>
      </right>
      <top style="medium"/>
      <bottom style="thick">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3" fillId="26" borderId="0" applyNumberFormat="0" applyBorder="0" applyAlignment="0" applyProtection="0"/>
    <xf numFmtId="0" fontId="104" fillId="27" borderId="1" applyNumberFormat="0" applyAlignment="0" applyProtection="0"/>
    <xf numFmtId="0" fontId="10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6" fillId="0" borderId="0" applyNumberFormat="0" applyFill="0" applyBorder="0" applyAlignment="0" applyProtection="0"/>
    <xf numFmtId="0" fontId="11"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0" fillId="0" borderId="0" applyNumberFormat="0" applyFill="0" applyBorder="0" applyAlignment="0" applyProtection="0"/>
    <xf numFmtId="0" fontId="111" fillId="30" borderId="1" applyNumberFormat="0" applyAlignment="0" applyProtection="0"/>
    <xf numFmtId="0" fontId="112" fillId="0" borderId="6" applyNumberFormat="0" applyFill="0" applyAlignment="0" applyProtection="0"/>
    <xf numFmtId="0" fontId="113" fillId="31" borderId="0" applyNumberFormat="0" applyBorder="0" applyAlignment="0" applyProtection="0"/>
    <xf numFmtId="0" fontId="0" fillId="32" borderId="7" applyNumberFormat="0" applyFont="0" applyAlignment="0" applyProtection="0"/>
    <xf numFmtId="0" fontId="114" fillId="27" borderId="8" applyNumberFormat="0" applyAlignment="0" applyProtection="0"/>
    <xf numFmtId="9" fontId="0" fillId="0" borderId="0" applyFont="0" applyFill="0" applyBorder="0" applyAlignment="0" applyProtection="0"/>
    <xf numFmtId="0" fontId="115" fillId="0" borderId="0" applyNumberFormat="0" applyFill="0" applyBorder="0" applyAlignment="0" applyProtection="0"/>
    <xf numFmtId="0" fontId="116" fillId="0" borderId="9" applyNumberFormat="0" applyFill="0" applyAlignment="0" applyProtection="0"/>
    <xf numFmtId="0" fontId="117" fillId="0" borderId="0" applyNumberFormat="0" applyFill="0" applyBorder="0" applyAlignment="0" applyProtection="0"/>
  </cellStyleXfs>
  <cellXfs count="459">
    <xf numFmtId="0" fontId="0" fillId="0" borderId="0" xfId="0" applyAlignment="1">
      <alignment/>
    </xf>
    <xf numFmtId="0" fontId="1" fillId="0" borderId="0" xfId="0" applyFont="1" applyBorder="1" applyAlignment="1">
      <alignment/>
    </xf>
    <xf numFmtId="0" fontId="1" fillId="0" borderId="0" xfId="0" applyFont="1" applyAlignment="1">
      <alignment/>
    </xf>
    <xf numFmtId="0" fontId="0" fillId="0" borderId="0" xfId="0" applyFont="1" applyAlignment="1">
      <alignment/>
    </xf>
    <xf numFmtId="0" fontId="3" fillId="0" borderId="0" xfId="0" applyFont="1" applyAlignment="1">
      <alignment/>
    </xf>
    <xf numFmtId="0" fontId="8" fillId="0" borderId="0" xfId="0" applyFont="1" applyAlignment="1">
      <alignment/>
    </xf>
    <xf numFmtId="0" fontId="8" fillId="0" borderId="0" xfId="0" applyFont="1" applyFill="1" applyAlignment="1">
      <alignment/>
    </xf>
    <xf numFmtId="0" fontId="8" fillId="0" borderId="0" xfId="0" applyFont="1" applyBorder="1" applyAlignment="1">
      <alignment/>
    </xf>
    <xf numFmtId="0" fontId="9" fillId="0" borderId="10" xfId="0" applyFont="1" applyBorder="1" applyAlignment="1">
      <alignment horizontal="left" indent="2"/>
    </xf>
    <xf numFmtId="0" fontId="9" fillId="0" borderId="10" xfId="0" applyFont="1" applyBorder="1" applyAlignment="1">
      <alignment horizontal="center"/>
    </xf>
    <xf numFmtId="0" fontId="9" fillId="0" borderId="10" xfId="0" applyFont="1" applyBorder="1" applyAlignment="1">
      <alignment horizontal="center" wrapText="1"/>
    </xf>
    <xf numFmtId="0" fontId="8" fillId="0" borderId="10" xfId="0" applyFont="1" applyBorder="1" applyAlignment="1">
      <alignment/>
    </xf>
    <xf numFmtId="0" fontId="9" fillId="0" borderId="10" xfId="0" applyFont="1" applyBorder="1" applyAlignment="1">
      <alignment/>
    </xf>
    <xf numFmtId="0" fontId="9" fillId="0" borderId="10" xfId="0" applyFont="1" applyFill="1" applyBorder="1" applyAlignment="1">
      <alignment/>
    </xf>
    <xf numFmtId="0" fontId="8" fillId="0" borderId="0" xfId="0" applyFont="1" applyFill="1" applyBorder="1" applyAlignment="1">
      <alignment/>
    </xf>
    <xf numFmtId="0" fontId="0" fillId="0" borderId="0" xfId="0" applyFill="1" applyBorder="1" applyAlignment="1">
      <alignment/>
    </xf>
    <xf numFmtId="0" fontId="8" fillId="0" borderId="0" xfId="0" applyFont="1" applyAlignment="1">
      <alignment horizontal="center"/>
    </xf>
    <xf numFmtId="0" fontId="13" fillId="0" borderId="0" xfId="0" applyFont="1" applyAlignment="1">
      <alignment/>
    </xf>
    <xf numFmtId="0" fontId="8" fillId="33" borderId="0" xfId="0" applyFont="1" applyFill="1" applyBorder="1" applyAlignment="1">
      <alignment/>
    </xf>
    <xf numFmtId="0" fontId="14" fillId="0" borderId="0" xfId="0" applyFont="1" applyAlignment="1">
      <alignment horizontal="left"/>
    </xf>
    <xf numFmtId="0" fontId="0" fillId="33" borderId="0" xfId="0" applyFill="1" applyAlignment="1">
      <alignment/>
    </xf>
    <xf numFmtId="0" fontId="0" fillId="0" borderId="0" xfId="0" applyFill="1" applyAlignment="1">
      <alignment/>
    </xf>
    <xf numFmtId="0" fontId="15" fillId="0" borderId="11" xfId="0" applyFont="1" applyFill="1" applyBorder="1" applyAlignment="1" applyProtection="1">
      <alignment/>
      <protection/>
    </xf>
    <xf numFmtId="0" fontId="2" fillId="0" borderId="0" xfId="0" applyFont="1" applyFill="1" applyBorder="1" applyAlignment="1" applyProtection="1">
      <alignment/>
      <protection/>
    </xf>
    <xf numFmtId="0" fontId="2" fillId="0" borderId="11" xfId="0" applyFont="1" applyFill="1" applyBorder="1" applyAlignment="1" applyProtection="1">
      <alignment/>
      <protection/>
    </xf>
    <xf numFmtId="0" fontId="7" fillId="0" borderId="0" xfId="0" applyFont="1" applyFill="1" applyBorder="1" applyAlignment="1" applyProtection="1">
      <alignment/>
      <protection/>
    </xf>
    <xf numFmtId="0" fontId="16" fillId="0" borderId="0" xfId="0" applyFont="1" applyFill="1" applyBorder="1" applyAlignment="1" applyProtection="1">
      <alignment vertical="center"/>
      <protection/>
    </xf>
    <xf numFmtId="0" fontId="2" fillId="0" borderId="0" xfId="0" applyFont="1" applyFill="1" applyBorder="1" applyAlignment="1" applyProtection="1">
      <alignment vertical="top"/>
      <protection/>
    </xf>
    <xf numFmtId="0" fontId="8" fillId="0" borderId="0" xfId="0" applyFont="1" applyFill="1" applyBorder="1" applyAlignment="1" applyProtection="1">
      <alignment/>
      <protection/>
    </xf>
    <xf numFmtId="0" fontId="15" fillId="0" borderId="0" xfId="0" applyFont="1" applyFill="1" applyBorder="1" applyAlignment="1" applyProtection="1">
      <alignment vertical="center"/>
      <protection/>
    </xf>
    <xf numFmtId="0" fontId="5" fillId="0" borderId="0" xfId="0" applyFont="1" applyFill="1" applyBorder="1" applyAlignment="1" applyProtection="1">
      <alignment/>
      <protection/>
    </xf>
    <xf numFmtId="0" fontId="17" fillId="0" borderId="0" xfId="0" applyFont="1" applyFill="1" applyBorder="1" applyAlignment="1" applyProtection="1">
      <alignment/>
      <protection/>
    </xf>
    <xf numFmtId="0" fontId="15" fillId="0" borderId="0" xfId="0" applyFont="1" applyFill="1" applyBorder="1" applyAlignment="1" applyProtection="1">
      <alignment/>
      <protection/>
    </xf>
    <xf numFmtId="0" fontId="8" fillId="0" borderId="11" xfId="0" applyFont="1" applyFill="1" applyBorder="1" applyAlignment="1" applyProtection="1">
      <alignment/>
      <protection/>
    </xf>
    <xf numFmtId="0" fontId="4" fillId="0" borderId="0" xfId="0" applyFont="1" applyFill="1" applyBorder="1" applyAlignment="1" applyProtection="1">
      <alignment vertical="center"/>
      <protection/>
    </xf>
    <xf numFmtId="0" fontId="12" fillId="0" borderId="10" xfId="0" applyFont="1" applyBorder="1" applyAlignment="1">
      <alignment horizontal="left" indent="2"/>
    </xf>
    <xf numFmtId="0" fontId="12" fillId="0" borderId="10" xfId="0" applyFont="1" applyBorder="1" applyAlignment="1">
      <alignment horizontal="center"/>
    </xf>
    <xf numFmtId="0" fontId="12" fillId="0" borderId="10" xfId="0" applyFont="1" applyBorder="1" applyAlignment="1">
      <alignment horizontal="center" wrapText="1"/>
    </xf>
    <xf numFmtId="0" fontId="12" fillId="0" borderId="10" xfId="0" applyFont="1" applyBorder="1" applyAlignment="1">
      <alignment/>
    </xf>
    <xf numFmtId="0" fontId="12" fillId="0" borderId="10" xfId="0" applyFont="1" applyFill="1" applyBorder="1" applyAlignment="1">
      <alignment/>
    </xf>
    <xf numFmtId="0" fontId="1" fillId="33" borderId="0" xfId="0" applyFont="1" applyFill="1" applyBorder="1" applyAlignment="1">
      <alignment/>
    </xf>
    <xf numFmtId="0" fontId="6" fillId="0" borderId="0" xfId="0" applyFont="1" applyAlignment="1">
      <alignment/>
    </xf>
    <xf numFmtId="0" fontId="0" fillId="0" borderId="0" xfId="0" applyFont="1" applyAlignment="1">
      <alignment horizontal="right"/>
    </xf>
    <xf numFmtId="0" fontId="19" fillId="0" borderId="10" xfId="0" applyFont="1" applyBorder="1" applyAlignment="1">
      <alignment horizontal="left" indent="2"/>
    </xf>
    <xf numFmtId="0" fontId="20" fillId="0" borderId="0" xfId="0" applyFont="1" applyAlignment="1">
      <alignment/>
    </xf>
    <xf numFmtId="0" fontId="0" fillId="0" borderId="0" xfId="0" applyFont="1" applyFill="1" applyAlignment="1">
      <alignment/>
    </xf>
    <xf numFmtId="0" fontId="20" fillId="0" borderId="0" xfId="0" applyFont="1" applyFill="1" applyAlignment="1">
      <alignment/>
    </xf>
    <xf numFmtId="0" fontId="21" fillId="34" borderId="11" xfId="0" applyFont="1" applyFill="1" applyBorder="1" applyAlignment="1" applyProtection="1">
      <alignment/>
      <protection/>
    </xf>
    <xf numFmtId="0" fontId="20" fillId="33" borderId="11" xfId="0" applyFont="1" applyFill="1" applyBorder="1" applyAlignment="1" applyProtection="1">
      <alignment/>
      <protection/>
    </xf>
    <xf numFmtId="0" fontId="18" fillId="33" borderId="0" xfId="0" applyFont="1" applyFill="1" applyAlignment="1" applyProtection="1">
      <alignment horizontal="right"/>
      <protection/>
    </xf>
    <xf numFmtId="0" fontId="21" fillId="0" borderId="11" xfId="0" applyFont="1" applyFill="1" applyBorder="1" applyAlignment="1" applyProtection="1">
      <alignment/>
      <protection/>
    </xf>
    <xf numFmtId="0" fontId="21" fillId="0" borderId="11" xfId="0" applyFont="1" applyFill="1" applyBorder="1" applyAlignment="1">
      <alignment horizontal="left"/>
    </xf>
    <xf numFmtId="0" fontId="21" fillId="34" borderId="11" xfId="0" applyFont="1" applyFill="1" applyBorder="1" applyAlignment="1" applyProtection="1">
      <alignment horizontal="left"/>
      <protection/>
    </xf>
    <xf numFmtId="0" fontId="21" fillId="34" borderId="0" xfId="0" applyFont="1" applyFill="1" applyBorder="1" applyAlignment="1" applyProtection="1">
      <alignment horizontal="left"/>
      <protection/>
    </xf>
    <xf numFmtId="0" fontId="1" fillId="0" borderId="0" xfId="0" applyFont="1" applyAlignment="1">
      <alignment horizontal="center" vertical="top" wrapText="1"/>
    </xf>
    <xf numFmtId="0" fontId="0" fillId="0" borderId="12" xfId="0" applyFont="1" applyBorder="1" applyAlignment="1">
      <alignment/>
    </xf>
    <xf numFmtId="0" fontId="1" fillId="0" borderId="12" xfId="0" applyFont="1" applyBorder="1" applyAlignment="1">
      <alignment horizontal="righ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Font="1" applyAlignment="1">
      <alignment horizontal="right"/>
    </xf>
    <xf numFmtId="0" fontId="1" fillId="0" borderId="13" xfId="0" applyFont="1" applyBorder="1" applyAlignment="1">
      <alignment horizontal="right"/>
    </xf>
    <xf numFmtId="0" fontId="0" fillId="0" borderId="0" xfId="0" applyFont="1" applyBorder="1" applyAlignment="1">
      <alignment/>
    </xf>
    <xf numFmtId="0" fontId="1" fillId="0" borderId="13" xfId="0" applyFont="1" applyFill="1" applyBorder="1" applyAlignment="1">
      <alignment/>
    </xf>
    <xf numFmtId="0" fontId="1" fillId="0" borderId="0" xfId="0" applyFont="1" applyFill="1" applyAlignment="1">
      <alignment/>
    </xf>
    <xf numFmtId="0" fontId="1" fillId="0" borderId="14" xfId="0" applyFont="1" applyBorder="1" applyAlignment="1">
      <alignment horizontal="center" vertical="top" wrapText="1"/>
    </xf>
    <xf numFmtId="0" fontId="1" fillId="0" borderId="13" xfId="0" applyFont="1" applyBorder="1" applyAlignment="1">
      <alignment/>
    </xf>
    <xf numFmtId="3" fontId="0" fillId="0" borderId="14" xfId="0" applyNumberFormat="1" applyFont="1" applyBorder="1" applyAlignment="1">
      <alignment/>
    </xf>
    <xf numFmtId="3" fontId="0" fillId="0" borderId="15" xfId="0" applyNumberFormat="1" applyFont="1" applyBorder="1" applyAlignment="1">
      <alignment/>
    </xf>
    <xf numFmtId="0" fontId="1" fillId="0" borderId="14"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xf>
    <xf numFmtId="3" fontId="0" fillId="0" borderId="0" xfId="0" applyNumberFormat="1" applyFont="1" applyBorder="1" applyAlignment="1">
      <alignment/>
    </xf>
    <xf numFmtId="0" fontId="0" fillId="0" borderId="18" xfId="0" applyFont="1" applyBorder="1" applyAlignment="1">
      <alignment/>
    </xf>
    <xf numFmtId="0" fontId="1" fillId="0" borderId="17" xfId="0" applyFont="1" applyBorder="1" applyAlignment="1">
      <alignment horizontal="right"/>
    </xf>
    <xf numFmtId="3" fontId="0" fillId="0" borderId="19" xfId="0" applyNumberFormat="1" applyFont="1" applyBorder="1" applyAlignment="1">
      <alignment/>
    </xf>
    <xf numFmtId="3" fontId="0" fillId="0" borderId="20" xfId="0" applyNumberFormat="1" applyFont="1" applyBorder="1" applyAlignment="1">
      <alignment/>
    </xf>
    <xf numFmtId="0" fontId="0" fillId="0" borderId="15" xfId="0" applyFont="1" applyBorder="1" applyAlignment="1">
      <alignment/>
    </xf>
    <xf numFmtId="0" fontId="18" fillId="33" borderId="11" xfId="0" applyFont="1" applyFill="1" applyBorder="1" applyAlignment="1" applyProtection="1">
      <alignment/>
      <protection/>
    </xf>
    <xf numFmtId="0" fontId="22" fillId="33" borderId="11" xfId="0" applyFont="1" applyFill="1" applyBorder="1" applyAlignment="1" applyProtection="1">
      <alignment/>
      <protection/>
    </xf>
    <xf numFmtId="0" fontId="18" fillId="33" borderId="21" xfId="0" applyFont="1" applyFill="1" applyBorder="1" applyAlignment="1" applyProtection="1">
      <alignment vertical="top"/>
      <protection/>
    </xf>
    <xf numFmtId="0" fontId="0" fillId="33" borderId="11" xfId="0" applyFont="1" applyFill="1" applyBorder="1" applyAlignment="1" applyProtection="1">
      <alignment/>
      <protection/>
    </xf>
    <xf numFmtId="0" fontId="22" fillId="34" borderId="11" xfId="0" applyFont="1" applyFill="1" applyBorder="1" applyAlignment="1" applyProtection="1">
      <alignment/>
      <protection/>
    </xf>
    <xf numFmtId="0" fontId="22" fillId="33" borderId="22" xfId="0" applyFont="1" applyFill="1" applyBorder="1" applyAlignment="1" applyProtection="1">
      <alignment/>
      <protection/>
    </xf>
    <xf numFmtId="0" fontId="0" fillId="33" borderId="0" xfId="0" applyFont="1" applyFill="1" applyAlignment="1">
      <alignment/>
    </xf>
    <xf numFmtId="0" fontId="18" fillId="0" borderId="0" xfId="0" applyFont="1" applyFill="1" applyBorder="1" applyAlignment="1" applyProtection="1">
      <alignment horizontal="right"/>
      <protection/>
    </xf>
    <xf numFmtId="0" fontId="18" fillId="0" borderId="0" xfId="0" applyFont="1" applyFill="1" applyBorder="1" applyAlignment="1" applyProtection="1">
      <alignment vertical="center"/>
      <protection/>
    </xf>
    <xf numFmtId="0" fontId="22" fillId="0" borderId="11" xfId="0" applyFont="1" applyFill="1" applyBorder="1" applyAlignment="1" applyProtection="1">
      <alignment/>
      <protection/>
    </xf>
    <xf numFmtId="0" fontId="18" fillId="0" borderId="11" xfId="0" applyFont="1" applyFill="1" applyBorder="1" applyAlignment="1" applyProtection="1">
      <alignment horizontal="left"/>
      <protection/>
    </xf>
    <xf numFmtId="0" fontId="22" fillId="0" borderId="11" xfId="0" applyFont="1" applyFill="1" applyBorder="1" applyAlignment="1" applyProtection="1">
      <alignment horizontal="left"/>
      <protection/>
    </xf>
    <xf numFmtId="0" fontId="18" fillId="0" borderId="11" xfId="0" applyFont="1" applyFill="1" applyBorder="1" applyAlignment="1" applyProtection="1">
      <alignment horizontal="right"/>
      <protection/>
    </xf>
    <xf numFmtId="0" fontId="18" fillId="0" borderId="11" xfId="0" applyFont="1" applyFill="1" applyBorder="1" applyAlignment="1" applyProtection="1">
      <alignment/>
      <protection/>
    </xf>
    <xf numFmtId="0" fontId="18" fillId="0" borderId="0" xfId="0" applyFont="1" applyFill="1" applyAlignment="1" applyProtection="1">
      <alignment/>
      <protection/>
    </xf>
    <xf numFmtId="0" fontId="18" fillId="0" borderId="23" xfId="0" applyFont="1" applyFill="1" applyBorder="1" applyAlignment="1">
      <alignment vertical="center"/>
    </xf>
    <xf numFmtId="0" fontId="18" fillId="0" borderId="22" xfId="0" applyFont="1" applyFill="1" applyBorder="1" applyAlignment="1">
      <alignment vertical="center"/>
    </xf>
    <xf numFmtId="0" fontId="18" fillId="0" borderId="11" xfId="0" applyFont="1" applyFill="1" applyBorder="1" applyAlignment="1">
      <alignment vertical="top"/>
    </xf>
    <xf numFmtId="0" fontId="18" fillId="0" borderId="21" xfId="0" applyFont="1" applyFill="1" applyBorder="1" applyAlignment="1">
      <alignment vertical="top" wrapText="1"/>
    </xf>
    <xf numFmtId="0" fontId="18" fillId="0" borderId="11" xfId="0" applyFont="1" applyFill="1" applyBorder="1" applyAlignment="1">
      <alignment/>
    </xf>
    <xf numFmtId="0" fontId="18" fillId="0" borderId="0" xfId="0" applyFont="1" applyFill="1" applyBorder="1" applyAlignment="1">
      <alignment/>
    </xf>
    <xf numFmtId="0" fontId="22" fillId="0" borderId="11" xfId="0" applyFont="1" applyFill="1" applyBorder="1" applyAlignment="1">
      <alignment horizontal="left"/>
    </xf>
    <xf numFmtId="0" fontId="22" fillId="35" borderId="24" xfId="0" applyFont="1" applyFill="1" applyBorder="1" applyAlignment="1">
      <alignment horizontal="center" vertical="center"/>
    </xf>
    <xf numFmtId="0" fontId="18" fillId="33" borderId="25" xfId="0" applyFont="1" applyFill="1" applyBorder="1" applyAlignment="1" applyProtection="1">
      <alignment/>
      <protection/>
    </xf>
    <xf numFmtId="0" fontId="18" fillId="33" borderId="11" xfId="0" applyFont="1" applyFill="1" applyBorder="1" applyAlignment="1" applyProtection="1">
      <alignment/>
      <protection/>
    </xf>
    <xf numFmtId="0" fontId="18" fillId="33" borderId="0" xfId="0" applyFont="1" applyFill="1" applyBorder="1" applyAlignment="1" applyProtection="1">
      <alignment/>
      <protection/>
    </xf>
    <xf numFmtId="0" fontId="22" fillId="33" borderId="0" xfId="0" applyFont="1" applyFill="1" applyBorder="1" applyAlignment="1" applyProtection="1">
      <alignment/>
      <protection/>
    </xf>
    <xf numFmtId="0" fontId="18" fillId="33" borderId="0" xfId="0" applyFont="1" applyFill="1" applyBorder="1" applyAlignment="1" applyProtection="1">
      <alignment horizontal="center"/>
      <protection/>
    </xf>
    <xf numFmtId="0" fontId="22" fillId="33" borderId="26" xfId="0" applyFont="1" applyFill="1" applyBorder="1" applyAlignment="1" applyProtection="1">
      <alignment vertical="top"/>
      <protection/>
    </xf>
    <xf numFmtId="0" fontId="22" fillId="34" borderId="11" xfId="0" applyFont="1" applyFill="1" applyBorder="1" applyAlignment="1" applyProtection="1">
      <alignment horizontal="left"/>
      <protection/>
    </xf>
    <xf numFmtId="0" fontId="22" fillId="34" borderId="0" xfId="0" applyFont="1" applyFill="1" applyBorder="1" applyAlignment="1" applyProtection="1">
      <alignment horizontal="left"/>
      <protection/>
    </xf>
    <xf numFmtId="0" fontId="22" fillId="35" borderId="27" xfId="0" applyFont="1" applyFill="1" applyBorder="1" applyAlignment="1">
      <alignment horizontal="center" vertical="center"/>
    </xf>
    <xf numFmtId="0" fontId="24" fillId="0" borderId="10" xfId="0" applyFont="1" applyBorder="1" applyAlignment="1">
      <alignment/>
    </xf>
    <xf numFmtId="3" fontId="24" fillId="0" borderId="10" xfId="0" applyNumberFormat="1" applyFont="1" applyBorder="1" applyAlignment="1">
      <alignment/>
    </xf>
    <xf numFmtId="3" fontId="24" fillId="0" borderId="28" xfId="0" applyNumberFormat="1" applyFont="1" applyBorder="1" applyAlignment="1">
      <alignment/>
    </xf>
    <xf numFmtId="3" fontId="24" fillId="0" borderId="29" xfId="0" applyNumberFormat="1" applyFont="1" applyBorder="1" applyAlignment="1">
      <alignment/>
    </xf>
    <xf numFmtId="3" fontId="24" fillId="0" borderId="10" xfId="0" applyNumberFormat="1" applyFont="1" applyBorder="1" applyAlignment="1">
      <alignment horizontal="right"/>
    </xf>
    <xf numFmtId="3" fontId="24" fillId="0" borderId="30" xfId="0" applyNumberFormat="1" applyFont="1" applyBorder="1" applyAlignment="1">
      <alignment/>
    </xf>
    <xf numFmtId="0" fontId="22" fillId="33" borderId="11" xfId="0" applyFont="1" applyFill="1" applyBorder="1" applyAlignment="1" applyProtection="1">
      <alignment/>
      <protection/>
    </xf>
    <xf numFmtId="0" fontId="22" fillId="33" borderId="21" xfId="0" applyFont="1" applyFill="1" applyBorder="1" applyAlignment="1" applyProtection="1">
      <alignment vertical="top"/>
      <protection/>
    </xf>
    <xf numFmtId="0" fontId="18" fillId="0" borderId="31" xfId="0" applyFont="1" applyFill="1" applyBorder="1" applyAlignment="1" applyProtection="1">
      <alignment vertical="center"/>
      <protection/>
    </xf>
    <xf numFmtId="0" fontId="18" fillId="0" borderId="32" xfId="0" applyFont="1" applyFill="1" applyBorder="1" applyAlignment="1" applyProtection="1">
      <alignment vertical="center"/>
      <protection/>
    </xf>
    <xf numFmtId="0" fontId="26" fillId="34" borderId="33" xfId="0" applyFont="1" applyFill="1" applyBorder="1" applyAlignment="1" applyProtection="1">
      <alignment/>
      <protection/>
    </xf>
    <xf numFmtId="0" fontId="26" fillId="34" borderId="11" xfId="0" applyFont="1" applyFill="1" applyBorder="1" applyAlignment="1" applyProtection="1">
      <alignment/>
      <protection/>
    </xf>
    <xf numFmtId="0" fontId="27" fillId="0" borderId="0" xfId="0" applyFont="1" applyAlignment="1">
      <alignment/>
    </xf>
    <xf numFmtId="0" fontId="26" fillId="34" borderId="34" xfId="0" applyFont="1" applyFill="1" applyBorder="1" applyAlignment="1" applyProtection="1">
      <alignment/>
      <protection/>
    </xf>
    <xf numFmtId="0" fontId="27" fillId="33" borderId="0" xfId="0" applyFont="1" applyFill="1" applyAlignment="1">
      <alignment/>
    </xf>
    <xf numFmtId="0" fontId="27" fillId="0" borderId="0" xfId="0" applyFont="1" applyAlignment="1">
      <alignment/>
    </xf>
    <xf numFmtId="0" fontId="26" fillId="34" borderId="33" xfId="0" applyFont="1" applyFill="1" applyBorder="1" applyAlignment="1" applyProtection="1">
      <alignment horizontal="left"/>
      <protection/>
    </xf>
    <xf numFmtId="0" fontId="26" fillId="34" borderId="35" xfId="0" applyFont="1" applyFill="1" applyBorder="1" applyAlignment="1" applyProtection="1">
      <alignment horizontal="left"/>
      <protection/>
    </xf>
    <xf numFmtId="0" fontId="24" fillId="0" borderId="0" xfId="0" applyFont="1" applyBorder="1" applyAlignment="1">
      <alignment horizontal="left"/>
    </xf>
    <xf numFmtId="0" fontId="27" fillId="0" borderId="0" xfId="0" applyFont="1" applyBorder="1" applyAlignment="1">
      <alignment/>
    </xf>
    <xf numFmtId="0" fontId="24" fillId="0" borderId="0" xfId="0" applyFont="1" applyBorder="1" applyAlignment="1">
      <alignment/>
    </xf>
    <xf numFmtId="0" fontId="27" fillId="0" borderId="0" xfId="0" applyFont="1" applyFill="1" applyAlignment="1">
      <alignment/>
    </xf>
    <xf numFmtId="0" fontId="24" fillId="0" borderId="0" xfId="0" applyFont="1" applyAlignment="1">
      <alignment/>
    </xf>
    <xf numFmtId="0" fontId="24" fillId="0" borderId="0" xfId="0" applyFont="1" applyFill="1" applyAlignment="1">
      <alignment/>
    </xf>
    <xf numFmtId="0" fontId="26" fillId="0" borderId="33" xfId="0" applyFont="1" applyFill="1" applyBorder="1" applyAlignment="1">
      <alignment horizontal="left"/>
    </xf>
    <xf numFmtId="0" fontId="26" fillId="0" borderId="11" xfId="0" applyFont="1" applyFill="1" applyBorder="1" applyAlignment="1">
      <alignment horizontal="left"/>
    </xf>
    <xf numFmtId="0" fontId="29" fillId="0" borderId="0" xfId="0" applyFont="1" applyFill="1" applyBorder="1" applyAlignment="1" applyProtection="1">
      <alignment horizontal="right"/>
      <protection/>
    </xf>
    <xf numFmtId="0" fontId="22" fillId="0" borderId="0" xfId="0" applyFont="1" applyFill="1" applyBorder="1" applyAlignment="1" applyProtection="1">
      <alignment vertical="center"/>
      <protection/>
    </xf>
    <xf numFmtId="0" fontId="26" fillId="0" borderId="33" xfId="0" applyFont="1" applyFill="1" applyBorder="1" applyAlignment="1" applyProtection="1">
      <alignment/>
      <protection/>
    </xf>
    <xf numFmtId="0" fontId="1" fillId="0" borderId="0" xfId="0" applyFont="1" applyAlignment="1">
      <alignment horizontal="center"/>
    </xf>
    <xf numFmtId="3" fontId="18" fillId="33" borderId="0" xfId="0" applyNumberFormat="1" applyFont="1" applyFill="1" applyBorder="1" applyAlignment="1" applyProtection="1">
      <alignment horizontal="center"/>
      <protection/>
    </xf>
    <xf numFmtId="0" fontId="1" fillId="0" borderId="36" xfId="0" applyFont="1" applyBorder="1" applyAlignment="1">
      <alignment horizontal="center"/>
    </xf>
    <xf numFmtId="0" fontId="1" fillId="0" borderId="37" xfId="0" applyFont="1" applyBorder="1" applyAlignment="1">
      <alignment horizontal="center"/>
    </xf>
    <xf numFmtId="0" fontId="18" fillId="33" borderId="0" xfId="0" applyFont="1" applyFill="1" applyBorder="1" applyAlignment="1" applyProtection="1">
      <alignment horizontal="left" vertical="top"/>
      <protection/>
    </xf>
    <xf numFmtId="0" fontId="18" fillId="0" borderId="0" xfId="0" applyFont="1" applyFill="1" applyAlignment="1">
      <alignment/>
    </xf>
    <xf numFmtId="0" fontId="18" fillId="33" borderId="38" xfId="0" applyFont="1" applyFill="1" applyBorder="1" applyAlignment="1" applyProtection="1">
      <alignment horizontal="left"/>
      <protection/>
    </xf>
    <xf numFmtId="0" fontId="18" fillId="33" borderId="0" xfId="0" applyFont="1" applyFill="1" applyAlignment="1">
      <alignment/>
    </xf>
    <xf numFmtId="0" fontId="18" fillId="33" borderId="0" xfId="0" applyFont="1" applyFill="1" applyBorder="1" applyAlignment="1">
      <alignment/>
    </xf>
    <xf numFmtId="0" fontId="18" fillId="35" borderId="0" xfId="0" applyFont="1" applyFill="1" applyBorder="1" applyAlignment="1" applyProtection="1">
      <alignment/>
      <protection/>
    </xf>
    <xf numFmtId="0" fontId="18" fillId="0" borderId="0" xfId="0" applyFont="1" applyAlignment="1">
      <alignment/>
    </xf>
    <xf numFmtId="3" fontId="0" fillId="33" borderId="0" xfId="0" applyNumberFormat="1" applyFont="1" applyFill="1" applyAlignment="1">
      <alignment horizontal="right"/>
    </xf>
    <xf numFmtId="0" fontId="0" fillId="36" borderId="0" xfId="0" applyFont="1" applyFill="1" applyAlignment="1">
      <alignment/>
    </xf>
    <xf numFmtId="3" fontId="0" fillId="36" borderId="0" xfId="0" applyNumberFormat="1" applyFont="1" applyFill="1" applyAlignment="1">
      <alignment horizontal="right"/>
    </xf>
    <xf numFmtId="3" fontId="0" fillId="36" borderId="0" xfId="0" applyNumberFormat="1" applyFont="1" applyFill="1" applyAlignment="1">
      <alignment/>
    </xf>
    <xf numFmtId="3" fontId="0" fillId="36" borderId="14" xfId="0" applyNumberFormat="1" applyFont="1" applyFill="1" applyBorder="1" applyAlignment="1">
      <alignment/>
    </xf>
    <xf numFmtId="3" fontId="0" fillId="36" borderId="15" xfId="0" applyNumberFormat="1" applyFont="1" applyFill="1" applyBorder="1" applyAlignment="1">
      <alignment/>
    </xf>
    <xf numFmtId="3" fontId="0" fillId="36" borderId="14" xfId="0" applyNumberFormat="1" applyFont="1" applyFill="1" applyBorder="1" applyAlignment="1">
      <alignment horizontal="right"/>
    </xf>
    <xf numFmtId="3" fontId="0" fillId="36" borderId="0" xfId="0" applyNumberFormat="1" applyFont="1" applyFill="1" applyBorder="1" applyAlignment="1">
      <alignment horizontal="right"/>
    </xf>
    <xf numFmtId="3" fontId="0" fillId="33" borderId="14" xfId="0" applyNumberFormat="1" applyFont="1" applyFill="1" applyBorder="1" applyAlignment="1">
      <alignment horizontal="right"/>
    </xf>
    <xf numFmtId="3" fontId="0" fillId="33" borderId="0" xfId="0" applyNumberFormat="1" applyFont="1" applyFill="1" applyBorder="1" applyAlignment="1">
      <alignment horizontal="right"/>
    </xf>
    <xf numFmtId="0" fontId="8" fillId="33" borderId="0" xfId="0" applyFont="1" applyFill="1" applyAlignment="1">
      <alignment horizontal="right"/>
    </xf>
    <xf numFmtId="0" fontId="8" fillId="33" borderId="0" xfId="0" applyFont="1" applyFill="1" applyAlignment="1">
      <alignment/>
    </xf>
    <xf numFmtId="0" fontId="0" fillId="36" borderId="15" xfId="0" applyFont="1" applyFill="1" applyBorder="1" applyAlignment="1">
      <alignment/>
    </xf>
    <xf numFmtId="3" fontId="0" fillId="36" borderId="0" xfId="0" applyNumberFormat="1" applyFont="1" applyFill="1" applyBorder="1" applyAlignment="1">
      <alignment/>
    </xf>
    <xf numFmtId="3" fontId="0" fillId="36" borderId="20" xfId="0" applyNumberFormat="1" applyFont="1" applyFill="1" applyBorder="1" applyAlignment="1">
      <alignment/>
    </xf>
    <xf numFmtId="0" fontId="0" fillId="33" borderId="15" xfId="0" applyFont="1" applyFill="1" applyBorder="1" applyAlignment="1">
      <alignment/>
    </xf>
    <xf numFmtId="3" fontId="0" fillId="33" borderId="0" xfId="0" applyNumberFormat="1" applyFont="1" applyFill="1" applyBorder="1" applyAlignment="1">
      <alignment/>
    </xf>
    <xf numFmtId="3" fontId="0" fillId="33" borderId="15" xfId="0" applyNumberFormat="1" applyFont="1" applyFill="1" applyBorder="1" applyAlignment="1">
      <alignment/>
    </xf>
    <xf numFmtId="3" fontId="0" fillId="33" borderId="14" xfId="0" applyNumberFormat="1" applyFont="1" applyFill="1" applyBorder="1" applyAlignment="1">
      <alignment/>
    </xf>
    <xf numFmtId="3" fontId="0" fillId="33" borderId="20" xfId="0" applyNumberFormat="1" applyFont="1" applyFill="1" applyBorder="1" applyAlignment="1">
      <alignment/>
    </xf>
    <xf numFmtId="0" fontId="0" fillId="36" borderId="0" xfId="0" applyFont="1" applyFill="1" applyBorder="1" applyAlignment="1">
      <alignment/>
    </xf>
    <xf numFmtId="0" fontId="1" fillId="0" borderId="0" xfId="0" applyFont="1" applyAlignment="1">
      <alignment/>
    </xf>
    <xf numFmtId="0" fontId="1" fillId="0" borderId="14" xfId="0" applyFont="1" applyBorder="1" applyAlignment="1">
      <alignment horizontal="center" wrapText="1"/>
    </xf>
    <xf numFmtId="0" fontId="1" fillId="0" borderId="37" xfId="0" applyFont="1" applyBorder="1" applyAlignment="1">
      <alignment/>
    </xf>
    <xf numFmtId="0" fontId="1" fillId="0" borderId="17" xfId="0" applyFont="1" applyBorder="1" applyAlignment="1">
      <alignment/>
    </xf>
    <xf numFmtId="0" fontId="1" fillId="0" borderId="0" xfId="0" applyFont="1" applyBorder="1" applyAlignment="1">
      <alignment/>
    </xf>
    <xf numFmtId="0" fontId="22" fillId="35" borderId="23" xfId="0" applyFont="1" applyFill="1" applyBorder="1" applyAlignment="1" applyProtection="1">
      <alignment/>
      <protection/>
    </xf>
    <xf numFmtId="0" fontId="22" fillId="35" borderId="23" xfId="0" applyFont="1" applyFill="1" applyBorder="1" applyAlignment="1" applyProtection="1">
      <alignment horizontal="right"/>
      <protection/>
    </xf>
    <xf numFmtId="0" fontId="24" fillId="0" borderId="10" xfId="0" applyFont="1" applyFill="1" applyBorder="1" applyAlignment="1">
      <alignment/>
    </xf>
    <xf numFmtId="0" fontId="26" fillId="0" borderId="21" xfId="0" applyFont="1" applyFill="1" applyBorder="1" applyAlignment="1" applyProtection="1">
      <alignment horizontal="left" vertical="top"/>
      <protection/>
    </xf>
    <xf numFmtId="0" fontId="1" fillId="0" borderId="27" xfId="0" applyFont="1" applyFill="1" applyBorder="1" applyAlignment="1">
      <alignment horizontal="center"/>
    </xf>
    <xf numFmtId="0" fontId="22" fillId="0" borderId="0" xfId="0" applyFont="1" applyBorder="1" applyAlignment="1">
      <alignment horizontal="left" indent="2"/>
    </xf>
    <xf numFmtId="0" fontId="22" fillId="0" borderId="27" xfId="0" applyFont="1" applyBorder="1" applyAlignment="1">
      <alignment horizontal="right"/>
    </xf>
    <xf numFmtId="0" fontId="18" fillId="0" borderId="13" xfId="0" applyFont="1" applyBorder="1" applyAlignment="1">
      <alignment/>
    </xf>
    <xf numFmtId="0" fontId="22" fillId="0" borderId="13" xfId="0" applyFont="1" applyBorder="1" applyAlignment="1">
      <alignment horizontal="right"/>
    </xf>
    <xf numFmtId="0" fontId="8" fillId="0" borderId="0" xfId="0" applyFont="1" applyAlignment="1">
      <alignment horizontal="right"/>
    </xf>
    <xf numFmtId="3" fontId="22" fillId="33" borderId="0" xfId="0" applyNumberFormat="1" applyFont="1" applyFill="1" applyBorder="1" applyAlignment="1" applyProtection="1">
      <alignment horizontal="center"/>
      <protection/>
    </xf>
    <xf numFmtId="0" fontId="0" fillId="0" borderId="0" xfId="0" applyFill="1" applyAlignment="1">
      <alignment horizontal="right"/>
    </xf>
    <xf numFmtId="0" fontId="0" fillId="0" borderId="0" xfId="0" applyFont="1" applyFill="1" applyAlignment="1">
      <alignment horizontal="right"/>
    </xf>
    <xf numFmtId="0" fontId="1" fillId="0" borderId="39" xfId="0" applyFont="1" applyBorder="1" applyAlignment="1">
      <alignment horizontal="center" wrapText="1"/>
    </xf>
    <xf numFmtId="0" fontId="1" fillId="0" borderId="40" xfId="0" applyFont="1" applyBorder="1" applyAlignment="1">
      <alignment horizontal="center" wrapText="1"/>
    </xf>
    <xf numFmtId="3" fontId="24" fillId="0" borderId="0" xfId="0" applyNumberFormat="1" applyFont="1" applyBorder="1" applyAlignment="1">
      <alignment/>
    </xf>
    <xf numFmtId="3" fontId="18" fillId="0" borderId="0" xfId="0" applyNumberFormat="1" applyFont="1" applyFill="1" applyAlignment="1">
      <alignment horizontal="right"/>
    </xf>
    <xf numFmtId="3" fontId="22" fillId="0" borderId="0" xfId="0" applyNumberFormat="1" applyFont="1" applyFill="1" applyAlignment="1">
      <alignment horizontal="right"/>
    </xf>
    <xf numFmtId="3" fontId="8" fillId="0" borderId="0" xfId="0" applyNumberFormat="1" applyFont="1" applyAlignment="1">
      <alignment horizontal="center"/>
    </xf>
    <xf numFmtId="0" fontId="22" fillId="0" borderId="37" xfId="0" applyFont="1" applyBorder="1" applyAlignment="1">
      <alignment horizontal="right"/>
    </xf>
    <xf numFmtId="0" fontId="18" fillId="0" borderId="0" xfId="0" applyFont="1" applyFill="1" applyAlignment="1">
      <alignment horizontal="right"/>
    </xf>
    <xf numFmtId="0" fontId="22" fillId="0" borderId="0" xfId="0" applyFont="1" applyBorder="1" applyAlignment="1">
      <alignment horizontal="right"/>
    </xf>
    <xf numFmtId="0" fontId="29" fillId="0" borderId="0" xfId="0" applyFont="1" applyBorder="1" applyAlignment="1">
      <alignment horizontal="right"/>
    </xf>
    <xf numFmtId="0" fontId="29" fillId="0" borderId="0" xfId="0" applyFont="1" applyFill="1" applyAlignment="1">
      <alignment/>
    </xf>
    <xf numFmtId="3" fontId="26" fillId="0" borderId="10" xfId="0" applyNumberFormat="1" applyFont="1" applyBorder="1" applyAlignment="1">
      <alignment horizontal="right"/>
    </xf>
    <xf numFmtId="166" fontId="30" fillId="0" borderId="10" xfId="0" applyNumberFormat="1" applyFont="1" applyFill="1" applyBorder="1" applyAlignment="1">
      <alignment horizontal="right"/>
    </xf>
    <xf numFmtId="3" fontId="0" fillId="33" borderId="0" xfId="0" applyNumberFormat="1" applyFont="1" applyFill="1" applyAlignment="1">
      <alignment/>
    </xf>
    <xf numFmtId="3" fontId="1" fillId="33" borderId="0" xfId="0" applyNumberFormat="1" applyFont="1" applyFill="1" applyAlignment="1">
      <alignment/>
    </xf>
    <xf numFmtId="3" fontId="24" fillId="33" borderId="10" xfId="0" applyNumberFormat="1" applyFont="1" applyFill="1" applyBorder="1" applyAlignment="1">
      <alignment/>
    </xf>
    <xf numFmtId="0" fontId="0" fillId="36" borderId="18" xfId="0" applyFont="1" applyFill="1" applyBorder="1" applyAlignment="1">
      <alignment/>
    </xf>
    <xf numFmtId="0" fontId="0" fillId="33" borderId="0" xfId="0" applyFont="1" applyFill="1" applyBorder="1" applyAlignment="1">
      <alignment/>
    </xf>
    <xf numFmtId="0" fontId="24" fillId="33" borderId="0" xfId="0" applyFont="1" applyFill="1" applyBorder="1" applyAlignment="1">
      <alignment/>
    </xf>
    <xf numFmtId="0" fontId="24" fillId="33" borderId="0" xfId="0" applyFont="1" applyFill="1" applyBorder="1" applyAlignment="1">
      <alignment horizontal="left"/>
    </xf>
    <xf numFmtId="0" fontId="27" fillId="33" borderId="0" xfId="0" applyFont="1" applyFill="1" applyBorder="1" applyAlignment="1">
      <alignment/>
    </xf>
    <xf numFmtId="0" fontId="9" fillId="33" borderId="0" xfId="0" applyFont="1" applyFill="1" applyBorder="1" applyAlignment="1">
      <alignment horizontal="center"/>
    </xf>
    <xf numFmtId="0" fontId="9" fillId="33" borderId="0" xfId="0" applyFont="1" applyFill="1" applyBorder="1" applyAlignment="1">
      <alignment horizontal="center" wrapText="1"/>
    </xf>
    <xf numFmtId="0" fontId="9" fillId="33" borderId="0" xfId="0" applyFont="1" applyFill="1" applyBorder="1" applyAlignment="1">
      <alignment/>
    </xf>
    <xf numFmtId="0" fontId="9" fillId="33" borderId="0" xfId="0" applyFont="1" applyFill="1" applyBorder="1" applyAlignment="1">
      <alignment horizontal="left" indent="2"/>
    </xf>
    <xf numFmtId="0" fontId="13" fillId="33" borderId="0" xfId="0" applyFont="1" applyFill="1" applyAlignment="1">
      <alignment/>
    </xf>
    <xf numFmtId="0" fontId="3" fillId="33" borderId="0" xfId="0" applyFont="1" applyFill="1" applyAlignment="1">
      <alignment/>
    </xf>
    <xf numFmtId="0" fontId="24" fillId="33" borderId="10" xfId="0" applyFont="1" applyFill="1" applyBorder="1" applyAlignment="1">
      <alignment/>
    </xf>
    <xf numFmtId="3" fontId="24" fillId="33" borderId="30" xfId="0" applyNumberFormat="1" applyFont="1" applyFill="1" applyBorder="1" applyAlignment="1">
      <alignment/>
    </xf>
    <xf numFmtId="3" fontId="24" fillId="33" borderId="29" xfId="0" applyNumberFormat="1" applyFont="1" applyFill="1" applyBorder="1" applyAlignment="1">
      <alignment/>
    </xf>
    <xf numFmtId="3" fontId="24" fillId="33" borderId="28" xfId="0" applyNumberFormat="1" applyFont="1" applyFill="1" applyBorder="1" applyAlignment="1">
      <alignment/>
    </xf>
    <xf numFmtId="1" fontId="8" fillId="0" borderId="0" xfId="0" applyNumberFormat="1" applyFont="1" applyAlignment="1">
      <alignment/>
    </xf>
    <xf numFmtId="166" fontId="29" fillId="0" borderId="0" xfId="0" applyNumberFormat="1" applyFont="1" applyFill="1" applyBorder="1" applyAlignment="1">
      <alignment horizontal="right"/>
    </xf>
    <xf numFmtId="166" fontId="30" fillId="0" borderId="0" xfId="0" applyNumberFormat="1" applyFont="1" applyFill="1" applyBorder="1" applyAlignment="1">
      <alignment horizontal="right"/>
    </xf>
    <xf numFmtId="0" fontId="18" fillId="0" borderId="0" xfId="0" applyFont="1" applyAlignment="1">
      <alignment/>
    </xf>
    <xf numFmtId="0" fontId="35" fillId="0" borderId="0" xfId="0" applyFont="1" applyAlignment="1">
      <alignment/>
    </xf>
    <xf numFmtId="0" fontId="22" fillId="0" borderId="27" xfId="0" applyFont="1" applyBorder="1" applyAlignment="1">
      <alignment horizontal="left"/>
    </xf>
    <xf numFmtId="0" fontId="22" fillId="35" borderId="41" xfId="0" applyFont="1" applyFill="1" applyBorder="1" applyAlignment="1" applyProtection="1">
      <alignment vertical="center"/>
      <protection/>
    </xf>
    <xf numFmtId="0" fontId="22" fillId="35" borderId="0" xfId="0" applyFont="1" applyFill="1" applyBorder="1" applyAlignment="1" applyProtection="1">
      <alignment vertical="center"/>
      <protection/>
    </xf>
    <xf numFmtId="0" fontId="18" fillId="0" borderId="13" xfId="0" applyFont="1" applyBorder="1" applyAlignment="1">
      <alignment horizontal="center"/>
    </xf>
    <xf numFmtId="3" fontId="18" fillId="0" borderId="42" xfId="0" applyNumberFormat="1" applyFont="1" applyBorder="1" applyAlignment="1">
      <alignment horizontal="center"/>
    </xf>
    <xf numFmtId="3" fontId="18" fillId="33" borderId="0" xfId="0" applyNumberFormat="1" applyFont="1" applyFill="1" applyAlignment="1">
      <alignment horizontal="center"/>
    </xf>
    <xf numFmtId="3" fontId="18" fillId="0" borderId="0" xfId="0" applyNumberFormat="1" applyFont="1" applyAlignment="1">
      <alignment horizontal="center"/>
    </xf>
    <xf numFmtId="3" fontId="22" fillId="33" borderId="0" xfId="0" applyNumberFormat="1" applyFont="1" applyFill="1" applyAlignment="1">
      <alignment horizontal="center"/>
    </xf>
    <xf numFmtId="3" fontId="22" fillId="33" borderId="0" xfId="0" applyNumberFormat="1" applyFont="1" applyFill="1" applyBorder="1" applyAlignment="1">
      <alignment horizontal="center"/>
    </xf>
    <xf numFmtId="0" fontId="18" fillId="0" borderId="0" xfId="0" applyFont="1" applyAlignment="1">
      <alignment horizontal="right"/>
    </xf>
    <xf numFmtId="3" fontId="18" fillId="0" borderId="0" xfId="0" applyNumberFormat="1" applyFont="1" applyAlignment="1">
      <alignment horizontal="right"/>
    </xf>
    <xf numFmtId="0" fontId="29" fillId="0" borderId="0" xfId="0" applyFont="1" applyAlignment="1">
      <alignment horizontal="center"/>
    </xf>
    <xf numFmtId="0" fontId="18" fillId="0" borderId="24" xfId="0" applyFont="1" applyBorder="1" applyAlignment="1">
      <alignment horizontal="right"/>
    </xf>
    <xf numFmtId="0" fontId="35" fillId="0" borderId="0" xfId="0" applyFont="1" applyAlignment="1">
      <alignment/>
    </xf>
    <xf numFmtId="0" fontId="22" fillId="0" borderId="27" xfId="0" applyFont="1" applyBorder="1" applyAlignment="1">
      <alignment horizontal="center"/>
    </xf>
    <xf numFmtId="0" fontId="18" fillId="0" borderId="0" xfId="0" applyFont="1" applyAlignment="1">
      <alignment horizontal="center"/>
    </xf>
    <xf numFmtId="3" fontId="18" fillId="0" borderId="0" xfId="0" applyNumberFormat="1" applyFont="1" applyBorder="1" applyAlignment="1">
      <alignment horizontal="center"/>
    </xf>
    <xf numFmtId="0" fontId="22" fillId="33" borderId="10" xfId="0" applyFont="1" applyFill="1" applyBorder="1" applyAlignment="1" applyProtection="1">
      <alignment/>
      <protection/>
    </xf>
    <xf numFmtId="0" fontId="18" fillId="33" borderId="10" xfId="0" applyFont="1" applyFill="1" applyBorder="1" applyAlignment="1" applyProtection="1">
      <alignment/>
      <protection/>
    </xf>
    <xf numFmtId="0" fontId="22" fillId="35" borderId="43" xfId="0" applyFont="1" applyFill="1" applyBorder="1" applyAlignment="1" applyProtection="1">
      <alignment vertical="center"/>
      <protection/>
    </xf>
    <xf numFmtId="3" fontId="22" fillId="0" borderId="0" xfId="0" applyNumberFormat="1" applyFont="1" applyAlignment="1">
      <alignment horizontal="center"/>
    </xf>
    <xf numFmtId="0" fontId="22" fillId="33" borderId="10" xfId="0" applyFont="1" applyFill="1" applyBorder="1" applyAlignment="1" applyProtection="1">
      <alignment/>
      <protection/>
    </xf>
    <xf numFmtId="0" fontId="18" fillId="33" borderId="10" xfId="0" applyFont="1" applyFill="1" applyBorder="1" applyAlignment="1" applyProtection="1">
      <alignment/>
      <protection/>
    </xf>
    <xf numFmtId="0" fontId="18" fillId="0" borderId="42" xfId="0" applyFont="1" applyBorder="1" applyAlignment="1">
      <alignment horizontal="center"/>
    </xf>
    <xf numFmtId="3" fontId="37" fillId="33" borderId="0" xfId="0" applyNumberFormat="1" applyFont="1" applyFill="1" applyBorder="1" applyAlignment="1">
      <alignment horizontal="center"/>
    </xf>
    <xf numFmtId="3" fontId="37" fillId="33" borderId="0" xfId="0" applyNumberFormat="1" applyFont="1" applyFill="1" applyAlignment="1">
      <alignment horizontal="center"/>
    </xf>
    <xf numFmtId="3" fontId="36" fillId="0" borderId="42" xfId="0" applyNumberFormat="1" applyFont="1" applyBorder="1" applyAlignment="1">
      <alignment horizontal="center"/>
    </xf>
    <xf numFmtId="3" fontId="36" fillId="0" borderId="0" xfId="0" applyNumberFormat="1" applyFont="1" applyAlignment="1">
      <alignment horizontal="center"/>
    </xf>
    <xf numFmtId="3" fontId="37" fillId="33" borderId="0" xfId="0" applyNumberFormat="1" applyFont="1" applyFill="1" applyBorder="1" applyAlignment="1" applyProtection="1">
      <alignment horizontal="center"/>
      <protection/>
    </xf>
    <xf numFmtId="3" fontId="36" fillId="0" borderId="0" xfId="0" applyNumberFormat="1" applyFont="1" applyAlignment="1">
      <alignment horizontal="right"/>
    </xf>
    <xf numFmtId="3" fontId="13" fillId="0" borderId="0" xfId="0" applyNumberFormat="1" applyFont="1" applyAlignment="1">
      <alignment/>
    </xf>
    <xf numFmtId="3" fontId="24" fillId="33" borderId="0" xfId="0" applyNumberFormat="1" applyFont="1" applyFill="1" applyAlignment="1">
      <alignment/>
    </xf>
    <xf numFmtId="3" fontId="1" fillId="0" borderId="0" xfId="0" applyNumberFormat="1" applyFont="1" applyBorder="1" applyAlignment="1">
      <alignment/>
    </xf>
    <xf numFmtId="3" fontId="0" fillId="0" borderId="0" xfId="0" applyNumberFormat="1" applyFont="1" applyFill="1" applyAlignment="1">
      <alignment/>
    </xf>
    <xf numFmtId="3" fontId="0" fillId="36" borderId="18" xfId="0" applyNumberFormat="1" applyFont="1" applyFill="1" applyBorder="1" applyAlignment="1">
      <alignment/>
    </xf>
    <xf numFmtId="0" fontId="0" fillId="0" borderId="0" xfId="0" applyFont="1" applyBorder="1" applyAlignment="1">
      <alignment horizontal="right"/>
    </xf>
    <xf numFmtId="0" fontId="0" fillId="0" borderId="0" xfId="0" applyFill="1" applyAlignment="1">
      <alignment horizontal="left"/>
    </xf>
    <xf numFmtId="0" fontId="1" fillId="0" borderId="12" xfId="0" applyFont="1" applyFill="1" applyBorder="1" applyAlignment="1">
      <alignment horizontal="right"/>
    </xf>
    <xf numFmtId="0" fontId="1" fillId="33" borderId="13" xfId="0" applyFont="1" applyFill="1" applyBorder="1" applyAlignment="1">
      <alignment horizontal="right"/>
    </xf>
    <xf numFmtId="0" fontId="20" fillId="33" borderId="0" xfId="0" applyFont="1" applyFill="1" applyAlignment="1">
      <alignment/>
    </xf>
    <xf numFmtId="3" fontId="20" fillId="33" borderId="0" xfId="0" applyNumberFormat="1" applyFont="1" applyFill="1" applyAlignment="1">
      <alignment/>
    </xf>
    <xf numFmtId="0" fontId="22" fillId="35" borderId="13" xfId="0" applyFont="1" applyFill="1" applyBorder="1" applyAlignment="1" applyProtection="1">
      <alignment vertical="center"/>
      <protection/>
    </xf>
    <xf numFmtId="0" fontId="18" fillId="33" borderId="0" xfId="0" applyFont="1" applyFill="1" applyBorder="1" applyAlignment="1" applyProtection="1">
      <alignment wrapText="1"/>
      <protection/>
    </xf>
    <xf numFmtId="3" fontId="18" fillId="33" borderId="0" xfId="0" applyNumberFormat="1" applyFont="1" applyFill="1" applyBorder="1" applyAlignment="1" applyProtection="1">
      <alignment horizontal="center" wrapText="1"/>
      <protection/>
    </xf>
    <xf numFmtId="0" fontId="22" fillId="33" borderId="11" xfId="0" applyFont="1" applyFill="1" applyBorder="1" applyAlignment="1" applyProtection="1">
      <alignment wrapText="1"/>
      <protection/>
    </xf>
    <xf numFmtId="9" fontId="29" fillId="33" borderId="0" xfId="0" applyNumberFormat="1" applyFont="1" applyFill="1" applyBorder="1" applyAlignment="1" applyProtection="1">
      <alignment horizontal="center"/>
      <protection/>
    </xf>
    <xf numFmtId="9" fontId="30" fillId="33" borderId="13" xfId="0" applyNumberFormat="1" applyFont="1" applyFill="1" applyBorder="1" applyAlignment="1" applyProtection="1">
      <alignment horizontal="center" vertical="top"/>
      <protection/>
    </xf>
    <xf numFmtId="9" fontId="30" fillId="33" borderId="10" xfId="0" applyNumberFormat="1" applyFont="1" applyFill="1" applyBorder="1" applyAlignment="1" applyProtection="1">
      <alignment horizontal="center" vertical="top"/>
      <protection/>
    </xf>
    <xf numFmtId="0" fontId="18" fillId="0" borderId="27" xfId="0" applyFont="1" applyBorder="1" applyAlignment="1">
      <alignment/>
    </xf>
    <xf numFmtId="3" fontId="0" fillId="0" borderId="18" xfId="0" applyNumberFormat="1" applyFont="1" applyBorder="1" applyAlignment="1">
      <alignment/>
    </xf>
    <xf numFmtId="0" fontId="0" fillId="33" borderId="42" xfId="0" applyFont="1" applyFill="1" applyBorder="1" applyAlignment="1">
      <alignment/>
    </xf>
    <xf numFmtId="3" fontId="0" fillId="33" borderId="19" xfId="0" applyNumberFormat="1" applyFont="1" applyFill="1" applyBorder="1" applyAlignment="1">
      <alignment/>
    </xf>
    <xf numFmtId="3" fontId="0" fillId="33" borderId="42" xfId="0" applyNumberFormat="1" applyFont="1" applyFill="1" applyBorder="1" applyAlignment="1">
      <alignment/>
    </xf>
    <xf numFmtId="3" fontId="0" fillId="33" borderId="36" xfId="0" applyNumberFormat="1" applyFont="1" applyFill="1" applyBorder="1" applyAlignment="1">
      <alignment/>
    </xf>
    <xf numFmtId="3" fontId="0" fillId="33" borderId="16" xfId="0" applyNumberFormat="1" applyFont="1" applyFill="1" applyBorder="1" applyAlignment="1">
      <alignment/>
    </xf>
    <xf numFmtId="0" fontId="1" fillId="0" borderId="27" xfId="0" applyFont="1" applyBorder="1" applyAlignment="1">
      <alignment horizontal="right" vertical="center"/>
    </xf>
    <xf numFmtId="0" fontId="29" fillId="33" borderId="0" xfId="0" applyFont="1" applyFill="1" applyBorder="1" applyAlignment="1" applyProtection="1">
      <alignment horizontal="center"/>
      <protection/>
    </xf>
    <xf numFmtId="0" fontId="22" fillId="0" borderId="27" xfId="0" applyFont="1" applyBorder="1" applyAlignment="1">
      <alignment/>
    </xf>
    <xf numFmtId="3" fontId="36" fillId="0" borderId="42" xfId="0" applyNumberFormat="1" applyFont="1" applyBorder="1" applyAlignment="1" applyProtection="1">
      <alignment horizontal="center"/>
      <protection locked="0"/>
    </xf>
    <xf numFmtId="3" fontId="36" fillId="0" borderId="0" xfId="0" applyNumberFormat="1" applyFont="1" applyAlignment="1" applyProtection="1">
      <alignment horizontal="center"/>
      <protection locked="0"/>
    </xf>
    <xf numFmtId="3" fontId="36" fillId="33" borderId="0" xfId="0" applyNumberFormat="1" applyFont="1" applyFill="1" applyAlignment="1">
      <alignment horizontal="center"/>
    </xf>
    <xf numFmtId="0" fontId="18" fillId="0" borderId="27" xfId="0" applyFont="1" applyBorder="1" applyAlignment="1">
      <alignment/>
    </xf>
    <xf numFmtId="1" fontId="28" fillId="0" borderId="10" xfId="0" applyNumberFormat="1" applyFont="1" applyFill="1" applyBorder="1" applyAlignment="1">
      <alignment/>
    </xf>
    <xf numFmtId="0" fontId="44" fillId="33" borderId="0" xfId="0" applyFont="1" applyFill="1" applyAlignment="1">
      <alignment horizontal="left" wrapText="1"/>
    </xf>
    <xf numFmtId="0" fontId="45" fillId="33" borderId="0" xfId="0" applyFont="1" applyFill="1" applyAlignment="1">
      <alignment/>
    </xf>
    <xf numFmtId="0" fontId="24" fillId="33" borderId="0" xfId="0" applyFont="1" applyFill="1" applyAlignment="1">
      <alignment/>
    </xf>
    <xf numFmtId="0" fontId="10" fillId="33" borderId="0" xfId="53" applyFill="1" applyAlignment="1" applyProtection="1">
      <alignment/>
      <protection/>
    </xf>
    <xf numFmtId="0" fontId="46" fillId="33" borderId="0" xfId="0" applyFont="1" applyFill="1" applyAlignment="1">
      <alignment horizontal="left" indent="15"/>
    </xf>
    <xf numFmtId="0" fontId="20" fillId="33" borderId="0" xfId="0" applyFont="1" applyFill="1" applyAlignment="1">
      <alignment wrapText="1"/>
    </xf>
    <xf numFmtId="0" fontId="46" fillId="36" borderId="0" xfId="0" applyFont="1" applyFill="1" applyAlignment="1">
      <alignment wrapText="1"/>
    </xf>
    <xf numFmtId="0" fontId="20" fillId="36" borderId="0" xfId="0" applyFont="1" applyFill="1" applyAlignment="1">
      <alignment wrapText="1"/>
    </xf>
    <xf numFmtId="0" fontId="19" fillId="36" borderId="0" xfId="0" applyFont="1" applyFill="1" applyAlignment="1">
      <alignment wrapText="1"/>
    </xf>
    <xf numFmtId="0" fontId="42" fillId="36" borderId="0" xfId="0" applyFont="1" applyFill="1" applyAlignment="1">
      <alignment wrapText="1"/>
    </xf>
    <xf numFmtId="0" fontId="47" fillId="36" borderId="0" xfId="0" applyFont="1" applyFill="1" applyAlignment="1">
      <alignment wrapText="1"/>
    </xf>
    <xf numFmtId="0" fontId="20" fillId="36" borderId="0" xfId="0" applyNumberFormat="1" applyFont="1" applyFill="1" applyAlignment="1">
      <alignment wrapText="1"/>
    </xf>
    <xf numFmtId="0" fontId="10" fillId="36" borderId="0" xfId="53" applyFont="1" applyFill="1" applyAlignment="1" applyProtection="1">
      <alignment wrapText="1"/>
      <protection/>
    </xf>
    <xf numFmtId="0" fontId="48" fillId="36" borderId="0" xfId="0" applyFont="1" applyFill="1" applyAlignment="1">
      <alignment wrapText="1"/>
    </xf>
    <xf numFmtId="0" fontId="10" fillId="36" borderId="0" xfId="53" applyFill="1" applyAlignment="1" applyProtection="1">
      <alignment wrapText="1"/>
      <protection/>
    </xf>
    <xf numFmtId="0" fontId="49" fillId="36" borderId="0" xfId="0" applyFont="1" applyFill="1" applyAlignment="1">
      <alignment wrapText="1"/>
    </xf>
    <xf numFmtId="0" fontId="50" fillId="36" borderId="0" xfId="0" applyFont="1" applyFill="1" applyAlignment="1">
      <alignment horizontal="justify" wrapText="1"/>
    </xf>
    <xf numFmtId="0" fontId="51" fillId="36" borderId="0" xfId="0" applyFont="1" applyFill="1" applyAlignment="1">
      <alignment horizontal="justify" wrapText="1"/>
    </xf>
    <xf numFmtId="0" fontId="51" fillId="36" borderId="0" xfId="0" applyFont="1" applyFill="1" applyAlignment="1">
      <alignment horizontal="justify"/>
    </xf>
    <xf numFmtId="0" fontId="52" fillId="36" borderId="0" xfId="0" applyFont="1" applyFill="1" applyAlignment="1">
      <alignment horizontal="justify"/>
    </xf>
    <xf numFmtId="0" fontId="54" fillId="36" borderId="0" xfId="0" applyFont="1" applyFill="1" applyAlignment="1">
      <alignment horizontal="justify"/>
    </xf>
    <xf numFmtId="0" fontId="6" fillId="36" borderId="0" xfId="0" applyFont="1" applyFill="1" applyAlignment="1">
      <alignment wrapText="1"/>
    </xf>
    <xf numFmtId="0" fontId="51" fillId="36" borderId="0" xfId="0" applyFont="1" applyFill="1" applyAlignment="1">
      <alignment wrapText="1"/>
    </xf>
    <xf numFmtId="0" fontId="5" fillId="36" borderId="0" xfId="0" applyFont="1" applyFill="1" applyAlignment="1">
      <alignment wrapText="1"/>
    </xf>
    <xf numFmtId="0" fontId="0" fillId="36" borderId="0" xfId="0" applyFont="1" applyFill="1" applyAlignment="1">
      <alignment wrapText="1"/>
    </xf>
    <xf numFmtId="0" fontId="46" fillId="33" borderId="0" xfId="0" applyFont="1" applyFill="1" applyAlignment="1">
      <alignment wrapText="1"/>
    </xf>
    <xf numFmtId="0" fontId="19" fillId="33" borderId="0" xfId="0" applyFont="1" applyFill="1" applyAlignment="1">
      <alignment wrapText="1"/>
    </xf>
    <xf numFmtId="0" fontId="56" fillId="36" borderId="0" xfId="0" applyFont="1" applyFill="1" applyAlignment="1">
      <alignment wrapText="1"/>
    </xf>
    <xf numFmtId="0" fontId="56" fillId="36" borderId="0" xfId="0" applyFont="1" applyFill="1" applyAlignment="1">
      <alignment horizontal="left" wrapText="1"/>
    </xf>
    <xf numFmtId="0" fontId="56" fillId="33" borderId="0" xfId="0" applyFont="1" applyFill="1" applyAlignment="1">
      <alignment horizontal="left" wrapText="1"/>
    </xf>
    <xf numFmtId="0" fontId="57" fillId="36" borderId="0" xfId="0" applyFont="1" applyFill="1" applyAlignment="1">
      <alignment wrapText="1"/>
    </xf>
    <xf numFmtId="0" fontId="20" fillId="36" borderId="0" xfId="0" applyFont="1" applyFill="1" applyAlignment="1">
      <alignment horizontal="left" wrapText="1"/>
    </xf>
    <xf numFmtId="0" fontId="20" fillId="33" borderId="0" xfId="0" applyFont="1" applyFill="1" applyAlignment="1">
      <alignment horizontal="left" wrapText="1"/>
    </xf>
    <xf numFmtId="0" fontId="21" fillId="36" borderId="0" xfId="0" applyFont="1" applyFill="1" applyAlignment="1">
      <alignment wrapText="1"/>
    </xf>
    <xf numFmtId="0" fontId="58" fillId="36" borderId="0" xfId="0" applyFont="1" applyFill="1" applyAlignment="1">
      <alignment wrapText="1"/>
    </xf>
    <xf numFmtId="0" fontId="60" fillId="36" borderId="0" xfId="0" applyFont="1" applyFill="1" applyAlignment="1">
      <alignment wrapText="1"/>
    </xf>
    <xf numFmtId="0" fontId="61" fillId="36" borderId="0" xfId="0" applyFont="1" applyFill="1" applyAlignment="1">
      <alignment wrapText="1"/>
    </xf>
    <xf numFmtId="0" fontId="52" fillId="36" borderId="0" xfId="0" applyFont="1" applyFill="1" applyAlignment="1">
      <alignment horizontal="left" wrapText="1"/>
    </xf>
    <xf numFmtId="0" fontId="50" fillId="36" borderId="0" xfId="0" applyFont="1" applyFill="1" applyAlignment="1">
      <alignment wrapText="1"/>
    </xf>
    <xf numFmtId="0" fontId="19" fillId="33" borderId="0" xfId="0" applyFont="1" applyFill="1" applyAlignment="1">
      <alignment horizontal="center" wrapText="1"/>
    </xf>
    <xf numFmtId="0" fontId="57" fillId="33" borderId="0" xfId="0" applyFont="1" applyFill="1" applyAlignment="1">
      <alignment wrapText="1"/>
    </xf>
    <xf numFmtId="0" fontId="39" fillId="33" borderId="0" xfId="0" applyFont="1" applyFill="1" applyAlignment="1">
      <alignment horizontal="center"/>
    </xf>
    <xf numFmtId="0" fontId="0" fillId="33" borderId="0" xfId="0" applyFill="1" applyAlignment="1">
      <alignment wrapText="1"/>
    </xf>
    <xf numFmtId="0" fontId="20" fillId="33" borderId="0" xfId="0" applyFont="1" applyFill="1" applyAlignment="1">
      <alignment horizontal="justify"/>
    </xf>
    <xf numFmtId="0" fontId="20" fillId="33" borderId="0" xfId="0" applyFont="1" applyFill="1" applyAlignment="1">
      <alignment horizontal="justify" wrapText="1"/>
    </xf>
    <xf numFmtId="0" fontId="19" fillId="33" borderId="0" xfId="0" applyFont="1" applyFill="1" applyAlignment="1">
      <alignment horizontal="justify"/>
    </xf>
    <xf numFmtId="0" fontId="19" fillId="36" borderId="0" xfId="0" applyFont="1" applyFill="1" applyAlignment="1">
      <alignment horizontal="justify"/>
    </xf>
    <xf numFmtId="0" fontId="20" fillId="36" borderId="0" xfId="0" applyFont="1" applyFill="1" applyAlignment="1">
      <alignment horizontal="justify" wrapText="1"/>
    </xf>
    <xf numFmtId="0" fontId="51" fillId="33" borderId="0" xfId="0" applyFont="1" applyFill="1" applyAlignment="1">
      <alignment horizontal="justify"/>
    </xf>
    <xf numFmtId="0" fontId="21" fillId="36" borderId="0" xfId="0" applyFont="1" applyFill="1" applyAlignment="1">
      <alignment horizontal="justify" wrapText="1"/>
    </xf>
    <xf numFmtId="0" fontId="19" fillId="36" borderId="0" xfId="0" applyFont="1" applyFill="1" applyAlignment="1">
      <alignment horizontal="justify" wrapText="1"/>
    </xf>
    <xf numFmtId="0" fontId="19" fillId="33" borderId="0" xfId="0" applyFont="1" applyFill="1" applyAlignment="1">
      <alignment horizontal="justify" wrapText="1"/>
    </xf>
    <xf numFmtId="0" fontId="3" fillId="33" borderId="0" xfId="0" applyFont="1" applyFill="1" applyAlignment="1">
      <alignment wrapText="1"/>
    </xf>
    <xf numFmtId="0" fontId="41" fillId="33" borderId="0" xfId="0" applyFont="1" applyFill="1" applyAlignment="1">
      <alignment wrapText="1"/>
    </xf>
    <xf numFmtId="0" fontId="62" fillId="33" borderId="0" xfId="0" applyFont="1" applyFill="1" applyAlignment="1">
      <alignment wrapText="1"/>
    </xf>
    <xf numFmtId="0" fontId="10" fillId="33" borderId="0" xfId="53" applyFill="1" applyAlignment="1" applyProtection="1">
      <alignment wrapText="1"/>
      <protection/>
    </xf>
    <xf numFmtId="0" fontId="19" fillId="33" borderId="0" xfId="0" applyFont="1" applyFill="1" applyAlignment="1">
      <alignment/>
    </xf>
    <xf numFmtId="0" fontId="19" fillId="33" borderId="0" xfId="0" applyFont="1" applyFill="1" applyAlignment="1">
      <alignment horizontal="right"/>
    </xf>
    <xf numFmtId="0" fontId="19" fillId="33" borderId="0" xfId="0" applyFont="1" applyFill="1" applyAlignment="1">
      <alignment horizontal="right" wrapText="1"/>
    </xf>
    <xf numFmtId="0" fontId="0" fillId="36" borderId="44" xfId="0" applyFont="1" applyFill="1" applyBorder="1" applyAlignment="1">
      <alignment/>
    </xf>
    <xf numFmtId="3" fontId="0" fillId="36" borderId="45" xfId="0" applyNumberFormat="1" applyFont="1" applyFill="1" applyBorder="1" applyAlignment="1">
      <alignment/>
    </xf>
    <xf numFmtId="3" fontId="0" fillId="36" borderId="46" xfId="0" applyNumberFormat="1" applyFont="1" applyFill="1" applyBorder="1" applyAlignment="1">
      <alignment/>
    </xf>
    <xf numFmtId="0" fontId="0" fillId="36" borderId="45" xfId="0" applyFont="1" applyFill="1" applyBorder="1" applyAlignment="1">
      <alignment/>
    </xf>
    <xf numFmtId="0" fontId="0" fillId="36" borderId="46" xfId="0" applyFont="1" applyFill="1" applyBorder="1" applyAlignment="1">
      <alignment/>
    </xf>
    <xf numFmtId="0" fontId="0" fillId="0" borderId="0" xfId="0" applyFont="1" applyAlignment="1">
      <alignment/>
    </xf>
    <xf numFmtId="2" fontId="0" fillId="0" borderId="42" xfId="0" applyNumberFormat="1" applyFont="1" applyBorder="1" applyAlignment="1">
      <alignment/>
    </xf>
    <xf numFmtId="2" fontId="0" fillId="0" borderId="0" xfId="0" applyNumberFormat="1" applyFont="1" applyAlignment="1">
      <alignment/>
    </xf>
    <xf numFmtId="2" fontId="0" fillId="0" borderId="10" xfId="0" applyNumberFormat="1" applyFont="1" applyBorder="1" applyAlignment="1">
      <alignment/>
    </xf>
    <xf numFmtId="0" fontId="0" fillId="0" borderId="0" xfId="0" applyFont="1" applyAlignment="1">
      <alignment horizontal="right"/>
    </xf>
    <xf numFmtId="0" fontId="18" fillId="0" borderId="47" xfId="0" applyFont="1" applyFill="1" applyBorder="1" applyAlignment="1" applyProtection="1">
      <alignment horizontal="right"/>
      <protection/>
    </xf>
    <xf numFmtId="0" fontId="29" fillId="0" borderId="47" xfId="0" applyFont="1" applyFill="1" applyBorder="1" applyAlignment="1" applyProtection="1">
      <alignment horizontal="right"/>
      <protection/>
    </xf>
    <xf numFmtId="3" fontId="29" fillId="33" borderId="0" xfId="0" applyNumberFormat="1" applyFont="1" applyFill="1" applyBorder="1" applyAlignment="1" applyProtection="1">
      <alignment horizontal="center"/>
      <protection/>
    </xf>
    <xf numFmtId="0" fontId="22" fillId="33" borderId="26" xfId="0" applyFont="1" applyFill="1" applyBorder="1" applyAlignment="1" applyProtection="1">
      <alignment vertical="center"/>
      <protection/>
    </xf>
    <xf numFmtId="0" fontId="30" fillId="0" borderId="0" xfId="0" applyFont="1" applyFill="1" applyBorder="1" applyAlignment="1">
      <alignment horizontal="center" vertical="center"/>
    </xf>
    <xf numFmtId="3" fontId="30" fillId="33" borderId="10" xfId="0" applyNumberFormat="1" applyFont="1" applyFill="1" applyBorder="1" applyAlignment="1" applyProtection="1">
      <alignment horizontal="center" vertical="center"/>
      <protection/>
    </xf>
    <xf numFmtId="0" fontId="30" fillId="33" borderId="0" xfId="0" applyFont="1" applyFill="1" applyBorder="1" applyAlignment="1" applyProtection="1">
      <alignment horizontal="center" vertical="center"/>
      <protection/>
    </xf>
    <xf numFmtId="0" fontId="30" fillId="0" borderId="0" xfId="0" applyFont="1" applyAlignment="1">
      <alignment horizontal="center" vertical="center"/>
    </xf>
    <xf numFmtId="0" fontId="10" fillId="33" borderId="0" xfId="53" applyFont="1" applyFill="1" applyAlignment="1" applyProtection="1">
      <alignment/>
      <protection/>
    </xf>
    <xf numFmtId="0" fontId="20" fillId="36" borderId="0" xfId="0" applyFont="1" applyFill="1" applyAlignment="1">
      <alignment/>
    </xf>
    <xf numFmtId="0" fontId="0" fillId="0" borderId="13" xfId="0" applyFont="1" applyBorder="1" applyAlignment="1">
      <alignment horizontal="center"/>
    </xf>
    <xf numFmtId="0" fontId="18" fillId="33" borderId="0" xfId="0" applyFont="1" applyFill="1" applyAlignment="1">
      <alignment/>
    </xf>
    <xf numFmtId="0" fontId="35" fillId="33" borderId="0" xfId="0" applyFont="1" applyFill="1" applyAlignment="1">
      <alignment/>
    </xf>
    <xf numFmtId="0" fontId="18" fillId="33" borderId="13" xfId="0" applyFont="1" applyFill="1" applyBorder="1" applyAlignment="1">
      <alignment horizontal="center"/>
    </xf>
    <xf numFmtId="0" fontId="18" fillId="33" borderId="0" xfId="0" applyFont="1" applyFill="1" applyAlignment="1">
      <alignment wrapText="1"/>
    </xf>
    <xf numFmtId="0" fontId="18" fillId="33" borderId="24" xfId="0" applyFont="1" applyFill="1" applyBorder="1" applyAlignment="1">
      <alignment horizontal="right" vertical="top"/>
    </xf>
    <xf numFmtId="0" fontId="18" fillId="33" borderId="11" xfId="0" applyFont="1" applyFill="1" applyBorder="1" applyAlignment="1">
      <alignment/>
    </xf>
    <xf numFmtId="0" fontId="18" fillId="33" borderId="0" xfId="0" applyFont="1" applyFill="1" applyAlignment="1">
      <alignment horizontal="right"/>
    </xf>
    <xf numFmtId="0" fontId="35" fillId="33" borderId="0" xfId="0" applyFont="1" applyFill="1" applyAlignment="1">
      <alignment/>
    </xf>
    <xf numFmtId="0" fontId="22" fillId="33" borderId="27" xfId="0" applyFont="1" applyFill="1" applyBorder="1" applyAlignment="1">
      <alignment horizontal="center"/>
    </xf>
    <xf numFmtId="0" fontId="54" fillId="36" borderId="0" xfId="0" applyFont="1" applyFill="1" applyAlignment="1">
      <alignment horizontal="left" wrapText="1" indent="2"/>
    </xf>
    <xf numFmtId="0" fontId="0" fillId="36" borderId="0" xfId="0" applyFill="1" applyAlignment="1">
      <alignment/>
    </xf>
    <xf numFmtId="0" fontId="20" fillId="36" borderId="0" xfId="0" applyFont="1" applyFill="1" applyAlignment="1">
      <alignment horizontal="left" wrapText="1" indent="1"/>
    </xf>
    <xf numFmtId="0" fontId="20" fillId="33" borderId="0" xfId="0" applyFont="1" applyFill="1" applyAlignment="1">
      <alignment horizontal="right"/>
    </xf>
    <xf numFmtId="0" fontId="20" fillId="33" borderId="0" xfId="0" applyFont="1" applyFill="1" applyAlignment="1">
      <alignment horizontal="right" wrapText="1"/>
    </xf>
    <xf numFmtId="0" fontId="26" fillId="33" borderId="33" xfId="0" applyFont="1" applyFill="1" applyBorder="1" applyAlignment="1" applyProtection="1">
      <alignment horizontal="left"/>
      <protection/>
    </xf>
    <xf numFmtId="0" fontId="21" fillId="33" borderId="0" xfId="0" applyFont="1" applyFill="1" applyBorder="1" applyAlignment="1" applyProtection="1">
      <alignment horizontal="left"/>
      <protection/>
    </xf>
    <xf numFmtId="0" fontId="22" fillId="33" borderId="48" xfId="0" applyFont="1" applyFill="1" applyBorder="1" applyAlignment="1">
      <alignment horizontal="center" vertical="center"/>
    </xf>
    <xf numFmtId="0" fontId="22" fillId="33" borderId="48" xfId="0" applyFont="1" applyFill="1" applyBorder="1" applyAlignment="1" applyProtection="1">
      <alignment vertical="center"/>
      <protection/>
    </xf>
    <xf numFmtId="0" fontId="18" fillId="33" borderId="0" xfId="0" applyFont="1" applyFill="1" applyBorder="1" applyAlignment="1">
      <alignment/>
    </xf>
    <xf numFmtId="0" fontId="22" fillId="33" borderId="0" xfId="0" applyFont="1" applyFill="1" applyBorder="1" applyAlignment="1">
      <alignment horizontal="left" vertical="center"/>
    </xf>
    <xf numFmtId="9" fontId="18" fillId="33" borderId="0" xfId="0" applyNumberFormat="1" applyFont="1" applyFill="1" applyBorder="1" applyAlignment="1" applyProtection="1">
      <alignment horizontal="center" wrapText="1"/>
      <protection/>
    </xf>
    <xf numFmtId="9" fontId="18" fillId="33" borderId="0" xfId="0" applyNumberFormat="1" applyFont="1" applyFill="1" applyAlignment="1">
      <alignment horizontal="center" wrapText="1"/>
    </xf>
    <xf numFmtId="0" fontId="0" fillId="33" borderId="0" xfId="0" applyFill="1" applyBorder="1" applyAlignment="1">
      <alignment/>
    </xf>
    <xf numFmtId="0" fontId="18" fillId="33" borderId="0" xfId="0" applyFont="1" applyFill="1" applyBorder="1" applyAlignment="1">
      <alignment wrapText="1"/>
    </xf>
    <xf numFmtId="9" fontId="18" fillId="33" borderId="0" xfId="0" applyNumberFormat="1" applyFont="1" applyFill="1" applyBorder="1" applyAlignment="1" applyProtection="1">
      <alignment horizontal="center"/>
      <protection/>
    </xf>
    <xf numFmtId="9" fontId="18" fillId="33" borderId="0" xfId="0" applyNumberFormat="1" applyFont="1" applyFill="1" applyAlignment="1">
      <alignment horizontal="center"/>
    </xf>
    <xf numFmtId="9" fontId="30" fillId="33" borderId="0" xfId="0" applyNumberFormat="1" applyFont="1" applyFill="1" applyBorder="1" applyAlignment="1" applyProtection="1">
      <alignment horizontal="center" vertical="top"/>
      <protection/>
    </xf>
    <xf numFmtId="0" fontId="22" fillId="33" borderId="10" xfId="0" applyFont="1" applyFill="1" applyBorder="1" applyAlignment="1">
      <alignment horizontal="left" vertical="center"/>
    </xf>
    <xf numFmtId="9" fontId="18" fillId="33" borderId="10" xfId="0" applyNumberFormat="1" applyFont="1" applyFill="1" applyBorder="1" applyAlignment="1">
      <alignment horizontal="center" vertical="center"/>
    </xf>
    <xf numFmtId="9" fontId="18" fillId="33" borderId="10" xfId="0" applyNumberFormat="1" applyFont="1" applyFill="1" applyBorder="1" applyAlignment="1" applyProtection="1">
      <alignment horizontal="center" vertical="center"/>
      <protection/>
    </xf>
    <xf numFmtId="0" fontId="18" fillId="33" borderId="0" xfId="0" applyFont="1" applyFill="1" applyBorder="1" applyAlignment="1">
      <alignment horizontal="right" vertical="top"/>
    </xf>
    <xf numFmtId="0" fontId="63" fillId="36" borderId="0" xfId="53" applyFont="1" applyFill="1" applyAlignment="1" applyProtection="1">
      <alignment wrapText="1"/>
      <protection/>
    </xf>
    <xf numFmtId="0" fontId="10" fillId="36" borderId="0" xfId="53" applyFill="1" applyAlignment="1" applyProtection="1">
      <alignment/>
      <protection/>
    </xf>
    <xf numFmtId="0" fontId="56" fillId="36" borderId="0" xfId="0" applyFont="1" applyFill="1" applyAlignment="1">
      <alignment/>
    </xf>
    <xf numFmtId="3" fontId="8" fillId="0" borderId="0" xfId="0" applyNumberFormat="1" applyFont="1" applyAlignment="1">
      <alignment/>
    </xf>
    <xf numFmtId="0" fontId="20" fillId="36" borderId="0" xfId="53" applyFont="1" applyFill="1" applyAlignment="1" applyProtection="1">
      <alignment wrapText="1"/>
      <protection/>
    </xf>
    <xf numFmtId="0" fontId="54" fillId="36" borderId="0" xfId="0" applyFont="1" applyFill="1" applyAlignment="1">
      <alignment horizontal="left" wrapText="1"/>
    </xf>
    <xf numFmtId="0" fontId="20" fillId="36" borderId="0" xfId="0" applyFont="1" applyFill="1" applyAlignment="1">
      <alignment horizontal="left" indent="1"/>
    </xf>
    <xf numFmtId="0" fontId="26" fillId="33" borderId="33" xfId="0" applyFont="1" applyFill="1" applyBorder="1" applyAlignment="1" applyProtection="1">
      <alignment/>
      <protection/>
    </xf>
    <xf numFmtId="0" fontId="26" fillId="33" borderId="35" xfId="0" applyFont="1" applyFill="1" applyBorder="1" applyAlignment="1" applyProtection="1">
      <alignment/>
      <protection/>
    </xf>
    <xf numFmtId="0" fontId="21" fillId="33" borderId="11" xfId="0" applyFont="1" applyFill="1" applyBorder="1" applyAlignment="1" applyProtection="1">
      <alignment/>
      <protection/>
    </xf>
    <xf numFmtId="0" fontId="21" fillId="33" borderId="0" xfId="0" applyFont="1" applyFill="1" applyBorder="1" applyAlignment="1" applyProtection="1">
      <alignment/>
      <protection/>
    </xf>
    <xf numFmtId="0" fontId="0" fillId="33" borderId="10" xfId="0" applyFont="1" applyFill="1" applyBorder="1" applyAlignment="1" applyProtection="1">
      <alignment horizontal="right"/>
      <protection/>
    </xf>
    <xf numFmtId="0" fontId="22" fillId="33" borderId="49" xfId="0" applyFont="1" applyFill="1" applyBorder="1" applyAlignment="1" applyProtection="1">
      <alignment/>
      <protection/>
    </xf>
    <xf numFmtId="0" fontId="22" fillId="33" borderId="50" xfId="0" applyFont="1" applyFill="1" applyBorder="1" applyAlignment="1" applyProtection="1">
      <alignment/>
      <protection/>
    </xf>
    <xf numFmtId="0" fontId="22" fillId="33" borderId="51" xfId="0" applyFont="1" applyFill="1" applyBorder="1" applyAlignment="1" applyProtection="1">
      <alignment/>
      <protection/>
    </xf>
    <xf numFmtId="0" fontId="22" fillId="33" borderId="52" xfId="0" applyFont="1" applyFill="1" applyBorder="1" applyAlignment="1" applyProtection="1">
      <alignment/>
      <protection/>
    </xf>
    <xf numFmtId="0" fontId="22" fillId="33" borderId="53" xfId="0" applyFont="1" applyFill="1" applyBorder="1" applyAlignment="1" applyProtection="1">
      <alignment/>
      <protection/>
    </xf>
    <xf numFmtId="2" fontId="18" fillId="33" borderId="15" xfId="0" applyNumberFormat="1" applyFont="1" applyFill="1" applyBorder="1" applyAlignment="1" applyProtection="1">
      <alignment/>
      <protection/>
    </xf>
    <xf numFmtId="0" fontId="18" fillId="33" borderId="14" xfId="0" applyFont="1" applyFill="1" applyBorder="1" applyAlignment="1" applyProtection="1">
      <alignment/>
      <protection/>
    </xf>
    <xf numFmtId="0" fontId="18" fillId="33" borderId="54" xfId="0" applyFont="1" applyFill="1" applyBorder="1" applyAlignment="1" applyProtection="1">
      <alignment/>
      <protection/>
    </xf>
    <xf numFmtId="0" fontId="22" fillId="33" borderId="55" xfId="0" applyFont="1" applyFill="1" applyBorder="1" applyAlignment="1" applyProtection="1">
      <alignment horizontal="right"/>
      <protection/>
    </xf>
    <xf numFmtId="2" fontId="18" fillId="33" borderId="56" xfId="0" applyNumberFormat="1" applyFont="1" applyFill="1" applyBorder="1" applyAlignment="1" applyProtection="1">
      <alignment/>
      <protection/>
    </xf>
    <xf numFmtId="2" fontId="18" fillId="33" borderId="37" xfId="0" applyNumberFormat="1" applyFont="1" applyFill="1" applyBorder="1" applyAlignment="1" applyProtection="1">
      <alignment/>
      <protection/>
    </xf>
    <xf numFmtId="2" fontId="18" fillId="33" borderId="57" xfId="0" applyNumberFormat="1" applyFont="1" applyFill="1" applyBorder="1" applyAlignment="1" applyProtection="1">
      <alignment/>
      <protection/>
    </xf>
    <xf numFmtId="2" fontId="18" fillId="33" borderId="0" xfId="0" applyNumberFormat="1" applyFont="1" applyFill="1" applyBorder="1" applyAlignment="1" applyProtection="1">
      <alignment/>
      <protection/>
    </xf>
    <xf numFmtId="2" fontId="18" fillId="33" borderId="58" xfId="0" applyNumberFormat="1" applyFont="1" applyFill="1" applyBorder="1" applyAlignment="1" applyProtection="1">
      <alignment/>
      <protection/>
    </xf>
    <xf numFmtId="2" fontId="18" fillId="33" borderId="59" xfId="0" applyNumberFormat="1" applyFont="1" applyFill="1" applyBorder="1" applyAlignment="1" applyProtection="1">
      <alignment/>
      <protection/>
    </xf>
    <xf numFmtId="2" fontId="18" fillId="33" borderId="60" xfId="0" applyNumberFormat="1" applyFont="1" applyFill="1" applyBorder="1" applyAlignment="1" applyProtection="1">
      <alignment/>
      <protection/>
    </xf>
    <xf numFmtId="0" fontId="22" fillId="33" borderId="61" xfId="0" applyFont="1" applyFill="1" applyBorder="1" applyAlignment="1" applyProtection="1">
      <alignment horizontal="right"/>
      <protection/>
    </xf>
    <xf numFmtId="2" fontId="0" fillId="33" borderId="62" xfId="0" applyNumberFormat="1" applyFont="1" applyFill="1" applyBorder="1" applyAlignment="1">
      <alignment/>
    </xf>
    <xf numFmtId="2" fontId="0" fillId="33" borderId="63" xfId="0" applyNumberFormat="1" applyFont="1" applyFill="1" applyBorder="1" applyAlignment="1">
      <alignment horizontal="right"/>
    </xf>
    <xf numFmtId="2" fontId="0" fillId="33" borderId="64" xfId="0" applyNumberFormat="1" applyFont="1" applyFill="1" applyBorder="1" applyAlignment="1">
      <alignment horizontal="right"/>
    </xf>
    <xf numFmtId="0" fontId="54" fillId="36" borderId="0" xfId="0" applyFont="1" applyFill="1" applyAlignment="1">
      <alignment horizontal="left" indent="2"/>
    </xf>
    <xf numFmtId="0" fontId="22" fillId="0" borderId="12" xfId="0" applyFont="1" applyBorder="1" applyAlignment="1">
      <alignment horizontal="center"/>
    </xf>
    <xf numFmtId="0" fontId="0" fillId="33" borderId="27" xfId="0" applyFont="1" applyFill="1" applyBorder="1" applyAlignment="1">
      <alignment horizontal="right"/>
    </xf>
    <xf numFmtId="2" fontId="25" fillId="33" borderId="27" xfId="0" applyNumberFormat="1" applyFont="1" applyFill="1" applyBorder="1" applyAlignment="1">
      <alignment horizontal="right"/>
    </xf>
    <xf numFmtId="0" fontId="38" fillId="0" borderId="27" xfId="0" applyFont="1" applyBorder="1" applyAlignment="1">
      <alignment horizontal="right"/>
    </xf>
    <xf numFmtId="3" fontId="24" fillId="33" borderId="10" xfId="0" applyNumberFormat="1" applyFont="1" applyFill="1" applyBorder="1" applyAlignment="1">
      <alignment horizontal="center"/>
    </xf>
    <xf numFmtId="0" fontId="0" fillId="0" borderId="10" xfId="0" applyBorder="1" applyAlignment="1">
      <alignment horizontal="center"/>
    </xf>
    <xf numFmtId="0" fontId="1" fillId="0" borderId="12" xfId="0" applyFont="1" applyBorder="1" applyAlignment="1">
      <alignment horizontal="center" wrapText="1"/>
    </xf>
    <xf numFmtId="0" fontId="0" fillId="0" borderId="65" xfId="0" applyFont="1" applyBorder="1" applyAlignment="1">
      <alignment/>
    </xf>
    <xf numFmtId="0" fontId="1" fillId="0" borderId="0" xfId="0" applyFont="1" applyAlignment="1">
      <alignment horizontal="center" wrapText="1"/>
    </xf>
    <xf numFmtId="0" fontId="1" fillId="0" borderId="0" xfId="0" applyFont="1" applyBorder="1" applyAlignment="1">
      <alignment horizontal="center" wrapText="1"/>
    </xf>
    <xf numFmtId="0" fontId="1" fillId="0" borderId="66" xfId="0" applyFont="1" applyBorder="1" applyAlignment="1">
      <alignment horizontal="center"/>
    </xf>
    <xf numFmtId="0" fontId="1" fillId="0" borderId="12" xfId="0" applyFont="1" applyBorder="1" applyAlignment="1">
      <alignment horizontal="center"/>
    </xf>
    <xf numFmtId="0" fontId="1" fillId="0" borderId="65" xfId="0" applyFont="1" applyBorder="1" applyAlignment="1">
      <alignment horizontal="center"/>
    </xf>
    <xf numFmtId="0" fontId="25" fillId="0" borderId="27" xfId="0" applyFont="1" applyBorder="1" applyAlignment="1">
      <alignment horizontal="right"/>
    </xf>
    <xf numFmtId="3" fontId="24" fillId="0" borderId="10" xfId="0" applyNumberFormat="1" applyFont="1" applyBorder="1" applyAlignment="1">
      <alignment horizontal="center"/>
    </xf>
    <xf numFmtId="0" fontId="1" fillId="0" borderId="39" xfId="0" applyFont="1" applyBorder="1" applyAlignment="1">
      <alignment horizontal="center" wrapText="1"/>
    </xf>
    <xf numFmtId="0" fontId="1" fillId="0" borderId="27" xfId="0" applyFont="1" applyBorder="1" applyAlignment="1">
      <alignment horizontal="center" wrapText="1"/>
    </xf>
    <xf numFmtId="0" fontId="1" fillId="0" borderId="67" xfId="0" applyFont="1" applyBorder="1" applyAlignment="1">
      <alignment horizontal="center" wrapText="1"/>
    </xf>
    <xf numFmtId="0" fontId="25" fillId="33" borderId="27" xfId="0" applyFont="1" applyFill="1" applyBorder="1" applyAlignment="1">
      <alignment horizontal="right"/>
    </xf>
    <xf numFmtId="0" fontId="24" fillId="0" borderId="10" xfId="0" applyFont="1" applyBorder="1" applyAlignment="1">
      <alignment horizontal="center"/>
    </xf>
    <xf numFmtId="0" fontId="0" fillId="0" borderId="27" xfId="0" applyFont="1" applyBorder="1" applyAlignment="1">
      <alignment horizontal="right"/>
    </xf>
    <xf numFmtId="0" fontId="0" fillId="0" borderId="27" xfId="0" applyFont="1" applyBorder="1" applyAlignment="1">
      <alignment/>
    </xf>
    <xf numFmtId="0" fontId="22" fillId="0" borderId="68" xfId="0" applyFont="1" applyBorder="1" applyAlignment="1">
      <alignment horizontal="center"/>
    </xf>
    <xf numFmtId="0" fontId="33" fillId="0" borderId="27" xfId="0" applyFont="1" applyBorder="1" applyAlignment="1">
      <alignment horizontal="left"/>
    </xf>
    <xf numFmtId="0" fontId="18" fillId="0" borderId="27" xfId="0" applyFont="1" applyBorder="1" applyAlignment="1">
      <alignment horizontal="left"/>
    </xf>
    <xf numFmtId="0" fontId="22" fillId="0" borderId="27" xfId="0" applyFont="1" applyBorder="1" applyAlignment="1">
      <alignment horizontal="left"/>
    </xf>
    <xf numFmtId="0" fontId="33" fillId="33" borderId="27" xfId="0" applyFont="1" applyFill="1" applyBorder="1" applyAlignment="1">
      <alignment horizontal="left"/>
    </xf>
    <xf numFmtId="0" fontId="18" fillId="33" borderId="27"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Figure 2.1: Cars registered for the first time by new/used breakdown: January to March quarter 2007 to 2011</a:t>
            </a:r>
          </a:p>
        </c:rich>
      </c:tx>
      <c:layout/>
      <c:spPr>
        <a:noFill/>
        <a:ln>
          <a:noFill/>
        </a:ln>
      </c:spPr>
    </c:title>
    <c:plotArea>
      <c:layout/>
      <c:lineChart>
        <c:grouping val="standard"/>
        <c:varyColors val="0"/>
        <c:ser>
          <c:idx val="0"/>
          <c:order val="0"/>
          <c:tx>
            <c:v>New Cars</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3366FF"/>
                </a:solidFill>
              </a:ln>
            </c:spPr>
          </c:marker>
          <c:cat>
            <c:strRef>
              <c:f>'Figure 2.1 Vehicle Registration'!#REF!</c:f>
              <c:strCache>
                <c:ptCount val="5"/>
                <c:pt idx="0">
                  <c:v>Jan-Mar 2007</c:v>
                </c:pt>
                <c:pt idx="1">
                  <c:v>Jan-Mar 2008</c:v>
                </c:pt>
                <c:pt idx="2">
                  <c:v>Jan-Mar 2009</c:v>
                </c:pt>
                <c:pt idx="3">
                  <c:v>Jan-Mar 2010</c:v>
                </c:pt>
                <c:pt idx="4">
                  <c:v>Jan-Mar 2011</c:v>
                </c:pt>
              </c:strCache>
            </c:strRef>
          </c:cat>
          <c:val>
            <c:numRef>
              <c:f>'Figure 2.1 Vehicle Registration'!#REF!</c:f>
              <c:numCache>
                <c:ptCount val="5"/>
                <c:pt idx="0">
                  <c:v>24056</c:v>
                </c:pt>
                <c:pt idx="1">
                  <c:v>22460</c:v>
                </c:pt>
                <c:pt idx="2">
                  <c:v>16072</c:v>
                </c:pt>
                <c:pt idx="3">
                  <c:v>19796</c:v>
                </c:pt>
                <c:pt idx="4">
                  <c:v>16586</c:v>
                </c:pt>
              </c:numCache>
            </c:numRef>
          </c:val>
          <c:smooth val="0"/>
        </c:ser>
        <c:ser>
          <c:idx val="1"/>
          <c:order val="1"/>
          <c:tx>
            <c:v>Used Cars</c:v>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99CCFF"/>
                </a:solidFill>
              </a:ln>
            </c:spPr>
          </c:marker>
          <c:cat>
            <c:strRef>
              <c:f>'Figure 2.1 Vehicle Registration'!#REF!</c:f>
              <c:strCache>
                <c:ptCount val="5"/>
                <c:pt idx="0">
                  <c:v>Jan-Mar 2007</c:v>
                </c:pt>
                <c:pt idx="1">
                  <c:v>Jan-Mar 2008</c:v>
                </c:pt>
                <c:pt idx="2">
                  <c:v>Jan-Mar 2009</c:v>
                </c:pt>
                <c:pt idx="3">
                  <c:v>Jan-Mar 2010</c:v>
                </c:pt>
                <c:pt idx="4">
                  <c:v>Jan-Mar 2011</c:v>
                </c:pt>
              </c:strCache>
            </c:strRef>
          </c:cat>
          <c:val>
            <c:numRef>
              <c:f>'Figure 2.1 Vehicle Registration'!#REF!</c:f>
              <c:numCache>
                <c:ptCount val="5"/>
                <c:pt idx="0">
                  <c:v>9563</c:v>
                </c:pt>
                <c:pt idx="1">
                  <c:v>9013</c:v>
                </c:pt>
                <c:pt idx="2">
                  <c:v>9439</c:v>
                </c:pt>
                <c:pt idx="3">
                  <c:v>8038</c:v>
                </c:pt>
                <c:pt idx="4">
                  <c:v>7784</c:v>
                </c:pt>
              </c:numCache>
            </c:numRef>
          </c:val>
          <c:smooth val="0"/>
        </c:ser>
        <c:ser>
          <c:idx val="2"/>
          <c:order val="2"/>
          <c:tx>
            <c:v>New and Used Cars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00"/>
              </a:solidFill>
              <a:ln>
                <a:solidFill>
                  <a:srgbClr val="800000"/>
                </a:solidFill>
              </a:ln>
            </c:spPr>
          </c:marker>
          <c:cat>
            <c:strRef>
              <c:f>'Figure 2.1 Vehicle Registration'!#REF!</c:f>
              <c:strCache>
                <c:ptCount val="5"/>
                <c:pt idx="0">
                  <c:v>Jan-Mar 2007</c:v>
                </c:pt>
                <c:pt idx="1">
                  <c:v>Jan-Mar 2008</c:v>
                </c:pt>
                <c:pt idx="2">
                  <c:v>Jan-Mar 2009</c:v>
                </c:pt>
                <c:pt idx="3">
                  <c:v>Jan-Mar 2010</c:v>
                </c:pt>
                <c:pt idx="4">
                  <c:v>Jan-Mar 2011</c:v>
                </c:pt>
              </c:strCache>
            </c:strRef>
          </c:cat>
          <c:val>
            <c:numRef>
              <c:f>'Figure 2.1 Vehicle Registration'!#REF!</c:f>
              <c:numCache>
                <c:ptCount val="5"/>
                <c:pt idx="0">
                  <c:v>33619</c:v>
                </c:pt>
                <c:pt idx="1">
                  <c:v>31473</c:v>
                </c:pt>
                <c:pt idx="2">
                  <c:v>25511</c:v>
                </c:pt>
                <c:pt idx="3">
                  <c:v>27834</c:v>
                </c:pt>
                <c:pt idx="4">
                  <c:v>24370</c:v>
                </c:pt>
              </c:numCache>
            </c:numRef>
          </c:val>
          <c:smooth val="0"/>
        </c:ser>
        <c:marker val="1"/>
        <c:axId val="13057739"/>
        <c:axId val="50410788"/>
      </c:lineChart>
      <c:catAx>
        <c:axId val="1305773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50410788"/>
        <c:crosses val="autoZero"/>
        <c:auto val="1"/>
        <c:lblOffset val="100"/>
        <c:tickLblSkip val="1"/>
        <c:noMultiLvlLbl val="0"/>
      </c:catAx>
      <c:valAx>
        <c:axId val="50410788"/>
        <c:scaling>
          <c:orientation val="minMax"/>
          <c:max val="35000"/>
        </c:scaling>
        <c:axPos val="l"/>
        <c:title>
          <c:tx>
            <c:rich>
              <a:bodyPr vert="horz" rot="-5400000" anchor="ctr"/>
              <a:lstStyle/>
              <a:p>
                <a:pPr algn="ctr">
                  <a:defRPr/>
                </a:pPr>
                <a:r>
                  <a:rPr lang="en-US" cap="none" sz="200" b="1" i="0" u="none" baseline="0">
                    <a:solidFill>
                      <a:srgbClr val="000000"/>
                    </a:solidFill>
                    <a:latin typeface="Arial"/>
                    <a:ea typeface="Arial"/>
                    <a:cs typeface="Arial"/>
                  </a:rPr>
                  <a:t>Number of cars registered for first time</a:t>
                </a:r>
              </a:p>
            </c:rich>
          </c:tx>
          <c:layout/>
          <c:overlay val="0"/>
          <c:spPr>
            <a:noFill/>
            <a:ln>
              <a:noFill/>
            </a:ln>
          </c:spPr>
        </c:title>
        <c:majorGridlines>
          <c:spPr>
            <a:ln w="12700">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13057739"/>
        <c:crossesAt val="1"/>
        <c:crossBetween val="between"/>
        <c:dispUnits/>
      </c:valAx>
      <c:spPr>
        <a:noFill/>
        <a:ln w="12700">
          <a:solidFill>
            <a:srgbClr val="C0C0C0"/>
          </a:solidFill>
        </a:ln>
      </c:spPr>
    </c:plotArea>
    <c:legend>
      <c:legendPos val="b"/>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latin typeface="Arial"/>
                <a:ea typeface="Arial"/>
                <a:cs typeface="Arial"/>
              </a:rPr>
              <a:t>Figure 5.1: Ulsterbus, Metro and NIR Weekly Average Passenger Journeys: Jul-Sep 2010 and Jul-Sep 2011</a:t>
            </a:r>
            <a:r>
              <a:rPr lang="en-US" cap="none" sz="300" b="1" i="0" u="none" baseline="30000">
                <a:solidFill>
                  <a:srgbClr val="000000"/>
                </a:solidFill>
                <a:latin typeface="Arial"/>
                <a:ea typeface="Arial"/>
                <a:cs typeface="Arial"/>
              </a:rPr>
              <a:t>p</a:t>
            </a:r>
          </a:p>
        </c:rich>
      </c:tx>
      <c:layout/>
      <c:spPr>
        <a:noFill/>
        <a:ln>
          <a:noFill/>
        </a:ln>
      </c:spPr>
    </c:title>
    <c:plotArea>
      <c:layout/>
      <c:barChart>
        <c:barDir val="col"/>
        <c:grouping val="clustered"/>
        <c:varyColors val="0"/>
        <c:ser>
          <c:idx val="0"/>
          <c:order val="0"/>
          <c:tx>
            <c:v>#REF!</c:v>
          </c:tx>
          <c:spPr>
            <a:solidFill>
              <a:srgbClr val="6666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1</c:v>
              </c:pt>
            </c:numLit>
          </c:cat>
          <c:val>
            <c:numLit>
              <c:ptCount val="1"/>
              <c:pt idx="0">
                <c:v>1</c:v>
              </c:pt>
            </c:numLit>
          </c:val>
        </c:ser>
        <c:ser>
          <c:idx val="1"/>
          <c:order val="1"/>
          <c:tx>
            <c:v>#REF!</c:v>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1</c:v>
              </c:pt>
            </c:numLit>
          </c:cat>
          <c:val>
            <c:numLit>
              <c:ptCount val="1"/>
              <c:pt idx="0">
                <c:v>1</c:v>
              </c:pt>
            </c:numLit>
          </c:val>
        </c:ser>
        <c:axId val="11042453"/>
        <c:axId val="32273214"/>
      </c:barChart>
      <c:catAx>
        <c:axId val="1104245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32273214"/>
        <c:crosses val="autoZero"/>
        <c:auto val="1"/>
        <c:lblOffset val="100"/>
        <c:tickLblSkip val="1"/>
        <c:noMultiLvlLbl val="0"/>
      </c:catAx>
      <c:valAx>
        <c:axId val="32273214"/>
        <c:scaling>
          <c:orientation val="minMax"/>
        </c:scaling>
        <c:axPos val="l"/>
        <c:title>
          <c:tx>
            <c:rich>
              <a:bodyPr vert="horz" rot="-5400000" anchor="ctr"/>
              <a:lstStyle/>
              <a:p>
                <a:pPr algn="ctr">
                  <a:defRPr/>
                </a:pPr>
                <a:r>
                  <a:rPr lang="en-US" cap="none" sz="200" b="1" i="0" u="none" baseline="0">
                    <a:solidFill>
                      <a:srgbClr val="000000"/>
                    </a:solidFill>
                    <a:latin typeface="Arial"/>
                    <a:ea typeface="Arial"/>
                    <a:cs typeface="Arial"/>
                  </a:rPr>
                  <a:t>Weekly average passenger journeys (millions)</a:t>
                </a:r>
              </a:p>
            </c:rich>
          </c:tx>
          <c:layout/>
          <c:overlay val="0"/>
          <c:spPr>
            <a:noFill/>
            <a:ln>
              <a:noFill/>
            </a:ln>
          </c:spPr>
        </c:title>
        <c:majorGridlines>
          <c:spPr>
            <a:ln w="12700">
              <a:solidFill>
                <a:srgbClr val="C0C0C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crossAx val="11042453"/>
        <c:crossesAt val="1"/>
        <c:crossBetween val="between"/>
        <c:dispUnits/>
        <c:majorUnit val="0.2"/>
      </c:valAx>
      <c:spPr>
        <a:solidFill>
          <a:srgbClr val="FFFFFF"/>
        </a:solidFill>
        <a:ln w="12700">
          <a:solidFill>
            <a:srgbClr val="C0C0C0"/>
          </a:solidFill>
        </a:ln>
      </c:spPr>
    </c:plotArea>
    <c:legend>
      <c:legendPos val="b"/>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latin typeface="Arial"/>
                <a:ea typeface="Arial"/>
                <a:cs typeface="Arial"/>
              </a:rPr>
              <a:t>Figure 5.1: Ulsterbus, Metro and NIR Weekly Average Passenger Journeys: October to December quarter 2007 to 2011</a:t>
            </a:r>
          </a:p>
        </c:rich>
      </c:tx>
      <c:layout/>
      <c:spPr>
        <a:noFill/>
        <a:ln>
          <a:noFill/>
        </a:ln>
      </c:spPr>
    </c:title>
    <c:plotArea>
      <c:layout/>
      <c:lineChart>
        <c:grouping val="standard"/>
        <c:varyColors val="0"/>
        <c:ser>
          <c:idx val="0"/>
          <c:order val="0"/>
          <c:tx>
            <c:v>Ulsterbus</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CCFF"/>
              </a:solidFill>
              <a:ln>
                <a:solidFill>
                  <a:srgbClr val="00CCFF"/>
                </a:solidFill>
              </a:ln>
            </c:spPr>
          </c:marker>
          <c:cat>
            <c:strLit>
              <c:ptCount val="5"/>
              <c:pt idx="0">
                <c:v>Oct-Dec 2007</c:v>
              </c:pt>
              <c:pt idx="1">
                <c:v>Oct-Dec 2008</c:v>
              </c:pt>
              <c:pt idx="2">
                <c:v>Oct-Dec 2009</c:v>
              </c:pt>
              <c:pt idx="3">
                <c:v>Oct-Dec 2010</c:v>
              </c:pt>
              <c:pt idx="4">
                <c:v>Oct-Dec 2011</c:v>
              </c:pt>
            </c:strLit>
          </c:cat>
          <c:val>
            <c:numLit>
              <c:ptCount val="5"/>
              <c:pt idx="0">
                <c:v>0.96</c:v>
              </c:pt>
              <c:pt idx="1">
                <c:v>0.94</c:v>
              </c:pt>
              <c:pt idx="2">
                <c:v>0.9</c:v>
              </c:pt>
              <c:pt idx="3">
                <c:v>0.87</c:v>
              </c:pt>
              <c:pt idx="4">
                <c:v>0.88</c:v>
              </c:pt>
            </c:numLit>
          </c:val>
          <c:smooth val="0"/>
        </c:ser>
        <c:ser>
          <c:idx val="1"/>
          <c:order val="1"/>
          <c:tx>
            <c:v>Metro</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FF00FF"/>
                </a:solidFill>
              </a:ln>
            </c:spPr>
          </c:marker>
          <c:cat>
            <c:strLit>
              <c:ptCount val="5"/>
              <c:pt idx="0">
                <c:v>Oct-Dec 2007</c:v>
              </c:pt>
              <c:pt idx="1">
                <c:v>Oct-Dec 2008</c:v>
              </c:pt>
              <c:pt idx="2">
                <c:v>Oct-Dec 2009</c:v>
              </c:pt>
              <c:pt idx="3">
                <c:v>Oct-Dec 2010</c:v>
              </c:pt>
              <c:pt idx="4">
                <c:v>Oct-Dec 2011</c:v>
              </c:pt>
            </c:strLit>
          </c:cat>
          <c:val>
            <c:numLit>
              <c:ptCount val="5"/>
              <c:pt idx="0">
                <c:v>0.55</c:v>
              </c:pt>
              <c:pt idx="1">
                <c:v>0.55</c:v>
              </c:pt>
              <c:pt idx="2">
                <c:v>0.55</c:v>
              </c:pt>
              <c:pt idx="3">
                <c:v>0.53</c:v>
              </c:pt>
              <c:pt idx="4">
                <c:v>0.55</c:v>
              </c:pt>
            </c:numLit>
          </c:val>
          <c:smooth val="0"/>
        </c:ser>
        <c:ser>
          <c:idx val="2"/>
          <c:order val="2"/>
          <c:tx>
            <c:v>NI Railways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cat>
            <c:strLit>
              <c:ptCount val="5"/>
              <c:pt idx="0">
                <c:v>Oct-Dec 2007</c:v>
              </c:pt>
              <c:pt idx="1">
                <c:v>Oct-Dec 2008</c:v>
              </c:pt>
              <c:pt idx="2">
                <c:v>Oct-Dec 2009</c:v>
              </c:pt>
              <c:pt idx="3">
                <c:v>Oct-Dec 2010</c:v>
              </c:pt>
              <c:pt idx="4">
                <c:v>Oct-Dec 2011</c:v>
              </c:pt>
            </c:strLit>
          </c:cat>
          <c:val>
            <c:numLit>
              <c:ptCount val="5"/>
              <c:pt idx="0">
                <c:v>0.2</c:v>
              </c:pt>
              <c:pt idx="1">
                <c:v>0.21</c:v>
              </c:pt>
              <c:pt idx="2">
                <c:v>0.2</c:v>
              </c:pt>
              <c:pt idx="3">
                <c:v>0.21</c:v>
              </c:pt>
              <c:pt idx="4">
                <c:v>0.22</c:v>
              </c:pt>
            </c:numLit>
          </c:val>
          <c:smooth val="0"/>
        </c:ser>
        <c:marker val="1"/>
        <c:axId val="22023471"/>
        <c:axId val="63993512"/>
      </c:lineChart>
      <c:catAx>
        <c:axId val="22023471"/>
        <c:scaling>
          <c:orientation val="minMax"/>
        </c:scaling>
        <c:axPos val="b"/>
        <c:delete val="0"/>
        <c:numFmt formatCode="General" sourceLinked="1"/>
        <c:majorTickMark val="out"/>
        <c:minorTickMark val="none"/>
        <c:tickLblPos val="nextTo"/>
        <c:spPr>
          <a:ln w="3175">
            <a:solidFill>
              <a:srgbClr val="000000"/>
            </a:solidFill>
          </a:ln>
        </c:spPr>
        <c:crossAx val="63993512"/>
        <c:crosses val="autoZero"/>
        <c:auto val="1"/>
        <c:lblOffset val="100"/>
        <c:tickLblSkip val="1"/>
        <c:noMultiLvlLbl val="0"/>
      </c:catAx>
      <c:valAx>
        <c:axId val="63993512"/>
        <c:scaling>
          <c:orientation val="minMax"/>
          <c:max val="1"/>
        </c:scaling>
        <c:axPos val="l"/>
        <c:title>
          <c:tx>
            <c:rich>
              <a:bodyPr vert="horz" rot="-5400000" anchor="ctr"/>
              <a:lstStyle/>
              <a:p>
                <a:pPr algn="ctr">
                  <a:defRPr/>
                </a:pPr>
                <a:r>
                  <a:rPr lang="en-US" cap="none" sz="175" b="1" i="0" u="none" baseline="0">
                    <a:solidFill>
                      <a:srgbClr val="000000"/>
                    </a:solidFill>
                    <a:latin typeface="Arial"/>
                    <a:ea typeface="Arial"/>
                    <a:cs typeface="Arial"/>
                  </a:rPr>
                  <a:t>Weekly average passenger journeys (millions)</a:t>
                </a:r>
              </a:p>
            </c:rich>
          </c:tx>
          <c:layout/>
          <c:overlay val="0"/>
          <c:spPr>
            <a:noFill/>
            <a:ln>
              <a:noFill/>
            </a:ln>
          </c:spPr>
        </c:title>
        <c:majorGridlines>
          <c:spPr>
            <a:ln w="12700">
              <a:solidFill>
                <a:srgbClr val="969696"/>
              </a:solidFill>
            </a:ln>
          </c:spPr>
        </c:majorGridlines>
        <c:delete val="0"/>
        <c:numFmt formatCode="General" sourceLinked="1"/>
        <c:majorTickMark val="out"/>
        <c:minorTickMark val="none"/>
        <c:tickLblPos val="nextTo"/>
        <c:spPr>
          <a:ln w="3175">
            <a:solidFill>
              <a:srgbClr val="000000"/>
            </a:solidFill>
          </a:ln>
        </c:spPr>
        <c:crossAx val="22023471"/>
        <c:crossesAt val="1"/>
        <c:crossBetween val="between"/>
        <c:dispUnits/>
        <c:majorUnit val="0.2"/>
      </c:valAx>
      <c:spPr>
        <a:noFill/>
        <a:ln w="12700">
          <a:solidFill>
            <a:srgbClr val="969696"/>
          </a:solidFill>
        </a:ln>
      </c:spPr>
    </c:plotArea>
    <c:legend>
      <c:legendPos val="b"/>
      <c:layout/>
      <c:overlay val="0"/>
      <c:spPr>
        <a:solidFill>
          <a:srgbClr val="FFFFFF"/>
        </a:solidFill>
        <a:ln w="3175">
          <a:solidFill>
            <a:srgbClr val="000000"/>
          </a:solid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Figure 5.1: Ulsterbus, Metro and NIR Weekly Average Passenger Journeys: January to March quarter 2007 to 2012</a:t>
            </a:r>
          </a:p>
        </c:rich>
      </c:tx>
      <c:layout/>
      <c:spPr>
        <a:noFill/>
        <a:ln>
          <a:noFill/>
        </a:ln>
      </c:spPr>
    </c:title>
    <c:plotArea>
      <c:layout/>
      <c:lineChart>
        <c:grouping val="standard"/>
        <c:varyColors val="0"/>
        <c:ser>
          <c:idx val="0"/>
          <c:order val="0"/>
          <c:tx>
            <c:strRef>
              <c:f>'Figure 5.1 Public Transport'!#REF!</c:f>
              <c:strCache>
                <c:ptCount val="1"/>
                <c:pt idx="0">
                  <c:v>Ulsterbus</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CCFF"/>
              </a:solidFill>
              <a:ln>
                <a:solidFill>
                  <a:srgbClr val="00CCFF"/>
                </a:solidFill>
              </a:ln>
            </c:spPr>
          </c:marker>
          <c:cat>
            <c:strRef>
              <c:f>'Figure 5.1 Public Transport'!#REF!</c:f>
              <c:strCache>
                <c:ptCount val="6"/>
                <c:pt idx="0">
                  <c:v>Jan-Mar 2007</c:v>
                </c:pt>
                <c:pt idx="1">
                  <c:v>Jan-Mar 2008</c:v>
                </c:pt>
                <c:pt idx="2">
                  <c:v>Jan-Mar 2009</c:v>
                </c:pt>
                <c:pt idx="3">
                  <c:v>Jan-Mar 2010</c:v>
                </c:pt>
                <c:pt idx="4">
                  <c:v>Jan-Mar 2011</c:v>
                </c:pt>
                <c:pt idx="5">
                  <c:v>Jan-Mar 2012</c:v>
                </c:pt>
              </c:strCache>
            </c:strRef>
          </c:cat>
          <c:val>
            <c:numRef>
              <c:f>'Figure 5.1 Public Transport'!#REF!</c:f>
              <c:numCache>
                <c:ptCount val="6"/>
                <c:pt idx="0">
                  <c:v>0.9</c:v>
                </c:pt>
                <c:pt idx="1">
                  <c:v>0.84</c:v>
                </c:pt>
                <c:pt idx="2">
                  <c:v>0.9</c:v>
                </c:pt>
                <c:pt idx="3">
                  <c:v>0.86</c:v>
                </c:pt>
                <c:pt idx="4">
                  <c:v>0.84</c:v>
                </c:pt>
                <c:pt idx="5">
                  <c:v>0.84</c:v>
                </c:pt>
              </c:numCache>
            </c:numRef>
          </c:val>
          <c:smooth val="0"/>
        </c:ser>
        <c:ser>
          <c:idx val="1"/>
          <c:order val="1"/>
          <c:tx>
            <c:strRef>
              <c:f>'Figure 5.1 Public Transport'!#REF!</c:f>
              <c:strCache>
                <c:ptCount val="1"/>
                <c:pt idx="0">
                  <c:v>Metro</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FF00FF"/>
                </a:solidFill>
              </a:ln>
            </c:spPr>
          </c:marker>
          <c:cat>
            <c:strRef>
              <c:f>'Figure 5.1 Public Transport'!#REF!</c:f>
              <c:strCache>
                <c:ptCount val="6"/>
                <c:pt idx="0">
                  <c:v>Jan-Mar 2007</c:v>
                </c:pt>
                <c:pt idx="1">
                  <c:v>Jan-Mar 2008</c:v>
                </c:pt>
                <c:pt idx="2">
                  <c:v>Jan-Mar 2009</c:v>
                </c:pt>
                <c:pt idx="3">
                  <c:v>Jan-Mar 2010</c:v>
                </c:pt>
                <c:pt idx="4">
                  <c:v>Jan-Mar 2011</c:v>
                </c:pt>
                <c:pt idx="5">
                  <c:v>Jan-Mar 2012</c:v>
                </c:pt>
              </c:strCache>
            </c:strRef>
          </c:cat>
          <c:val>
            <c:numRef>
              <c:f>'Figure 5.1 Public Transport'!#REF!</c:f>
              <c:numCache>
                <c:ptCount val="6"/>
                <c:pt idx="0">
                  <c:v>0.46</c:v>
                </c:pt>
                <c:pt idx="1">
                  <c:v>0.47</c:v>
                </c:pt>
                <c:pt idx="2">
                  <c:v>0.51</c:v>
                </c:pt>
                <c:pt idx="3">
                  <c:v>0.5</c:v>
                </c:pt>
                <c:pt idx="4">
                  <c:v>0.5</c:v>
                </c:pt>
                <c:pt idx="5">
                  <c:v>0.49</c:v>
                </c:pt>
              </c:numCache>
            </c:numRef>
          </c:val>
          <c:smooth val="0"/>
        </c:ser>
        <c:ser>
          <c:idx val="2"/>
          <c:order val="2"/>
          <c:tx>
            <c:strRef>
              <c:f>'Figure 5.1 Public Transport'!#REF!</c:f>
              <c:strCache>
                <c:ptCount val="1"/>
                <c:pt idx="0">
                  <c:v>NI Railways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cat>
            <c:strRef>
              <c:f>'Figure 5.1 Public Transport'!#REF!</c:f>
              <c:strCache>
                <c:ptCount val="6"/>
                <c:pt idx="0">
                  <c:v>Jan-Mar 2007</c:v>
                </c:pt>
                <c:pt idx="1">
                  <c:v>Jan-Mar 2008</c:v>
                </c:pt>
                <c:pt idx="2">
                  <c:v>Jan-Mar 2009</c:v>
                </c:pt>
                <c:pt idx="3">
                  <c:v>Jan-Mar 2010</c:v>
                </c:pt>
                <c:pt idx="4">
                  <c:v>Jan-Mar 2011</c:v>
                </c:pt>
                <c:pt idx="5">
                  <c:v>Jan-Mar 2012</c:v>
                </c:pt>
              </c:strCache>
            </c:strRef>
          </c:cat>
          <c:val>
            <c:numRef>
              <c:f>'Figure 5.1 Public Transport'!#REF!</c:f>
              <c:numCache>
                <c:ptCount val="6"/>
                <c:pt idx="0">
                  <c:v>0.16</c:v>
                </c:pt>
                <c:pt idx="1">
                  <c:v>0.18</c:v>
                </c:pt>
                <c:pt idx="2">
                  <c:v>0.19</c:v>
                </c:pt>
                <c:pt idx="3">
                  <c:v>0.19</c:v>
                </c:pt>
                <c:pt idx="4">
                  <c:v>0.2</c:v>
                </c:pt>
                <c:pt idx="5">
                  <c:v>0.21</c:v>
                </c:pt>
              </c:numCache>
            </c:numRef>
          </c:val>
          <c:smooth val="0"/>
        </c:ser>
        <c:marker val="1"/>
        <c:axId val="39070697"/>
        <c:axId val="16091954"/>
      </c:lineChart>
      <c:catAx>
        <c:axId val="3907069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16091954"/>
        <c:crosses val="autoZero"/>
        <c:auto val="1"/>
        <c:lblOffset val="100"/>
        <c:tickLblSkip val="1"/>
        <c:noMultiLvlLbl val="0"/>
      </c:catAx>
      <c:valAx>
        <c:axId val="16091954"/>
        <c:scaling>
          <c:orientation val="minMax"/>
          <c:max val="1"/>
        </c:scaling>
        <c:axPos val="l"/>
        <c:title>
          <c:tx>
            <c:rich>
              <a:bodyPr vert="horz" rot="-5400000" anchor="ctr"/>
              <a:lstStyle/>
              <a:p>
                <a:pPr algn="ctr">
                  <a:defRPr/>
                </a:pPr>
                <a:r>
                  <a:rPr lang="en-US" cap="none" sz="175" b="1" i="0" u="none" baseline="0">
                    <a:solidFill>
                      <a:srgbClr val="000000"/>
                    </a:solidFill>
                    <a:latin typeface="Arial"/>
                    <a:ea typeface="Arial"/>
                    <a:cs typeface="Arial"/>
                  </a:rPr>
                  <a:t>Weekly average passenger journeys (millions)</a:t>
                </a:r>
              </a:p>
            </c:rich>
          </c:tx>
          <c:layout/>
          <c:overlay val="0"/>
          <c:spPr>
            <a:noFill/>
            <a:ln>
              <a:noFill/>
            </a:ln>
          </c:spPr>
        </c:title>
        <c:majorGridlines>
          <c:spPr>
            <a:ln w="12700">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39070697"/>
        <c:crossesAt val="1"/>
        <c:crossBetween val="between"/>
        <c:dispUnits/>
        <c:majorUnit val="0.2"/>
      </c:valAx>
      <c:spPr>
        <a:noFill/>
        <a:ln w="12700">
          <a:solidFill>
            <a:srgbClr val="969696"/>
          </a:solidFill>
        </a:ln>
      </c:spPr>
    </c:plotArea>
    <c:legend>
      <c:legendPos val="b"/>
      <c:layout/>
      <c:overlay val="0"/>
      <c:spPr>
        <a:solidFill>
          <a:srgbClr val="FFFFFF"/>
        </a:solidFill>
        <a:ln w="3175">
          <a:solidFill>
            <a:srgbClr val="000000"/>
          </a:solidFill>
        </a:ln>
      </c:spPr>
      <c:txPr>
        <a:bodyPr vert="horz" rot="0"/>
        <a:lstStyle/>
        <a:p>
          <a:pPr>
            <a:defRPr lang="en-US" cap="none" sz="16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Figure 5.1: Ulsterbus, Metro and NIR Weekly Average Passenger Journeys: April to June quarter 2007 to 2012</a:t>
            </a:r>
          </a:p>
        </c:rich>
      </c:tx>
      <c:layout/>
      <c:spPr>
        <a:noFill/>
        <a:ln>
          <a:noFill/>
        </a:ln>
      </c:spPr>
    </c:title>
    <c:plotArea>
      <c:layout/>
      <c:lineChart>
        <c:grouping val="standard"/>
        <c:varyColors val="0"/>
        <c:ser>
          <c:idx val="0"/>
          <c:order val="0"/>
          <c:tx>
            <c:v>Ulsterbus</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CCFF"/>
              </a:solidFill>
              <a:ln>
                <a:solidFill>
                  <a:srgbClr val="00CCFF"/>
                </a:solidFill>
              </a:ln>
            </c:spPr>
          </c:marker>
          <c:cat>
            <c:strLit>
              <c:ptCount val="6"/>
              <c:pt idx="0">
                <c:v>Apr-Jun 2007</c:v>
              </c:pt>
              <c:pt idx="1">
                <c:v>Apr-Jun 2008</c:v>
              </c:pt>
              <c:pt idx="2">
                <c:v>Apr-Jun 2009</c:v>
              </c:pt>
              <c:pt idx="3">
                <c:v>Apr-Jun 2010</c:v>
              </c:pt>
              <c:pt idx="4">
                <c:v>Apr-Jun 2011</c:v>
              </c:pt>
              <c:pt idx="5">
                <c:v>Apr-Jun 2012</c:v>
              </c:pt>
            </c:strLit>
          </c:cat>
          <c:val>
            <c:numLit>
              <c:ptCount val="6"/>
              <c:pt idx="0">
                <c:v>0.93</c:v>
              </c:pt>
              <c:pt idx="1">
                <c:v>0.95</c:v>
              </c:pt>
              <c:pt idx="2">
                <c:v>0.91</c:v>
              </c:pt>
              <c:pt idx="3">
                <c:v>0.89</c:v>
              </c:pt>
              <c:pt idx="4">
                <c:v>0.88</c:v>
              </c:pt>
              <c:pt idx="5">
                <c:v>0.87</c:v>
              </c:pt>
            </c:numLit>
          </c:val>
          <c:smooth val="0"/>
        </c:ser>
        <c:ser>
          <c:idx val="1"/>
          <c:order val="1"/>
          <c:tx>
            <c:v>Metro</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FF00FF"/>
                </a:solidFill>
              </a:ln>
            </c:spPr>
          </c:marker>
          <c:cat>
            <c:strLit>
              <c:ptCount val="6"/>
              <c:pt idx="0">
                <c:v>Apr-Jun 2007</c:v>
              </c:pt>
              <c:pt idx="1">
                <c:v>Apr-Jun 2008</c:v>
              </c:pt>
              <c:pt idx="2">
                <c:v>Apr-Jun 2009</c:v>
              </c:pt>
              <c:pt idx="3">
                <c:v>Apr-Jun 2010</c:v>
              </c:pt>
              <c:pt idx="4">
                <c:v>Apr-Jun 2011</c:v>
              </c:pt>
              <c:pt idx="5">
                <c:v>Apr-Jun 2012</c:v>
              </c:pt>
            </c:strLit>
          </c:cat>
          <c:val>
            <c:numLit>
              <c:ptCount val="6"/>
              <c:pt idx="0">
                <c:v>0.49</c:v>
              </c:pt>
              <c:pt idx="1">
                <c:v>0.52</c:v>
              </c:pt>
              <c:pt idx="2">
                <c:v>0.51</c:v>
              </c:pt>
              <c:pt idx="3">
                <c:v>0.51</c:v>
              </c:pt>
              <c:pt idx="4">
                <c:v>0.5</c:v>
              </c:pt>
              <c:pt idx="5">
                <c:v>0.5</c:v>
              </c:pt>
            </c:numLit>
          </c:val>
          <c:smooth val="0"/>
        </c:ser>
        <c:ser>
          <c:idx val="2"/>
          <c:order val="2"/>
          <c:tx>
            <c:v>NI Railways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cat>
            <c:strLit>
              <c:ptCount val="6"/>
              <c:pt idx="0">
                <c:v>Apr-Jun 2007</c:v>
              </c:pt>
              <c:pt idx="1">
                <c:v>Apr-Jun 2008</c:v>
              </c:pt>
              <c:pt idx="2">
                <c:v>Apr-Jun 2009</c:v>
              </c:pt>
              <c:pt idx="3">
                <c:v>Apr-Jun 2010</c:v>
              </c:pt>
              <c:pt idx="4">
                <c:v>Apr-Jun 2011</c:v>
              </c:pt>
              <c:pt idx="5">
                <c:v>Apr-Jun 2012</c:v>
              </c:pt>
            </c:strLit>
          </c:cat>
          <c:val>
            <c:numLit>
              <c:ptCount val="6"/>
              <c:pt idx="0">
                <c:v>0.18</c:v>
              </c:pt>
              <c:pt idx="1">
                <c:v>0.2</c:v>
              </c:pt>
              <c:pt idx="2">
                <c:v>0.19</c:v>
              </c:pt>
              <c:pt idx="3">
                <c:v>0.2</c:v>
              </c:pt>
              <c:pt idx="4">
                <c:v>0.2</c:v>
              </c:pt>
              <c:pt idx="5">
                <c:v>0.22</c:v>
              </c:pt>
            </c:numLit>
          </c:val>
          <c:smooth val="0"/>
        </c:ser>
        <c:marker val="1"/>
        <c:axId val="10609859"/>
        <c:axId val="28379868"/>
      </c:lineChart>
      <c:catAx>
        <c:axId val="1060985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28379868"/>
        <c:crosses val="autoZero"/>
        <c:auto val="1"/>
        <c:lblOffset val="100"/>
        <c:tickLblSkip val="1"/>
        <c:noMultiLvlLbl val="0"/>
      </c:catAx>
      <c:valAx>
        <c:axId val="28379868"/>
        <c:scaling>
          <c:orientation val="minMax"/>
          <c:max val="1"/>
        </c:scaling>
        <c:axPos val="l"/>
        <c:title>
          <c:tx>
            <c:rich>
              <a:bodyPr vert="horz" rot="-5400000" anchor="ctr"/>
              <a:lstStyle/>
              <a:p>
                <a:pPr algn="ctr">
                  <a:defRPr/>
                </a:pPr>
                <a:r>
                  <a:rPr lang="en-US" cap="none" sz="175" b="1" i="0" u="none" baseline="0">
                    <a:solidFill>
                      <a:srgbClr val="000000"/>
                    </a:solidFill>
                    <a:latin typeface="Arial"/>
                    <a:ea typeface="Arial"/>
                    <a:cs typeface="Arial"/>
                  </a:rPr>
                  <a:t>Weekly average passenger journeys (millions)</a:t>
                </a:r>
              </a:p>
            </c:rich>
          </c:tx>
          <c:layout/>
          <c:overlay val="0"/>
          <c:spPr>
            <a:noFill/>
            <a:ln>
              <a:noFill/>
            </a:ln>
          </c:spPr>
        </c:title>
        <c:majorGridlines>
          <c:spPr>
            <a:ln w="12700">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10609859"/>
        <c:crossesAt val="1"/>
        <c:crossBetween val="between"/>
        <c:dispUnits/>
        <c:majorUnit val="0.2"/>
      </c:valAx>
      <c:spPr>
        <a:noFill/>
        <a:ln w="12700">
          <a:solidFill>
            <a:srgbClr val="969696"/>
          </a:solidFill>
        </a:ln>
      </c:spPr>
    </c:plotArea>
    <c:legend>
      <c:legendPos val="b"/>
      <c:layout/>
      <c:overlay val="0"/>
      <c:spPr>
        <a:solidFill>
          <a:srgbClr val="FFFFFF"/>
        </a:solidFill>
        <a:ln w="3175">
          <a:solidFill>
            <a:srgbClr val="000000"/>
          </a:solidFill>
        </a:ln>
      </c:spPr>
      <c:txPr>
        <a:bodyPr vert="horz" rot="0"/>
        <a:lstStyle/>
        <a:p>
          <a:pPr>
            <a:defRPr lang="en-US" cap="none" sz="16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5.1: Ulsterbus, Metro and NIR Weekly Average Passenger Journeys: July to September quarter 2007 to 2012</a:t>
            </a:r>
          </a:p>
        </c:rich>
      </c:tx>
      <c:layout>
        <c:manualLayout>
          <c:xMode val="factor"/>
          <c:yMode val="factor"/>
          <c:x val="0.0015"/>
          <c:y val="0"/>
        </c:manualLayout>
      </c:layout>
      <c:spPr>
        <a:noFill/>
        <a:ln>
          <a:noFill/>
        </a:ln>
      </c:spPr>
    </c:title>
    <c:plotArea>
      <c:layout>
        <c:manualLayout>
          <c:xMode val="edge"/>
          <c:yMode val="edge"/>
          <c:x val="0.0815"/>
          <c:y val="0.15975"/>
          <c:w val="0.903"/>
          <c:h val="0.741"/>
        </c:manualLayout>
      </c:layout>
      <c:lineChart>
        <c:grouping val="standard"/>
        <c:varyColors val="0"/>
        <c:ser>
          <c:idx val="0"/>
          <c:order val="0"/>
          <c:tx>
            <c:v>Ulsterbus</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CCFF"/>
              </a:solidFill>
              <a:ln>
                <a:solidFill>
                  <a:srgbClr val="00CCFF"/>
                </a:solidFill>
              </a:ln>
            </c:spPr>
          </c:marker>
          <c:cat>
            <c:strLit>
              <c:ptCount val="6"/>
              <c:pt idx="0">
                <c:v>Jul-Sep 2007</c:v>
              </c:pt>
              <c:pt idx="1">
                <c:v>Jul-Sep 2008</c:v>
              </c:pt>
              <c:pt idx="2">
                <c:v>Jul-Sep 2009</c:v>
              </c:pt>
              <c:pt idx="3">
                <c:v>Jul-Sep 2010</c:v>
              </c:pt>
              <c:pt idx="4">
                <c:v>Jul-Sep 2011</c:v>
              </c:pt>
              <c:pt idx="5">
                <c:v>Jul-Sep 2012</c:v>
              </c:pt>
            </c:strLit>
          </c:cat>
          <c:val>
            <c:numLit>
              <c:ptCount val="6"/>
              <c:pt idx="0">
                <c:v>0.58</c:v>
              </c:pt>
              <c:pt idx="1">
                <c:v>0.59</c:v>
              </c:pt>
              <c:pt idx="2">
                <c:v>0.55</c:v>
              </c:pt>
              <c:pt idx="3">
                <c:v>0.54</c:v>
              </c:pt>
              <c:pt idx="4">
                <c:v>0.53</c:v>
              </c:pt>
              <c:pt idx="5">
                <c:v>0.53</c:v>
              </c:pt>
            </c:numLit>
          </c:val>
          <c:smooth val="0"/>
        </c:ser>
        <c:ser>
          <c:idx val="1"/>
          <c:order val="1"/>
          <c:tx>
            <c:v>Metro</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FF00FF"/>
                </a:solidFill>
              </a:ln>
            </c:spPr>
          </c:marker>
          <c:cat>
            <c:strLit>
              <c:ptCount val="6"/>
              <c:pt idx="0">
                <c:v>Jul-Sep 2007</c:v>
              </c:pt>
              <c:pt idx="1">
                <c:v>Jul-Sep 2008</c:v>
              </c:pt>
              <c:pt idx="2">
                <c:v>Jul-Sep 2009</c:v>
              </c:pt>
              <c:pt idx="3">
                <c:v>Jul-Sep 2010</c:v>
              </c:pt>
              <c:pt idx="4">
                <c:v>Jul-Sep 2011</c:v>
              </c:pt>
              <c:pt idx="5">
                <c:v>Jul-Sep 2012</c:v>
              </c:pt>
            </c:strLit>
          </c:cat>
          <c:val>
            <c:numLit>
              <c:ptCount val="6"/>
              <c:pt idx="0">
                <c:v>0.45</c:v>
              </c:pt>
              <c:pt idx="1">
                <c:v>0.46</c:v>
              </c:pt>
              <c:pt idx="2">
                <c:v>0.46</c:v>
              </c:pt>
              <c:pt idx="3">
                <c:v>0.45</c:v>
              </c:pt>
              <c:pt idx="4">
                <c:v>0.46</c:v>
              </c:pt>
              <c:pt idx="5">
                <c:v>0.46</c:v>
              </c:pt>
            </c:numLit>
          </c:val>
          <c:smooth val="0"/>
        </c:ser>
        <c:ser>
          <c:idx val="2"/>
          <c:order val="2"/>
          <c:tx>
            <c:v>NI Railways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cat>
            <c:strLit>
              <c:ptCount val="6"/>
              <c:pt idx="0">
                <c:v>Jul-Sep 2007</c:v>
              </c:pt>
              <c:pt idx="1">
                <c:v>Jul-Sep 2008</c:v>
              </c:pt>
              <c:pt idx="2">
                <c:v>Jul-Sep 2009</c:v>
              </c:pt>
              <c:pt idx="3">
                <c:v>Jul-Sep 2010</c:v>
              </c:pt>
              <c:pt idx="4">
                <c:v>Jul-Sep 2011</c:v>
              </c:pt>
              <c:pt idx="5">
                <c:v>Jul-Sep 2012</c:v>
              </c:pt>
            </c:strLit>
          </c:cat>
          <c:val>
            <c:numLit>
              <c:ptCount val="6"/>
              <c:pt idx="0">
                <c:v>0.17</c:v>
              </c:pt>
              <c:pt idx="1">
                <c:v>0.19</c:v>
              </c:pt>
              <c:pt idx="2">
                <c:v>0.19</c:v>
              </c:pt>
              <c:pt idx="3">
                <c:v>0.19</c:v>
              </c:pt>
              <c:pt idx="4">
                <c:v>0.2</c:v>
              </c:pt>
              <c:pt idx="5">
                <c:v>0.21</c:v>
              </c:pt>
            </c:numLit>
          </c:val>
          <c:smooth val="0"/>
        </c:ser>
        <c:marker val="1"/>
        <c:axId val="54092221"/>
        <c:axId val="17067942"/>
      </c:lineChart>
      <c:catAx>
        <c:axId val="5409222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7067942"/>
        <c:crosses val="autoZero"/>
        <c:auto val="1"/>
        <c:lblOffset val="100"/>
        <c:tickLblSkip val="1"/>
        <c:noMultiLvlLbl val="0"/>
      </c:catAx>
      <c:valAx>
        <c:axId val="17067942"/>
        <c:scaling>
          <c:orientation val="minMax"/>
          <c:max val="1"/>
        </c:scaling>
        <c:axPos val="l"/>
        <c:title>
          <c:tx>
            <c:rich>
              <a:bodyPr vert="horz" rot="-5400000" anchor="ctr"/>
              <a:lstStyle/>
              <a:p>
                <a:pPr algn="ctr">
                  <a:defRPr/>
                </a:pPr>
                <a:r>
                  <a:rPr lang="en-US" cap="none" sz="1075" b="1" i="0" u="none" baseline="0">
                    <a:solidFill>
                      <a:srgbClr val="000000"/>
                    </a:solidFill>
                    <a:latin typeface="Arial"/>
                    <a:ea typeface="Arial"/>
                    <a:cs typeface="Arial"/>
                  </a:rPr>
                  <a:t>Weekly average passenger journeys (millions)</a:t>
                </a:r>
              </a:p>
            </c:rich>
          </c:tx>
          <c:layout>
            <c:manualLayout>
              <c:xMode val="factor"/>
              <c:yMode val="factor"/>
              <c:x val="-0.0095"/>
              <c:y val="-0.03"/>
            </c:manualLayout>
          </c:layout>
          <c:overlay val="0"/>
          <c:spPr>
            <a:noFill/>
            <a:ln>
              <a:noFill/>
            </a:ln>
          </c:spPr>
        </c:title>
        <c:majorGridlines>
          <c:spPr>
            <a:ln w="12700">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54092221"/>
        <c:crossesAt val="1"/>
        <c:crossBetween val="between"/>
        <c:dispUnits/>
        <c:majorUnit val="0.2"/>
      </c:valAx>
      <c:spPr>
        <a:noFill/>
        <a:ln w="12700">
          <a:solidFill>
            <a:srgbClr val="969696"/>
          </a:solidFill>
        </a:ln>
      </c:spPr>
    </c:plotArea>
    <c:legend>
      <c:legendPos val="b"/>
      <c:layout>
        <c:manualLayout>
          <c:xMode val="edge"/>
          <c:yMode val="edge"/>
          <c:x val="0.2845"/>
          <c:y val="0.92975"/>
          <c:w val="0.4525"/>
          <c:h val="0.060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Figure 8.1: Car 'L' driving tests: % Pass Rates for Males/Females in NI/GB April 2010 to March 2011</a:t>
            </a:r>
          </a:p>
        </c:rich>
      </c:tx>
      <c:layout/>
      <c:spPr>
        <a:noFill/>
        <a:ln>
          <a:noFill/>
        </a:ln>
      </c:spPr>
    </c:title>
    <c:plotArea>
      <c:layout/>
      <c:barChart>
        <c:barDir val="col"/>
        <c:grouping val="clustered"/>
        <c:varyColors val="0"/>
        <c:ser>
          <c:idx val="0"/>
          <c:order val="0"/>
          <c:tx>
            <c:v>Northern Ireland</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'Figs 8.1 &amp; 8.2 Driver Testing'!#REF!</c:f>
              <c:strCache>
                <c:ptCount val="3"/>
                <c:pt idx="0">
                  <c:v>Male</c:v>
                </c:pt>
                <c:pt idx="1">
                  <c:v>Female</c:v>
                </c:pt>
                <c:pt idx="2">
                  <c:v>All persons</c:v>
                </c:pt>
              </c:strCache>
            </c:strRef>
          </c:cat>
          <c:val>
            <c:numRef>
              <c:f>'Figs 8.1 &amp; 8.2 Driver Testing'!#REF!</c:f>
              <c:numCache>
                <c:ptCount val="3"/>
                <c:pt idx="0">
                  <c:v>0.57</c:v>
                </c:pt>
                <c:pt idx="1">
                  <c:v>0.46</c:v>
                </c:pt>
                <c:pt idx="2">
                  <c:v>0.51</c:v>
                </c:pt>
              </c:numCache>
            </c:numRef>
          </c:val>
        </c:ser>
        <c:ser>
          <c:idx val="1"/>
          <c:order val="1"/>
          <c:tx>
            <c:v>Great Britain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'Figs 8.1 &amp; 8.2 Driver Testing'!#REF!</c:f>
              <c:strCache>
                <c:ptCount val="3"/>
                <c:pt idx="0">
                  <c:v>Male</c:v>
                </c:pt>
                <c:pt idx="1">
                  <c:v>Female</c:v>
                </c:pt>
                <c:pt idx="2">
                  <c:v>All persons</c:v>
                </c:pt>
              </c:strCache>
            </c:strRef>
          </c:cat>
          <c:val>
            <c:numRef>
              <c:f>'Figs 8.1 &amp; 8.2 Driver Testing'!#REF!</c:f>
              <c:numCache>
                <c:ptCount val="3"/>
                <c:pt idx="0">
                  <c:v>0.5</c:v>
                </c:pt>
                <c:pt idx="1">
                  <c:v>0.43</c:v>
                </c:pt>
                <c:pt idx="2">
                  <c:v>0.46</c:v>
                </c:pt>
              </c:numCache>
            </c:numRef>
          </c:val>
        </c:ser>
        <c:axId val="19393751"/>
        <c:axId val="40326032"/>
      </c:barChart>
      <c:catAx>
        <c:axId val="1939375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40326032"/>
        <c:crosses val="autoZero"/>
        <c:auto val="1"/>
        <c:lblOffset val="100"/>
        <c:tickLblSkip val="1"/>
        <c:noMultiLvlLbl val="0"/>
      </c:catAx>
      <c:valAx>
        <c:axId val="40326032"/>
        <c:scaling>
          <c:orientation val="minMax"/>
        </c:scaling>
        <c:axPos val="l"/>
        <c:title>
          <c:tx>
            <c:rich>
              <a:bodyPr vert="horz" rot="-5400000" anchor="ctr"/>
              <a:lstStyle/>
              <a:p>
                <a:pPr algn="ctr">
                  <a:defRPr/>
                </a:pPr>
                <a:r>
                  <a:rPr lang="en-US" cap="none" sz="200" b="1" i="0" u="none" baseline="0">
                    <a:solidFill>
                      <a:srgbClr val="000000"/>
                    </a:solidFill>
                    <a:latin typeface="Arial"/>
                    <a:ea typeface="Arial"/>
                    <a:cs typeface="Arial"/>
                  </a:rPr>
                  <a:t>Pass Rate</a:t>
                </a:r>
              </a:p>
            </c:rich>
          </c:tx>
          <c:layout/>
          <c:overlay val="0"/>
          <c:spPr>
            <a:noFill/>
            <a:ln>
              <a:noFill/>
            </a:ln>
          </c:spPr>
        </c:title>
        <c:majorGridlines>
          <c:spPr>
            <a:ln w="12700">
              <a:solidFill>
                <a:srgbClr val="C0C0C0"/>
              </a:solidFill>
            </a:ln>
          </c:spPr>
        </c:majorGridlines>
        <c:delete val="0"/>
        <c:numFmt formatCode="General" sourceLinked="1"/>
        <c:majorTickMark val="out"/>
        <c:minorTickMark val="none"/>
        <c:tickLblPos val="nextTo"/>
        <c:spPr>
          <a:ln w="3175">
            <a:solidFill>
              <a:srgbClr val="000000"/>
            </a:solidFill>
          </a:ln>
        </c:spPr>
        <c:crossAx val="19393751"/>
        <c:crossesAt val="1"/>
        <c:crossBetween val="between"/>
        <c:dispUnits/>
      </c:valAx>
      <c:spPr>
        <a:solidFill>
          <a:srgbClr val="FFFFFF"/>
        </a:solidFill>
        <a:ln w="12700">
          <a:solidFill>
            <a:srgbClr val="C0C0C0"/>
          </a:solidFill>
        </a:ln>
      </c:spPr>
    </c:plotArea>
    <c:legend>
      <c:legendPos val="b"/>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Figure 8.2: Touch screen theory tests for private car drivers: % Pass Rates for Males/Females in NI/GB April 2010 to March 2011</a:t>
            </a:r>
          </a:p>
        </c:rich>
      </c:tx>
      <c:layout/>
      <c:spPr>
        <a:noFill/>
        <a:ln>
          <a:noFill/>
        </a:ln>
      </c:spPr>
    </c:title>
    <c:plotArea>
      <c:layout/>
      <c:barChart>
        <c:barDir val="col"/>
        <c:grouping val="clustered"/>
        <c:varyColors val="0"/>
        <c:ser>
          <c:idx val="0"/>
          <c:order val="0"/>
          <c:tx>
            <c:v>Northern Ireland</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'Figs 8.1 &amp; 8.2 Driver Testing'!#REF!</c:f>
            </c:strRef>
          </c:cat>
          <c:val>
            <c:numRef>
              <c:f>'Figs 8.1 &amp; 8.2 Driver Testing'!#REF!</c:f>
              <c:numCache>
                <c:ptCount val="3"/>
                <c:pt idx="0">
                  <c:v>0</c:v>
                </c:pt>
                <c:pt idx="1">
                  <c:v>0</c:v>
                </c:pt>
                <c:pt idx="2">
                  <c:v>0</c:v>
                </c:pt>
              </c:numCache>
            </c:numRef>
          </c:val>
        </c:ser>
        <c:ser>
          <c:idx val="1"/>
          <c:order val="1"/>
          <c:tx>
            <c:v>Great Britain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'Figs 8.1 &amp; 8.2 Driver Testing'!#REF!</c:f>
            </c:strRef>
          </c:cat>
          <c:val>
            <c:numRef>
              <c:f>'Figs 8.1 &amp; 8.2 Driver Testing'!#REF!</c:f>
              <c:numCache>
                <c:ptCount val="3"/>
                <c:pt idx="0">
                  <c:v>0</c:v>
                </c:pt>
                <c:pt idx="1">
                  <c:v>0</c:v>
                </c:pt>
                <c:pt idx="2">
                  <c:v>0</c:v>
                </c:pt>
              </c:numCache>
            </c:numRef>
          </c:val>
        </c:ser>
        <c:axId val="27389969"/>
        <c:axId val="45183130"/>
      </c:barChart>
      <c:catAx>
        <c:axId val="2738996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45183130"/>
        <c:crosses val="autoZero"/>
        <c:auto val="1"/>
        <c:lblOffset val="100"/>
        <c:tickLblSkip val="1"/>
        <c:noMultiLvlLbl val="0"/>
      </c:catAx>
      <c:valAx>
        <c:axId val="45183130"/>
        <c:scaling>
          <c:orientation val="minMax"/>
          <c:max val="0.7"/>
          <c:min val="0"/>
        </c:scaling>
        <c:axPos val="l"/>
        <c:title>
          <c:tx>
            <c:rich>
              <a:bodyPr vert="horz" rot="-5400000" anchor="ctr"/>
              <a:lstStyle/>
              <a:p>
                <a:pPr algn="ctr">
                  <a:defRPr/>
                </a:pPr>
                <a:r>
                  <a:rPr lang="en-US" cap="none" sz="200" b="1" i="0" u="none" baseline="0">
                    <a:solidFill>
                      <a:srgbClr val="000000"/>
                    </a:solidFill>
                    <a:latin typeface="Arial"/>
                    <a:ea typeface="Arial"/>
                    <a:cs typeface="Arial"/>
                  </a:rPr>
                  <a:t>Pass Rate</a:t>
                </a:r>
              </a:p>
            </c:rich>
          </c:tx>
          <c:layout/>
          <c:overlay val="0"/>
          <c:spPr>
            <a:noFill/>
            <a:ln>
              <a:noFill/>
            </a:ln>
          </c:spPr>
        </c:title>
        <c:majorGridlines>
          <c:spPr>
            <a:ln w="12700">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27389969"/>
        <c:crossesAt val="1"/>
        <c:crossBetween val="between"/>
        <c:dispUnits/>
        <c:majorUnit val="0.1"/>
        <c:minorUnit val="0.1"/>
      </c:valAx>
      <c:spPr>
        <a:solidFill>
          <a:srgbClr val="FFFFFF"/>
        </a:solidFill>
        <a:ln w="12700">
          <a:solidFill>
            <a:srgbClr val="C0C0C0"/>
          </a:solidFill>
        </a:ln>
      </c:spPr>
    </c:plotArea>
    <c:legend>
      <c:legendPos val="b"/>
      <c:layout/>
      <c:overlay val="0"/>
      <c:spPr>
        <a:solidFill>
          <a:srgbClr val="FFFFFF"/>
        </a:solidFill>
        <a:ln w="3175">
          <a:solidFill>
            <a:srgbClr val="000000"/>
          </a:solid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Figure 8.1: Car 'L' driving tests: % Pass Rates for Males/Females in NI/GB July 2010 to June 2011</a:t>
            </a:r>
          </a:p>
        </c:rich>
      </c:tx>
      <c:layout/>
      <c:spPr>
        <a:noFill/>
        <a:ln>
          <a:noFill/>
        </a:ln>
      </c:spPr>
    </c:title>
    <c:plotArea>
      <c:layout/>
      <c:barChart>
        <c:barDir val="col"/>
        <c:grouping val="clustered"/>
        <c:varyColors val="0"/>
        <c:ser>
          <c:idx val="0"/>
          <c:order val="0"/>
          <c:tx>
            <c:v>Northern Ireland</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Male</c:v>
              </c:pt>
              <c:pt idx="1">
                <c:v>Female</c:v>
              </c:pt>
              <c:pt idx="2">
                <c:v>All persons</c:v>
              </c:pt>
            </c:strLit>
          </c:cat>
          <c:val>
            <c:numLit>
              <c:ptCount val="3"/>
              <c:pt idx="0">
                <c:v>0.57</c:v>
              </c:pt>
              <c:pt idx="1">
                <c:v>0.46</c:v>
              </c:pt>
              <c:pt idx="2">
                <c:v>0.51</c:v>
              </c:pt>
            </c:numLit>
          </c:val>
        </c:ser>
        <c:ser>
          <c:idx val="1"/>
          <c:order val="1"/>
          <c:tx>
            <c:v>Great Britain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Male</c:v>
              </c:pt>
              <c:pt idx="1">
                <c:v>Female</c:v>
              </c:pt>
              <c:pt idx="2">
                <c:v>All persons</c:v>
              </c:pt>
            </c:strLit>
          </c:cat>
          <c:val>
            <c:numLit>
              <c:ptCount val="3"/>
              <c:pt idx="0">
                <c:v>0.5</c:v>
              </c:pt>
              <c:pt idx="1">
                <c:v>0.44</c:v>
              </c:pt>
              <c:pt idx="2">
                <c:v>0.47</c:v>
              </c:pt>
            </c:numLit>
          </c:val>
        </c:ser>
        <c:axId val="3994987"/>
        <c:axId val="35954884"/>
      </c:barChart>
      <c:catAx>
        <c:axId val="399498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35954884"/>
        <c:crosses val="autoZero"/>
        <c:auto val="1"/>
        <c:lblOffset val="100"/>
        <c:tickLblSkip val="1"/>
        <c:noMultiLvlLbl val="0"/>
      </c:catAx>
      <c:valAx>
        <c:axId val="35954884"/>
        <c:scaling>
          <c:orientation val="minMax"/>
        </c:scaling>
        <c:axPos val="l"/>
        <c:title>
          <c:tx>
            <c:rich>
              <a:bodyPr vert="horz" rot="-5400000" anchor="ctr"/>
              <a:lstStyle/>
              <a:p>
                <a:pPr algn="ctr">
                  <a:defRPr/>
                </a:pPr>
                <a:r>
                  <a:rPr lang="en-US" cap="none" sz="200" b="1" i="0" u="none" baseline="0">
                    <a:solidFill>
                      <a:srgbClr val="000000"/>
                    </a:solidFill>
                    <a:latin typeface="Arial"/>
                    <a:ea typeface="Arial"/>
                    <a:cs typeface="Arial"/>
                  </a:rPr>
                  <a:t>Pass Rate</a:t>
                </a:r>
              </a:p>
            </c:rich>
          </c:tx>
          <c:layout/>
          <c:overlay val="0"/>
          <c:spPr>
            <a:noFill/>
            <a:ln>
              <a:noFill/>
            </a:ln>
          </c:spPr>
        </c:title>
        <c:majorGridlines>
          <c:spPr>
            <a:ln w="12700">
              <a:solidFill>
                <a:srgbClr val="C0C0C0"/>
              </a:solidFill>
            </a:ln>
          </c:spPr>
        </c:majorGridlines>
        <c:delete val="0"/>
        <c:numFmt formatCode="General" sourceLinked="1"/>
        <c:majorTickMark val="out"/>
        <c:minorTickMark val="none"/>
        <c:tickLblPos val="nextTo"/>
        <c:spPr>
          <a:ln w="3175">
            <a:solidFill>
              <a:srgbClr val="000000"/>
            </a:solidFill>
          </a:ln>
        </c:spPr>
        <c:crossAx val="3994987"/>
        <c:crossesAt val="1"/>
        <c:crossBetween val="between"/>
        <c:dispUnits/>
      </c:valAx>
      <c:spPr>
        <a:solidFill>
          <a:srgbClr val="FFFFFF"/>
        </a:solidFill>
        <a:ln w="12700">
          <a:solidFill>
            <a:srgbClr val="C0C0C0"/>
          </a:solidFill>
        </a:ln>
      </c:spPr>
    </c:plotArea>
    <c:legend>
      <c:legendPos val="b"/>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Figure 8.2: Touch screen theory tests for private car drivers: % Pass Rates for Males/Females in NI/GB July 2010 to June 2011</a:t>
            </a:r>
          </a:p>
        </c:rich>
      </c:tx>
      <c:layout/>
      <c:spPr>
        <a:noFill/>
        <a:ln>
          <a:noFill/>
        </a:ln>
      </c:spPr>
    </c:title>
    <c:plotArea>
      <c:layout/>
      <c:barChart>
        <c:barDir val="col"/>
        <c:grouping val="clustered"/>
        <c:varyColors val="0"/>
        <c:ser>
          <c:idx val="0"/>
          <c:order val="0"/>
          <c:tx>
            <c:v>Northern Ireland</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Male</c:v>
              </c:pt>
              <c:pt idx="1">
                <c:v>Female</c:v>
              </c:pt>
              <c:pt idx="2">
                <c:v>All persons</c:v>
              </c:pt>
            </c:strLit>
          </c:cat>
          <c:val>
            <c:numLit>
              <c:ptCount val="3"/>
              <c:pt idx="0">
                <c:v>0.61</c:v>
              </c:pt>
              <c:pt idx="1">
                <c:v>0.65</c:v>
              </c:pt>
              <c:pt idx="2">
                <c:v>0.63</c:v>
              </c:pt>
            </c:numLit>
          </c:val>
        </c:ser>
        <c:ser>
          <c:idx val="1"/>
          <c:order val="1"/>
          <c:tx>
            <c:v>Great Britain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Male</c:v>
              </c:pt>
              <c:pt idx="1">
                <c:v>Female</c:v>
              </c:pt>
              <c:pt idx="2">
                <c:v>All persons</c:v>
              </c:pt>
            </c:strLit>
          </c:cat>
          <c:val>
            <c:numLit>
              <c:ptCount val="3"/>
              <c:pt idx="0">
                <c:v>0.6</c:v>
              </c:pt>
              <c:pt idx="1">
                <c:v>0.66</c:v>
              </c:pt>
              <c:pt idx="2">
                <c:v>0.63</c:v>
              </c:pt>
            </c:numLit>
          </c:val>
        </c:ser>
        <c:axId val="55158501"/>
        <c:axId val="26664462"/>
      </c:barChart>
      <c:catAx>
        <c:axId val="5515850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26664462"/>
        <c:crosses val="autoZero"/>
        <c:auto val="1"/>
        <c:lblOffset val="100"/>
        <c:tickLblSkip val="1"/>
        <c:noMultiLvlLbl val="0"/>
      </c:catAx>
      <c:valAx>
        <c:axId val="26664462"/>
        <c:scaling>
          <c:orientation val="minMax"/>
          <c:max val="0.7"/>
          <c:min val="0"/>
        </c:scaling>
        <c:axPos val="l"/>
        <c:title>
          <c:tx>
            <c:rich>
              <a:bodyPr vert="horz" rot="-5400000" anchor="ctr"/>
              <a:lstStyle/>
              <a:p>
                <a:pPr algn="ctr">
                  <a:defRPr/>
                </a:pPr>
                <a:r>
                  <a:rPr lang="en-US" cap="none" sz="200" b="1" i="0" u="none" baseline="0">
                    <a:solidFill>
                      <a:srgbClr val="000000"/>
                    </a:solidFill>
                    <a:latin typeface="Arial"/>
                    <a:ea typeface="Arial"/>
                    <a:cs typeface="Arial"/>
                  </a:rPr>
                  <a:t>Pass Rate</a:t>
                </a:r>
              </a:p>
            </c:rich>
          </c:tx>
          <c:layout/>
          <c:overlay val="0"/>
          <c:spPr>
            <a:noFill/>
            <a:ln>
              <a:noFill/>
            </a:ln>
          </c:spPr>
        </c:title>
        <c:majorGridlines>
          <c:spPr>
            <a:ln w="12700">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55158501"/>
        <c:crossesAt val="1"/>
        <c:crossBetween val="between"/>
        <c:dispUnits/>
        <c:majorUnit val="0.1"/>
        <c:minorUnit val="0.1"/>
      </c:valAx>
      <c:spPr>
        <a:solidFill>
          <a:srgbClr val="FFFFFF"/>
        </a:solidFill>
        <a:ln w="12700">
          <a:solidFill>
            <a:srgbClr val="C0C0C0"/>
          </a:solidFill>
        </a:ln>
      </c:spPr>
    </c:plotArea>
    <c:legend>
      <c:legendPos val="b"/>
      <c:layout/>
      <c:overlay val="0"/>
      <c:spPr>
        <a:solidFill>
          <a:srgbClr val="FFFFFF"/>
        </a:solidFill>
        <a:ln w="3175">
          <a:solidFill>
            <a:srgbClr val="000000"/>
          </a:solid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Figure 8.1: Car 'L' driving tests: % Pass Rates for Males/Females in NI/GB October 2010 to September 2011</a:t>
            </a:r>
          </a:p>
        </c:rich>
      </c:tx>
      <c:layout/>
      <c:spPr>
        <a:noFill/>
        <a:ln>
          <a:noFill/>
        </a:ln>
      </c:spPr>
    </c:title>
    <c:plotArea>
      <c:layout/>
      <c:barChart>
        <c:barDir val="col"/>
        <c:grouping val="clustered"/>
        <c:varyColors val="0"/>
        <c:ser>
          <c:idx val="0"/>
          <c:order val="0"/>
          <c:tx>
            <c:v>Northern Ireland</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Male</c:v>
              </c:pt>
              <c:pt idx="1">
                <c:v>Female</c:v>
              </c:pt>
              <c:pt idx="2">
                <c:v>All persons</c:v>
              </c:pt>
            </c:strLit>
          </c:cat>
          <c:val>
            <c:numLit>
              <c:ptCount val="3"/>
              <c:pt idx="0">
                <c:v>0.58</c:v>
              </c:pt>
              <c:pt idx="1">
                <c:v>0.47</c:v>
              </c:pt>
              <c:pt idx="2">
                <c:v>0.52</c:v>
              </c:pt>
            </c:numLit>
          </c:val>
        </c:ser>
        <c:ser>
          <c:idx val="1"/>
          <c:order val="1"/>
          <c:tx>
            <c:v>Great Britain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Male</c:v>
              </c:pt>
              <c:pt idx="1">
                <c:v>Female</c:v>
              </c:pt>
              <c:pt idx="2">
                <c:v>All persons</c:v>
              </c:pt>
            </c:strLit>
          </c:cat>
          <c:val>
            <c:numLit>
              <c:ptCount val="3"/>
              <c:pt idx="0">
                <c:v>0.5</c:v>
              </c:pt>
              <c:pt idx="1">
                <c:v>0.44</c:v>
              </c:pt>
              <c:pt idx="2">
                <c:v>0.47</c:v>
              </c:pt>
            </c:numLit>
          </c:val>
        </c:ser>
        <c:axId val="38653567"/>
        <c:axId val="12337784"/>
      </c:barChart>
      <c:catAx>
        <c:axId val="3865356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12337784"/>
        <c:crosses val="autoZero"/>
        <c:auto val="1"/>
        <c:lblOffset val="100"/>
        <c:tickLblSkip val="1"/>
        <c:noMultiLvlLbl val="0"/>
      </c:catAx>
      <c:valAx>
        <c:axId val="12337784"/>
        <c:scaling>
          <c:orientation val="minMax"/>
          <c:max val="0.6"/>
        </c:scaling>
        <c:axPos val="l"/>
        <c:title>
          <c:tx>
            <c:rich>
              <a:bodyPr vert="horz" rot="-5400000" anchor="ctr"/>
              <a:lstStyle/>
              <a:p>
                <a:pPr algn="ctr">
                  <a:defRPr/>
                </a:pPr>
                <a:r>
                  <a:rPr lang="en-US" cap="none" sz="200" b="1" i="0" u="none" baseline="0">
                    <a:solidFill>
                      <a:srgbClr val="000000"/>
                    </a:solidFill>
                    <a:latin typeface="Arial"/>
                    <a:ea typeface="Arial"/>
                    <a:cs typeface="Arial"/>
                  </a:rPr>
                  <a:t>Pass Rate</a:t>
                </a:r>
              </a:p>
            </c:rich>
          </c:tx>
          <c:layout/>
          <c:overlay val="0"/>
          <c:spPr>
            <a:noFill/>
            <a:ln>
              <a:noFill/>
            </a:ln>
          </c:spPr>
        </c:title>
        <c:majorGridlines>
          <c:spPr>
            <a:ln w="12700">
              <a:solidFill>
                <a:srgbClr val="C0C0C0"/>
              </a:solidFill>
            </a:ln>
          </c:spPr>
        </c:majorGridlines>
        <c:delete val="0"/>
        <c:numFmt formatCode="General" sourceLinked="1"/>
        <c:majorTickMark val="out"/>
        <c:minorTickMark val="none"/>
        <c:tickLblPos val="nextTo"/>
        <c:spPr>
          <a:ln w="3175">
            <a:solidFill>
              <a:srgbClr val="000000"/>
            </a:solidFill>
          </a:ln>
        </c:spPr>
        <c:crossAx val="38653567"/>
        <c:crossesAt val="1"/>
        <c:crossBetween val="between"/>
        <c:dispUnits/>
      </c:valAx>
      <c:spPr>
        <a:solidFill>
          <a:srgbClr val="FFFFFF"/>
        </a:solidFill>
        <a:ln w="12700">
          <a:solidFill>
            <a:srgbClr val="C0C0C0"/>
          </a:solidFill>
        </a:ln>
      </c:spPr>
    </c:plotArea>
    <c:legend>
      <c:legendPos val="b"/>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Figure 2.1: Cars registered for the first time by new/used breakdown: Apr to June quarter 2007 to 2011</a:t>
            </a:r>
          </a:p>
        </c:rich>
      </c:tx>
      <c:layout/>
      <c:spPr>
        <a:noFill/>
        <a:ln>
          <a:noFill/>
        </a:ln>
      </c:spPr>
    </c:title>
    <c:plotArea>
      <c:layout/>
      <c:lineChart>
        <c:grouping val="standard"/>
        <c:varyColors val="0"/>
        <c:ser>
          <c:idx val="0"/>
          <c:order val="0"/>
          <c:tx>
            <c:v>New Cars</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3366FF"/>
                </a:solidFill>
              </a:ln>
            </c:spPr>
          </c:marker>
          <c:cat>
            <c:strLit>
              <c:ptCount val="5"/>
              <c:pt idx="0">
                <c:v>Apr-Jun 2007</c:v>
              </c:pt>
              <c:pt idx="1">
                <c:v>Apr-Jun 2008</c:v>
              </c:pt>
              <c:pt idx="2">
                <c:v>Apr-Jun 2009</c:v>
              </c:pt>
              <c:pt idx="3">
                <c:v>Apr-Jun 2010</c:v>
              </c:pt>
              <c:pt idx="4">
                <c:v>Apr-Jun 2011</c:v>
              </c:pt>
            </c:strLit>
          </c:cat>
          <c:val>
            <c:numLit>
              <c:ptCount val="5"/>
              <c:pt idx="0">
                <c:v>18531</c:v>
              </c:pt>
              <c:pt idx="1">
                <c:v>16082</c:v>
              </c:pt>
              <c:pt idx="2">
                <c:v>12209</c:v>
              </c:pt>
              <c:pt idx="3">
                <c:v>14041</c:v>
              </c:pt>
              <c:pt idx="4">
                <c:v>12164</c:v>
              </c:pt>
            </c:numLit>
          </c:val>
          <c:smooth val="0"/>
        </c:ser>
        <c:ser>
          <c:idx val="1"/>
          <c:order val="1"/>
          <c:tx>
            <c:v>Used Cars</c:v>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99CCFF"/>
                </a:solidFill>
              </a:ln>
            </c:spPr>
          </c:marker>
          <c:cat>
            <c:strLit>
              <c:ptCount val="5"/>
              <c:pt idx="0">
                <c:v>Apr-Jun 2007</c:v>
              </c:pt>
              <c:pt idx="1">
                <c:v>Apr-Jun 2008</c:v>
              </c:pt>
              <c:pt idx="2">
                <c:v>Apr-Jun 2009</c:v>
              </c:pt>
              <c:pt idx="3">
                <c:v>Apr-Jun 2010</c:v>
              </c:pt>
              <c:pt idx="4">
                <c:v>Apr-Jun 2011</c:v>
              </c:pt>
            </c:strLit>
          </c:cat>
          <c:val>
            <c:numLit>
              <c:ptCount val="5"/>
              <c:pt idx="0">
                <c:v>10002</c:v>
              </c:pt>
              <c:pt idx="1">
                <c:v>9106</c:v>
              </c:pt>
              <c:pt idx="2">
                <c:v>9115</c:v>
              </c:pt>
              <c:pt idx="3">
                <c:v>7915</c:v>
              </c:pt>
              <c:pt idx="4">
                <c:v>7594</c:v>
              </c:pt>
            </c:numLit>
          </c:val>
          <c:smooth val="0"/>
        </c:ser>
        <c:ser>
          <c:idx val="2"/>
          <c:order val="2"/>
          <c:tx>
            <c:v>New and Used Cars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00"/>
              </a:solidFill>
              <a:ln>
                <a:solidFill>
                  <a:srgbClr val="800000"/>
                </a:solidFill>
              </a:ln>
            </c:spPr>
          </c:marker>
          <c:cat>
            <c:strLit>
              <c:ptCount val="5"/>
              <c:pt idx="0">
                <c:v>Apr-Jun 2007</c:v>
              </c:pt>
              <c:pt idx="1">
                <c:v>Apr-Jun 2008</c:v>
              </c:pt>
              <c:pt idx="2">
                <c:v>Apr-Jun 2009</c:v>
              </c:pt>
              <c:pt idx="3">
                <c:v>Apr-Jun 2010</c:v>
              </c:pt>
              <c:pt idx="4">
                <c:v>Apr-Jun 2011</c:v>
              </c:pt>
            </c:strLit>
          </c:cat>
          <c:val>
            <c:numLit>
              <c:ptCount val="5"/>
              <c:pt idx="0">
                <c:v>28533</c:v>
              </c:pt>
              <c:pt idx="1">
                <c:v>25188</c:v>
              </c:pt>
              <c:pt idx="2">
                <c:v>21324</c:v>
              </c:pt>
              <c:pt idx="3">
                <c:v>21956</c:v>
              </c:pt>
              <c:pt idx="4">
                <c:v>19758</c:v>
              </c:pt>
            </c:numLit>
          </c:val>
          <c:smooth val="0"/>
        </c:ser>
        <c:marker val="1"/>
        <c:axId val="51043909"/>
        <c:axId val="56741998"/>
      </c:lineChart>
      <c:catAx>
        <c:axId val="5104390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56741998"/>
        <c:crosses val="autoZero"/>
        <c:auto val="1"/>
        <c:lblOffset val="100"/>
        <c:tickLblSkip val="1"/>
        <c:noMultiLvlLbl val="0"/>
      </c:catAx>
      <c:valAx>
        <c:axId val="56741998"/>
        <c:scaling>
          <c:orientation val="minMax"/>
          <c:max val="30000"/>
        </c:scaling>
        <c:axPos val="l"/>
        <c:title>
          <c:tx>
            <c:rich>
              <a:bodyPr vert="horz" rot="-5400000" anchor="ctr"/>
              <a:lstStyle/>
              <a:p>
                <a:pPr algn="ctr">
                  <a:defRPr/>
                </a:pPr>
                <a:r>
                  <a:rPr lang="en-US" cap="none" sz="200" b="1" i="0" u="none" baseline="0">
                    <a:solidFill>
                      <a:srgbClr val="000000"/>
                    </a:solidFill>
                    <a:latin typeface="Arial"/>
                    <a:ea typeface="Arial"/>
                    <a:cs typeface="Arial"/>
                  </a:rPr>
                  <a:t>Number of cars registered for first time</a:t>
                </a:r>
              </a:p>
            </c:rich>
          </c:tx>
          <c:layout/>
          <c:overlay val="0"/>
          <c:spPr>
            <a:noFill/>
            <a:ln>
              <a:noFill/>
            </a:ln>
          </c:spPr>
        </c:title>
        <c:majorGridlines>
          <c:spPr>
            <a:ln w="12700">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51043909"/>
        <c:crossesAt val="1"/>
        <c:crossBetween val="between"/>
        <c:dispUnits/>
      </c:valAx>
      <c:spPr>
        <a:noFill/>
        <a:ln w="12700">
          <a:solidFill>
            <a:srgbClr val="C0C0C0"/>
          </a:solidFill>
        </a:ln>
      </c:spPr>
    </c:plotArea>
    <c:legend>
      <c:legendPos val="b"/>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Figure 8.2: Touch screen theory tests for private car drivers: % Pass Rates for Males/Females in NI/GB October 2010 to September 2011</a:t>
            </a:r>
          </a:p>
        </c:rich>
      </c:tx>
      <c:layout/>
      <c:spPr>
        <a:noFill/>
        <a:ln>
          <a:noFill/>
        </a:ln>
      </c:spPr>
    </c:title>
    <c:plotArea>
      <c:layout/>
      <c:barChart>
        <c:barDir val="col"/>
        <c:grouping val="clustered"/>
        <c:varyColors val="0"/>
        <c:ser>
          <c:idx val="0"/>
          <c:order val="0"/>
          <c:tx>
            <c:v>Northern Ireland</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Male</c:v>
              </c:pt>
              <c:pt idx="1">
                <c:v>Female</c:v>
              </c:pt>
              <c:pt idx="2">
                <c:v>All persons</c:v>
              </c:pt>
            </c:strLit>
          </c:cat>
          <c:val>
            <c:numLit>
              <c:ptCount val="3"/>
              <c:pt idx="0">
                <c:v>0.61</c:v>
              </c:pt>
              <c:pt idx="1">
                <c:v>0.65</c:v>
              </c:pt>
              <c:pt idx="2">
                <c:v>0.63</c:v>
              </c:pt>
            </c:numLit>
          </c:val>
        </c:ser>
        <c:ser>
          <c:idx val="1"/>
          <c:order val="1"/>
          <c:tx>
            <c:v>Great Britain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Male</c:v>
              </c:pt>
              <c:pt idx="1">
                <c:v>Female</c:v>
              </c:pt>
              <c:pt idx="2">
                <c:v>All persons</c:v>
              </c:pt>
            </c:strLit>
          </c:cat>
          <c:val>
            <c:numLit>
              <c:ptCount val="3"/>
              <c:pt idx="0">
                <c:v>0.6</c:v>
              </c:pt>
              <c:pt idx="1">
                <c:v>0.66</c:v>
              </c:pt>
              <c:pt idx="2">
                <c:v>0.63</c:v>
              </c:pt>
            </c:numLit>
          </c:val>
        </c:ser>
        <c:axId val="43931193"/>
        <c:axId val="59836418"/>
      </c:barChart>
      <c:catAx>
        <c:axId val="4393119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59836418"/>
        <c:crosses val="autoZero"/>
        <c:auto val="1"/>
        <c:lblOffset val="100"/>
        <c:tickLblSkip val="1"/>
        <c:noMultiLvlLbl val="0"/>
      </c:catAx>
      <c:valAx>
        <c:axId val="59836418"/>
        <c:scaling>
          <c:orientation val="minMax"/>
          <c:max val="0.7"/>
          <c:min val="0"/>
        </c:scaling>
        <c:axPos val="l"/>
        <c:title>
          <c:tx>
            <c:rich>
              <a:bodyPr vert="horz" rot="-5400000" anchor="ctr"/>
              <a:lstStyle/>
              <a:p>
                <a:pPr algn="ctr">
                  <a:defRPr/>
                </a:pPr>
                <a:r>
                  <a:rPr lang="en-US" cap="none" sz="200" b="1" i="0" u="none" baseline="0">
                    <a:solidFill>
                      <a:srgbClr val="000000"/>
                    </a:solidFill>
                    <a:latin typeface="Arial"/>
                    <a:ea typeface="Arial"/>
                    <a:cs typeface="Arial"/>
                  </a:rPr>
                  <a:t>Pass Rate</a:t>
                </a:r>
              </a:p>
            </c:rich>
          </c:tx>
          <c:layout/>
          <c:overlay val="0"/>
          <c:spPr>
            <a:noFill/>
            <a:ln>
              <a:noFill/>
            </a:ln>
          </c:spPr>
        </c:title>
        <c:majorGridlines>
          <c:spPr>
            <a:ln w="12700">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43931193"/>
        <c:crossesAt val="1"/>
        <c:crossBetween val="between"/>
        <c:dispUnits/>
        <c:majorUnit val="0.1"/>
        <c:minorUnit val="0.1"/>
      </c:valAx>
      <c:spPr>
        <a:solidFill>
          <a:srgbClr val="FFFFFF"/>
        </a:solidFill>
        <a:ln w="12700">
          <a:solidFill>
            <a:srgbClr val="C0C0C0"/>
          </a:solidFill>
        </a:ln>
      </c:spPr>
    </c:plotArea>
    <c:legend>
      <c:legendPos val="b"/>
      <c:layout/>
      <c:overlay val="0"/>
      <c:spPr>
        <a:solidFill>
          <a:srgbClr val="FFFFFF"/>
        </a:solidFill>
        <a:ln w="3175">
          <a:solidFill>
            <a:srgbClr val="000000"/>
          </a:solid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Figure 8.1: Car 'L' driving tests: % Pass Rates for Males/Females in NI/GB January 2011 to December 2011</a:t>
            </a:r>
          </a:p>
        </c:rich>
      </c:tx>
      <c:layout/>
      <c:spPr>
        <a:noFill/>
        <a:ln>
          <a:noFill/>
        </a:ln>
      </c:spPr>
    </c:title>
    <c:plotArea>
      <c:layout/>
      <c:barChart>
        <c:barDir val="col"/>
        <c:grouping val="clustered"/>
        <c:varyColors val="0"/>
        <c:ser>
          <c:idx val="0"/>
          <c:order val="0"/>
          <c:tx>
            <c:v>Northern Ireland</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Male</c:v>
              </c:pt>
              <c:pt idx="1">
                <c:v>Female</c:v>
              </c:pt>
              <c:pt idx="2">
                <c:v>All persons</c:v>
              </c:pt>
            </c:strLit>
          </c:cat>
          <c:val>
            <c:numLit>
              <c:ptCount val="3"/>
              <c:pt idx="0">
                <c:v>0.58</c:v>
              </c:pt>
              <c:pt idx="1">
                <c:v>0.47</c:v>
              </c:pt>
              <c:pt idx="2">
                <c:v>0.52</c:v>
              </c:pt>
            </c:numLit>
          </c:val>
        </c:ser>
        <c:ser>
          <c:idx val="1"/>
          <c:order val="1"/>
          <c:tx>
            <c:v>Great Britain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Male</c:v>
              </c:pt>
              <c:pt idx="1">
                <c:v>Female</c:v>
              </c:pt>
              <c:pt idx="2">
                <c:v>All persons</c:v>
              </c:pt>
            </c:strLit>
          </c:cat>
          <c:val>
            <c:numLit>
              <c:ptCount val="3"/>
              <c:pt idx="0">
                <c:v>0.5</c:v>
              </c:pt>
              <c:pt idx="1">
                <c:v>0.44</c:v>
              </c:pt>
              <c:pt idx="2">
                <c:v>0.47</c:v>
              </c:pt>
            </c:numLit>
          </c:val>
        </c:ser>
        <c:axId val="1656851"/>
        <c:axId val="14911660"/>
      </c:barChart>
      <c:catAx>
        <c:axId val="165685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14911660"/>
        <c:crosses val="autoZero"/>
        <c:auto val="1"/>
        <c:lblOffset val="100"/>
        <c:tickLblSkip val="1"/>
        <c:noMultiLvlLbl val="0"/>
      </c:catAx>
      <c:valAx>
        <c:axId val="14911660"/>
        <c:scaling>
          <c:orientation val="minMax"/>
          <c:max val="0.6"/>
        </c:scaling>
        <c:axPos val="l"/>
        <c:title>
          <c:tx>
            <c:rich>
              <a:bodyPr vert="horz" rot="-5400000" anchor="ctr"/>
              <a:lstStyle/>
              <a:p>
                <a:pPr algn="ctr">
                  <a:defRPr/>
                </a:pPr>
                <a:r>
                  <a:rPr lang="en-US" cap="none" sz="200" b="1" i="0" u="none" baseline="0">
                    <a:solidFill>
                      <a:srgbClr val="000000"/>
                    </a:solidFill>
                    <a:latin typeface="Arial"/>
                    <a:ea typeface="Arial"/>
                    <a:cs typeface="Arial"/>
                  </a:rPr>
                  <a:t>Pass Rate</a:t>
                </a:r>
              </a:p>
            </c:rich>
          </c:tx>
          <c:layout/>
          <c:overlay val="0"/>
          <c:spPr>
            <a:noFill/>
            <a:ln>
              <a:noFill/>
            </a:ln>
          </c:spPr>
        </c:title>
        <c:majorGridlines>
          <c:spPr>
            <a:ln w="12700">
              <a:solidFill>
                <a:srgbClr val="C0C0C0"/>
              </a:solidFill>
            </a:ln>
          </c:spPr>
        </c:majorGridlines>
        <c:delete val="0"/>
        <c:numFmt formatCode="General" sourceLinked="1"/>
        <c:majorTickMark val="out"/>
        <c:minorTickMark val="none"/>
        <c:tickLblPos val="nextTo"/>
        <c:spPr>
          <a:ln w="3175">
            <a:solidFill>
              <a:srgbClr val="000000"/>
            </a:solidFill>
          </a:ln>
        </c:spPr>
        <c:crossAx val="1656851"/>
        <c:crossesAt val="1"/>
        <c:crossBetween val="between"/>
        <c:dispUnits/>
      </c:valAx>
      <c:spPr>
        <a:solidFill>
          <a:srgbClr val="FFFFFF"/>
        </a:solidFill>
        <a:ln w="12700">
          <a:solidFill>
            <a:srgbClr val="C0C0C0"/>
          </a:solidFill>
        </a:ln>
      </c:spPr>
    </c:plotArea>
    <c:legend>
      <c:legendPos val="b"/>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Figure 8.2: Touch screen theory tests for private car drivers: % Pass Rates for Males/Females in NI/GB January 2011 to December 2011</a:t>
            </a:r>
          </a:p>
        </c:rich>
      </c:tx>
      <c:layout/>
      <c:spPr>
        <a:noFill/>
        <a:ln>
          <a:noFill/>
        </a:ln>
      </c:spPr>
    </c:title>
    <c:plotArea>
      <c:layout/>
      <c:barChart>
        <c:barDir val="col"/>
        <c:grouping val="clustered"/>
        <c:varyColors val="0"/>
        <c:ser>
          <c:idx val="0"/>
          <c:order val="0"/>
          <c:tx>
            <c:v>Northern Ireland</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Male</c:v>
              </c:pt>
              <c:pt idx="1">
                <c:v>Female</c:v>
              </c:pt>
              <c:pt idx="2">
                <c:v>All persons</c:v>
              </c:pt>
            </c:strLit>
          </c:cat>
          <c:val>
            <c:numLit>
              <c:ptCount val="3"/>
              <c:pt idx="0">
                <c:v>0.59</c:v>
              </c:pt>
              <c:pt idx="1">
                <c:v>0.64</c:v>
              </c:pt>
              <c:pt idx="2">
                <c:v>0.62</c:v>
              </c:pt>
            </c:numLit>
          </c:val>
        </c:ser>
        <c:ser>
          <c:idx val="1"/>
          <c:order val="1"/>
          <c:tx>
            <c:v>Great Britain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Male</c:v>
              </c:pt>
              <c:pt idx="1">
                <c:v>Female</c:v>
              </c:pt>
              <c:pt idx="2">
                <c:v>All persons</c:v>
              </c:pt>
            </c:strLit>
          </c:cat>
          <c:val>
            <c:numLit>
              <c:ptCount val="3"/>
              <c:pt idx="0">
                <c:v>0.59</c:v>
              </c:pt>
              <c:pt idx="1">
                <c:v>0.65</c:v>
              </c:pt>
              <c:pt idx="2">
                <c:v>0.62</c:v>
              </c:pt>
            </c:numLit>
          </c:val>
        </c:ser>
        <c:axId val="67096077"/>
        <c:axId val="66993782"/>
      </c:barChart>
      <c:catAx>
        <c:axId val="6709607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66993782"/>
        <c:crosses val="autoZero"/>
        <c:auto val="1"/>
        <c:lblOffset val="100"/>
        <c:tickLblSkip val="1"/>
        <c:noMultiLvlLbl val="0"/>
      </c:catAx>
      <c:valAx>
        <c:axId val="66993782"/>
        <c:scaling>
          <c:orientation val="minMax"/>
          <c:max val="0.7"/>
          <c:min val="0"/>
        </c:scaling>
        <c:axPos val="l"/>
        <c:title>
          <c:tx>
            <c:rich>
              <a:bodyPr vert="horz" rot="-5400000" anchor="ctr"/>
              <a:lstStyle/>
              <a:p>
                <a:pPr algn="ctr">
                  <a:defRPr/>
                </a:pPr>
                <a:r>
                  <a:rPr lang="en-US" cap="none" sz="200" b="1" i="0" u="none" baseline="0">
                    <a:solidFill>
                      <a:srgbClr val="000000"/>
                    </a:solidFill>
                    <a:latin typeface="Arial"/>
                    <a:ea typeface="Arial"/>
                    <a:cs typeface="Arial"/>
                  </a:rPr>
                  <a:t>Pass Rate</a:t>
                </a:r>
              </a:p>
            </c:rich>
          </c:tx>
          <c:layout/>
          <c:overlay val="0"/>
          <c:spPr>
            <a:noFill/>
            <a:ln>
              <a:noFill/>
            </a:ln>
          </c:spPr>
        </c:title>
        <c:majorGridlines>
          <c:spPr>
            <a:ln w="12700">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67096077"/>
        <c:crossesAt val="1"/>
        <c:crossBetween val="between"/>
        <c:dispUnits/>
        <c:majorUnit val="0.1"/>
        <c:minorUnit val="0.1"/>
      </c:valAx>
      <c:spPr>
        <a:solidFill>
          <a:srgbClr val="FFFFFF"/>
        </a:solidFill>
        <a:ln w="12700">
          <a:solidFill>
            <a:srgbClr val="C0C0C0"/>
          </a:solidFill>
        </a:ln>
      </c:spPr>
    </c:plotArea>
    <c:legend>
      <c:legendPos val="b"/>
      <c:layout/>
      <c:overlay val="0"/>
      <c:spPr>
        <a:solidFill>
          <a:srgbClr val="FFFFFF"/>
        </a:solidFill>
        <a:ln w="3175">
          <a:solidFill>
            <a:srgbClr val="000000"/>
          </a:solid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Figure 8.1: Northern Ireland Car 'L' driving tests: % Pass Rates by gender: Apr 2006-Mar 2007 to Apr 2011-Mar 2012</a:t>
            </a:r>
          </a:p>
        </c:rich>
      </c:tx>
      <c:layout/>
      <c:spPr>
        <a:noFill/>
        <a:ln>
          <a:noFill/>
        </a:ln>
      </c:spPr>
    </c:title>
    <c:plotArea>
      <c:layout/>
      <c:lineChart>
        <c:grouping val="standard"/>
        <c:varyColors val="0"/>
        <c:ser>
          <c:idx val="0"/>
          <c:order val="0"/>
          <c:tx>
            <c:v>Male</c:v>
          </c:tx>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33CCCC"/>
                </a:solidFill>
              </a:ln>
            </c:spPr>
          </c:marker>
          <c:cat>
            <c:strLit>
              <c:ptCount val="6"/>
              <c:pt idx="0">
                <c:v>Apr 2006 - Mar 2007</c:v>
              </c:pt>
              <c:pt idx="1">
                <c:v>Apr 2007 - Mar 2008</c:v>
              </c:pt>
              <c:pt idx="2">
                <c:v>Apr 2008 - Mar 2009</c:v>
              </c:pt>
              <c:pt idx="3">
                <c:v>Apr 2009 - Mar 2010</c:v>
              </c:pt>
              <c:pt idx="4">
                <c:v>Apr 2010 - Mar 2011</c:v>
              </c:pt>
              <c:pt idx="5">
                <c:v>Apr 2011 - Mar 2012</c:v>
              </c:pt>
            </c:strLit>
          </c:cat>
          <c:val>
            <c:numLit>
              <c:ptCount val="6"/>
              <c:pt idx="0">
                <c:v>0.52</c:v>
              </c:pt>
              <c:pt idx="1">
                <c:v>0.5</c:v>
              </c:pt>
              <c:pt idx="2">
                <c:v>0.51</c:v>
              </c:pt>
              <c:pt idx="3">
                <c:v>0.56</c:v>
              </c:pt>
              <c:pt idx="4">
                <c:v>0.57</c:v>
              </c:pt>
              <c:pt idx="5">
                <c:v>0.58</c:v>
              </c:pt>
            </c:numLit>
          </c:val>
          <c:smooth val="0"/>
        </c:ser>
        <c:ser>
          <c:idx val="1"/>
          <c:order val="1"/>
          <c:tx>
            <c:v>Female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993366"/>
                </a:solidFill>
              </a:ln>
            </c:spPr>
          </c:marker>
          <c:cat>
            <c:strLit>
              <c:ptCount val="6"/>
              <c:pt idx="0">
                <c:v>Apr 2006 - Mar 2007</c:v>
              </c:pt>
              <c:pt idx="1">
                <c:v>Apr 2007 - Mar 2008</c:v>
              </c:pt>
              <c:pt idx="2">
                <c:v>Apr 2008 - Mar 2009</c:v>
              </c:pt>
              <c:pt idx="3">
                <c:v>Apr 2009 - Mar 2010</c:v>
              </c:pt>
              <c:pt idx="4">
                <c:v>Apr 2010 - Mar 2011</c:v>
              </c:pt>
              <c:pt idx="5">
                <c:v>Apr 2011 - Mar 2012</c:v>
              </c:pt>
            </c:strLit>
          </c:cat>
          <c:val>
            <c:numLit>
              <c:ptCount val="6"/>
              <c:pt idx="0">
                <c:v>0.43</c:v>
              </c:pt>
              <c:pt idx="1">
                <c:v>0.41</c:v>
              </c:pt>
              <c:pt idx="2">
                <c:v>0.42</c:v>
              </c:pt>
              <c:pt idx="3">
                <c:v>0.46</c:v>
              </c:pt>
              <c:pt idx="4">
                <c:v>0.46</c:v>
              </c:pt>
              <c:pt idx="5">
                <c:v>0.47</c:v>
              </c:pt>
            </c:numLit>
          </c:val>
          <c:smooth val="0"/>
        </c:ser>
        <c:ser>
          <c:idx val="2"/>
          <c:order val="2"/>
          <c:tx>
            <c:v>All persons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val>
            <c:numLit>
              <c:ptCount val="6"/>
              <c:pt idx="0">
                <c:v>0.47</c:v>
              </c:pt>
              <c:pt idx="1">
                <c:v>0.45</c:v>
              </c:pt>
              <c:pt idx="2">
                <c:v>0.46</c:v>
              </c:pt>
              <c:pt idx="3">
                <c:v>0.5</c:v>
              </c:pt>
              <c:pt idx="4">
                <c:v>0.51</c:v>
              </c:pt>
              <c:pt idx="5">
                <c:v>0.52</c:v>
              </c:pt>
            </c:numLit>
          </c:val>
          <c:smooth val="0"/>
        </c:ser>
        <c:marker val="1"/>
        <c:axId val="66073127"/>
        <c:axId val="57787232"/>
      </c:lineChart>
      <c:catAx>
        <c:axId val="6607312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57787232"/>
        <c:crosses val="autoZero"/>
        <c:auto val="1"/>
        <c:lblOffset val="100"/>
        <c:tickLblSkip val="1"/>
        <c:noMultiLvlLbl val="0"/>
      </c:catAx>
      <c:valAx>
        <c:axId val="57787232"/>
        <c:scaling>
          <c:orientation val="minMax"/>
          <c:max val="0.6"/>
        </c:scaling>
        <c:axPos val="l"/>
        <c:title>
          <c:tx>
            <c:rich>
              <a:bodyPr vert="horz" rot="-5400000" anchor="ctr"/>
              <a:lstStyle/>
              <a:p>
                <a:pPr algn="ctr">
                  <a:defRPr/>
                </a:pPr>
                <a:r>
                  <a:rPr lang="en-US" cap="none" sz="200" b="1" i="0" u="none" baseline="0">
                    <a:solidFill>
                      <a:srgbClr val="000000"/>
                    </a:solidFill>
                    <a:latin typeface="Arial"/>
                    <a:ea typeface="Arial"/>
                    <a:cs typeface="Arial"/>
                  </a:rPr>
                  <a:t>Pass Rate</a:t>
                </a:r>
              </a:p>
            </c:rich>
          </c:tx>
          <c:layout/>
          <c:overlay val="0"/>
          <c:spPr>
            <a:noFill/>
            <a:ln>
              <a:noFill/>
            </a:ln>
          </c:spPr>
        </c:title>
        <c:majorGridlines>
          <c:spPr>
            <a:ln w="12700">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66073127"/>
        <c:crossesAt val="1"/>
        <c:crossBetween val="between"/>
        <c:dispUnits/>
      </c:valAx>
      <c:spPr>
        <a:solidFill>
          <a:srgbClr val="FFFFFF"/>
        </a:solidFill>
        <a:ln w="12700">
          <a:solidFill>
            <a:srgbClr val="C0C0C0"/>
          </a:solidFill>
        </a:ln>
      </c:spPr>
    </c:plotArea>
    <c:legend>
      <c:legendPos val="b"/>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Figure 8.2: Touch screen theory tests for private car drivers: % Pass Rates for Males/Females in NI/GB: April 2011 to March 2012</a:t>
            </a:r>
          </a:p>
        </c:rich>
      </c:tx>
      <c:layout/>
      <c:spPr>
        <a:noFill/>
        <a:ln>
          <a:noFill/>
        </a:ln>
      </c:spPr>
    </c:title>
    <c:plotArea>
      <c:layout/>
      <c:barChart>
        <c:barDir val="col"/>
        <c:grouping val="clustered"/>
        <c:varyColors val="0"/>
        <c:ser>
          <c:idx val="0"/>
          <c:order val="0"/>
          <c:tx>
            <c:v>Northern Ireland</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Male</c:v>
              </c:pt>
              <c:pt idx="1">
                <c:v>Female</c:v>
              </c:pt>
              <c:pt idx="2">
                <c:v>All persons</c:v>
              </c:pt>
            </c:strLit>
          </c:cat>
          <c:val>
            <c:numLit>
              <c:ptCount val="3"/>
              <c:pt idx="0">
                <c:v>0.59</c:v>
              </c:pt>
              <c:pt idx="1">
                <c:v>0.64</c:v>
              </c:pt>
              <c:pt idx="2">
                <c:v>0.61</c:v>
              </c:pt>
            </c:numLit>
          </c:val>
        </c:ser>
        <c:ser>
          <c:idx val="1"/>
          <c:order val="1"/>
          <c:tx>
            <c:v>Great Britain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Male</c:v>
              </c:pt>
              <c:pt idx="1">
                <c:v>Female</c:v>
              </c:pt>
              <c:pt idx="2">
                <c:v>All persons</c:v>
              </c:pt>
            </c:strLit>
          </c:cat>
          <c:val>
            <c:numLit>
              <c:ptCount val="3"/>
              <c:pt idx="0">
                <c:v>0.58</c:v>
              </c:pt>
              <c:pt idx="1">
                <c:v>0.64</c:v>
              </c:pt>
              <c:pt idx="2">
                <c:v>0.61</c:v>
              </c:pt>
            </c:numLit>
          </c:val>
        </c:ser>
        <c:axId val="50323041"/>
        <c:axId val="50254186"/>
      </c:barChart>
      <c:catAx>
        <c:axId val="5032304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50254186"/>
        <c:crosses val="autoZero"/>
        <c:auto val="1"/>
        <c:lblOffset val="100"/>
        <c:tickLblSkip val="1"/>
        <c:noMultiLvlLbl val="0"/>
      </c:catAx>
      <c:valAx>
        <c:axId val="50254186"/>
        <c:scaling>
          <c:orientation val="minMax"/>
          <c:max val="0.7"/>
          <c:min val="0"/>
        </c:scaling>
        <c:axPos val="l"/>
        <c:title>
          <c:tx>
            <c:rich>
              <a:bodyPr vert="horz" rot="-5400000" anchor="ctr"/>
              <a:lstStyle/>
              <a:p>
                <a:pPr algn="ctr">
                  <a:defRPr/>
                </a:pPr>
                <a:r>
                  <a:rPr lang="en-US" cap="none" sz="200" b="1" i="0" u="none" baseline="0">
                    <a:solidFill>
                      <a:srgbClr val="000000"/>
                    </a:solidFill>
                    <a:latin typeface="Arial"/>
                    <a:ea typeface="Arial"/>
                    <a:cs typeface="Arial"/>
                  </a:rPr>
                  <a:t>Pass Rate</a:t>
                </a:r>
              </a:p>
            </c:rich>
          </c:tx>
          <c:layout/>
          <c:overlay val="0"/>
          <c:spPr>
            <a:noFill/>
            <a:ln>
              <a:noFill/>
            </a:ln>
          </c:spPr>
        </c:title>
        <c:majorGridlines>
          <c:spPr>
            <a:ln w="12700">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50323041"/>
        <c:crossesAt val="1"/>
        <c:crossBetween val="between"/>
        <c:dispUnits/>
        <c:majorUnit val="0.1"/>
        <c:minorUnit val="0.1"/>
      </c:valAx>
      <c:spPr>
        <a:solidFill>
          <a:srgbClr val="FFFFFF"/>
        </a:solidFill>
        <a:ln w="12700">
          <a:solidFill>
            <a:srgbClr val="C0C0C0"/>
          </a:solidFill>
        </a:ln>
      </c:spPr>
    </c:plotArea>
    <c:legend>
      <c:legendPos val="b"/>
      <c:layout/>
      <c:overlay val="0"/>
      <c:spPr>
        <a:solidFill>
          <a:srgbClr val="FFFFFF"/>
        </a:solidFill>
        <a:ln w="3175">
          <a:solidFill>
            <a:srgbClr val="000000"/>
          </a:solidFill>
        </a:ln>
      </c:spPr>
      <c:txPr>
        <a:bodyPr vert="horz" rot="0"/>
        <a:lstStyle/>
        <a:p>
          <a:pPr>
            <a:defRPr lang="en-US" cap="none" sz="16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Figure 8.1: Northern Ireland Car 'L' driving tests: % Pass Rates by gender: Apr 2006-Mar 2007 to Apr 2011-Mar 2012</a:t>
            </a:r>
          </a:p>
        </c:rich>
      </c:tx>
      <c:layout/>
      <c:spPr>
        <a:noFill/>
        <a:ln>
          <a:noFill/>
        </a:ln>
      </c:spPr>
    </c:title>
    <c:plotArea>
      <c:layout/>
      <c:lineChart>
        <c:grouping val="standard"/>
        <c:varyColors val="0"/>
        <c:ser>
          <c:idx val="0"/>
          <c:order val="0"/>
          <c:tx>
            <c:v>Male</c:v>
          </c:tx>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33CCCC"/>
                </a:solidFill>
              </a:ln>
            </c:spPr>
          </c:marker>
          <c:cat>
            <c:strRef>
              <c:f>'Figs 8.1 &amp; 8.2 Driver Testing'!#REF!</c:f>
              <c:strCache>
                <c:ptCount val="6"/>
                <c:pt idx="0">
                  <c:v>Apr 2006 - Mar 2007</c:v>
                </c:pt>
                <c:pt idx="1">
                  <c:v>Apr 2007 - Mar 2008</c:v>
                </c:pt>
                <c:pt idx="2">
                  <c:v>Apr 2008 - Mar 2009</c:v>
                </c:pt>
                <c:pt idx="3">
                  <c:v>Apr 2009 - Mar 2010</c:v>
                </c:pt>
                <c:pt idx="4">
                  <c:v>Apr 2010 - Mar 2011</c:v>
                </c:pt>
                <c:pt idx="5">
                  <c:v>Apr 2011 - Mar 2012</c:v>
                </c:pt>
              </c:strCache>
            </c:strRef>
          </c:cat>
          <c:val>
            <c:numRef>
              <c:f>'Figs 8.1 &amp; 8.2 Driver Testing'!#REF!</c:f>
              <c:numCache>
                <c:ptCount val="6"/>
                <c:pt idx="0">
                  <c:v>0.52</c:v>
                </c:pt>
                <c:pt idx="1">
                  <c:v>0.5</c:v>
                </c:pt>
                <c:pt idx="2">
                  <c:v>0.51</c:v>
                </c:pt>
                <c:pt idx="3">
                  <c:v>0.56</c:v>
                </c:pt>
                <c:pt idx="4">
                  <c:v>0.57</c:v>
                </c:pt>
                <c:pt idx="5">
                  <c:v>0.58</c:v>
                </c:pt>
              </c:numCache>
            </c:numRef>
          </c:val>
          <c:smooth val="0"/>
        </c:ser>
        <c:ser>
          <c:idx val="1"/>
          <c:order val="1"/>
          <c:tx>
            <c:v>Female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993366"/>
                </a:solidFill>
              </a:ln>
            </c:spPr>
          </c:marker>
          <c:cat>
            <c:strRef>
              <c:f>'Figs 8.1 &amp; 8.2 Driver Testing'!#REF!</c:f>
              <c:strCache>
                <c:ptCount val="6"/>
                <c:pt idx="0">
                  <c:v>Apr 2006 - Mar 2007</c:v>
                </c:pt>
                <c:pt idx="1">
                  <c:v>Apr 2007 - Mar 2008</c:v>
                </c:pt>
                <c:pt idx="2">
                  <c:v>Apr 2008 - Mar 2009</c:v>
                </c:pt>
                <c:pt idx="3">
                  <c:v>Apr 2009 - Mar 2010</c:v>
                </c:pt>
                <c:pt idx="4">
                  <c:v>Apr 2010 - Mar 2011</c:v>
                </c:pt>
                <c:pt idx="5">
                  <c:v>Apr 2011 - Mar 2012</c:v>
                </c:pt>
              </c:strCache>
            </c:strRef>
          </c:cat>
          <c:val>
            <c:numRef>
              <c:f>'Figs 8.1 &amp; 8.2 Driver Testing'!#REF!</c:f>
              <c:numCache>
                <c:ptCount val="6"/>
                <c:pt idx="0">
                  <c:v>0.43</c:v>
                </c:pt>
                <c:pt idx="1">
                  <c:v>0.41</c:v>
                </c:pt>
                <c:pt idx="2">
                  <c:v>0.42</c:v>
                </c:pt>
                <c:pt idx="3">
                  <c:v>0.46</c:v>
                </c:pt>
                <c:pt idx="4">
                  <c:v>0.46</c:v>
                </c:pt>
                <c:pt idx="5">
                  <c:v>0.47</c:v>
                </c:pt>
              </c:numCache>
            </c:numRef>
          </c:val>
          <c:smooth val="0"/>
        </c:ser>
        <c:ser>
          <c:idx val="2"/>
          <c:order val="2"/>
          <c:tx>
            <c:v>All persons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cat>
            <c:strRef>
              <c:f>'Figs 8.1 &amp; 8.2 Driver Testing'!#REF!</c:f>
              <c:strCache>
                <c:ptCount val="6"/>
                <c:pt idx="0">
                  <c:v>Apr 2006 - Mar 2007</c:v>
                </c:pt>
                <c:pt idx="1">
                  <c:v>Apr 2007 - Mar 2008</c:v>
                </c:pt>
                <c:pt idx="2">
                  <c:v>Apr 2008 - Mar 2009</c:v>
                </c:pt>
                <c:pt idx="3">
                  <c:v>Apr 2009 - Mar 2010</c:v>
                </c:pt>
                <c:pt idx="4">
                  <c:v>Apr 2010 - Mar 2011</c:v>
                </c:pt>
                <c:pt idx="5">
                  <c:v>Apr 2011 - Mar 2012</c:v>
                </c:pt>
              </c:strCache>
            </c:strRef>
          </c:cat>
          <c:val>
            <c:numRef>
              <c:f>'Figs 8.1 &amp; 8.2 Driver Testing'!#REF!</c:f>
              <c:numCache>
                <c:ptCount val="6"/>
                <c:pt idx="0">
                  <c:v>0.47</c:v>
                </c:pt>
                <c:pt idx="1">
                  <c:v>0.45</c:v>
                </c:pt>
                <c:pt idx="2">
                  <c:v>0.46</c:v>
                </c:pt>
                <c:pt idx="3">
                  <c:v>0.5</c:v>
                </c:pt>
                <c:pt idx="4">
                  <c:v>0.51</c:v>
                </c:pt>
                <c:pt idx="5">
                  <c:v>0.52</c:v>
                </c:pt>
              </c:numCache>
            </c:numRef>
          </c:val>
          <c:smooth val="0"/>
        </c:ser>
        <c:marker val="1"/>
        <c:axId val="49634491"/>
        <c:axId val="44057236"/>
      </c:lineChart>
      <c:catAx>
        <c:axId val="4963449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44057236"/>
        <c:crosses val="autoZero"/>
        <c:auto val="1"/>
        <c:lblOffset val="100"/>
        <c:tickLblSkip val="1"/>
        <c:noMultiLvlLbl val="0"/>
      </c:catAx>
      <c:valAx>
        <c:axId val="44057236"/>
        <c:scaling>
          <c:orientation val="minMax"/>
          <c:max val="0.6"/>
        </c:scaling>
        <c:axPos val="l"/>
        <c:title>
          <c:tx>
            <c:rich>
              <a:bodyPr vert="horz" rot="-5400000" anchor="ctr"/>
              <a:lstStyle/>
              <a:p>
                <a:pPr algn="ctr">
                  <a:defRPr/>
                </a:pPr>
                <a:r>
                  <a:rPr lang="en-US" cap="none" sz="200" b="1" i="0" u="none" baseline="0">
                    <a:solidFill>
                      <a:srgbClr val="000000"/>
                    </a:solidFill>
                    <a:latin typeface="Arial"/>
                    <a:ea typeface="Arial"/>
                    <a:cs typeface="Arial"/>
                  </a:rPr>
                  <a:t>Pass Rate</a:t>
                </a:r>
              </a:p>
            </c:rich>
          </c:tx>
          <c:layout/>
          <c:overlay val="0"/>
          <c:spPr>
            <a:noFill/>
            <a:ln>
              <a:noFill/>
            </a:ln>
          </c:spPr>
        </c:title>
        <c:majorGridlines>
          <c:spPr>
            <a:ln w="12700">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49634491"/>
        <c:crossesAt val="1"/>
        <c:crossBetween val="between"/>
        <c:dispUnits/>
      </c:valAx>
      <c:spPr>
        <a:solidFill>
          <a:srgbClr val="FFFFFF"/>
        </a:solidFill>
        <a:ln w="12700">
          <a:solidFill>
            <a:srgbClr val="C0C0C0"/>
          </a:solidFill>
        </a:ln>
      </c:spPr>
    </c:plotArea>
    <c:legend>
      <c:legendPos val="b"/>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Figure 8.2: Touch screen theory tests for private car drivers: % Pass Rates for Males/Females in NI/GB: April 2011 to March 2012</a:t>
            </a:r>
          </a:p>
        </c:rich>
      </c:tx>
      <c:layout/>
      <c:spPr>
        <a:noFill/>
        <a:ln>
          <a:noFill/>
        </a:ln>
      </c:spPr>
    </c:title>
    <c:plotArea>
      <c:layout/>
      <c:barChart>
        <c:barDir val="col"/>
        <c:grouping val="clustered"/>
        <c:varyColors val="0"/>
        <c:ser>
          <c:idx val="0"/>
          <c:order val="0"/>
          <c:tx>
            <c:v>Northern Ireland</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'Figs 8.1 &amp; 8.2 Driver Testing'!#REF!</c:f>
              <c:strCache>
                <c:ptCount val="3"/>
                <c:pt idx="0">
                  <c:v>Male</c:v>
                </c:pt>
                <c:pt idx="1">
                  <c:v>Female</c:v>
                </c:pt>
                <c:pt idx="2">
                  <c:v>All persons</c:v>
                </c:pt>
              </c:strCache>
            </c:strRef>
          </c:cat>
          <c:val>
            <c:numRef>
              <c:f>'Figs 8.1 &amp; 8.2 Driver Testing'!#REF!</c:f>
              <c:numCache>
                <c:ptCount val="3"/>
                <c:pt idx="0">
                  <c:v>0.59</c:v>
                </c:pt>
                <c:pt idx="1">
                  <c:v>0.64</c:v>
                </c:pt>
                <c:pt idx="2">
                  <c:v>0.61</c:v>
                </c:pt>
              </c:numCache>
            </c:numRef>
          </c:val>
        </c:ser>
        <c:ser>
          <c:idx val="1"/>
          <c:order val="1"/>
          <c:tx>
            <c:v>Great Britain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'Figs 8.1 &amp; 8.2 Driver Testing'!#REF!</c:f>
              <c:strCache>
                <c:ptCount val="3"/>
                <c:pt idx="0">
                  <c:v>Male</c:v>
                </c:pt>
                <c:pt idx="1">
                  <c:v>Female</c:v>
                </c:pt>
                <c:pt idx="2">
                  <c:v>All persons</c:v>
                </c:pt>
              </c:strCache>
            </c:strRef>
          </c:cat>
          <c:val>
            <c:numRef>
              <c:f>'Figs 8.1 &amp; 8.2 Driver Testing'!#REF!</c:f>
              <c:numCache>
                <c:ptCount val="3"/>
                <c:pt idx="0">
                  <c:v>0.58</c:v>
                </c:pt>
                <c:pt idx="1">
                  <c:v>0.64</c:v>
                </c:pt>
                <c:pt idx="2">
                  <c:v>0.61</c:v>
                </c:pt>
              </c:numCache>
            </c:numRef>
          </c:val>
        </c:ser>
        <c:axId val="60970805"/>
        <c:axId val="11866334"/>
      </c:barChart>
      <c:catAx>
        <c:axId val="6097080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11866334"/>
        <c:crosses val="autoZero"/>
        <c:auto val="1"/>
        <c:lblOffset val="100"/>
        <c:tickLblSkip val="1"/>
        <c:noMultiLvlLbl val="0"/>
      </c:catAx>
      <c:valAx>
        <c:axId val="11866334"/>
        <c:scaling>
          <c:orientation val="minMax"/>
          <c:max val="0.7"/>
          <c:min val="0"/>
        </c:scaling>
        <c:axPos val="l"/>
        <c:title>
          <c:tx>
            <c:rich>
              <a:bodyPr vert="horz" rot="-5400000" anchor="ctr"/>
              <a:lstStyle/>
              <a:p>
                <a:pPr algn="ctr">
                  <a:defRPr/>
                </a:pPr>
                <a:r>
                  <a:rPr lang="en-US" cap="none" sz="200" b="1" i="0" u="none" baseline="0">
                    <a:solidFill>
                      <a:srgbClr val="000000"/>
                    </a:solidFill>
                    <a:latin typeface="Arial"/>
                    <a:ea typeface="Arial"/>
                    <a:cs typeface="Arial"/>
                  </a:rPr>
                  <a:t>Pass Rate</a:t>
                </a:r>
              </a:p>
            </c:rich>
          </c:tx>
          <c:layout/>
          <c:overlay val="0"/>
          <c:spPr>
            <a:noFill/>
            <a:ln>
              <a:noFill/>
            </a:ln>
          </c:spPr>
        </c:title>
        <c:majorGridlines>
          <c:spPr>
            <a:ln w="12700">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60970805"/>
        <c:crossesAt val="1"/>
        <c:crossBetween val="between"/>
        <c:dispUnits/>
        <c:majorUnit val="0.1"/>
        <c:minorUnit val="0.1"/>
      </c:valAx>
      <c:spPr>
        <a:solidFill>
          <a:srgbClr val="FFFFFF"/>
        </a:solidFill>
        <a:ln w="12700">
          <a:solidFill>
            <a:srgbClr val="C0C0C0"/>
          </a:solidFill>
        </a:ln>
      </c:spPr>
    </c:plotArea>
    <c:legend>
      <c:legendPos val="b"/>
      <c:layout/>
      <c:overlay val="0"/>
      <c:spPr>
        <a:solidFill>
          <a:srgbClr val="FFFFFF"/>
        </a:solidFill>
        <a:ln w="3175">
          <a:solidFill>
            <a:srgbClr val="000000"/>
          </a:solidFill>
        </a:ln>
      </c:spPr>
      <c:txPr>
        <a:bodyPr vert="horz" rot="0"/>
        <a:lstStyle/>
        <a:p>
          <a:pPr>
            <a:defRPr lang="en-US" cap="none" sz="16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Figure 8.1: Northern Ireland Car 'L' driving tests: % Pass Rates by gender: Jul 2006-Jun 2007 to Jul 2011-Jun 2012</a:t>
            </a:r>
          </a:p>
        </c:rich>
      </c:tx>
      <c:layout/>
      <c:spPr>
        <a:noFill/>
        <a:ln>
          <a:noFill/>
        </a:ln>
      </c:spPr>
    </c:title>
    <c:plotArea>
      <c:layout/>
      <c:lineChart>
        <c:grouping val="standard"/>
        <c:varyColors val="0"/>
        <c:ser>
          <c:idx val="0"/>
          <c:order val="0"/>
          <c:tx>
            <c:v>Male</c:v>
          </c:tx>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33CCCC"/>
                </a:solidFill>
              </a:ln>
            </c:spPr>
          </c:marker>
          <c:cat>
            <c:strLit>
              <c:ptCount val="6"/>
              <c:pt idx="0">
                <c:v>Jul 2006 - Jun 2007</c:v>
              </c:pt>
              <c:pt idx="1">
                <c:v>Jul 2007 - Jun 2008</c:v>
              </c:pt>
              <c:pt idx="2">
                <c:v>Jul 2008 - Jun 2009</c:v>
              </c:pt>
              <c:pt idx="3">
                <c:v>Jul 2009 - Jun 2010</c:v>
              </c:pt>
              <c:pt idx="4">
                <c:v>Jul 2010 - Jun 2011</c:v>
              </c:pt>
              <c:pt idx="5">
                <c:v>Jul 2011 - Jun 2012</c:v>
              </c:pt>
            </c:strLit>
          </c:cat>
          <c:val>
            <c:numLit>
              <c:ptCount val="6"/>
              <c:pt idx="0">
                <c:v>0.52</c:v>
              </c:pt>
              <c:pt idx="1">
                <c:v>0.5</c:v>
              </c:pt>
              <c:pt idx="2">
                <c:v>0.52</c:v>
              </c:pt>
              <c:pt idx="3">
                <c:v>0.57</c:v>
              </c:pt>
              <c:pt idx="4">
                <c:v>0.57</c:v>
              </c:pt>
              <c:pt idx="5">
                <c:v>0.58</c:v>
              </c:pt>
            </c:numLit>
          </c:val>
          <c:smooth val="0"/>
        </c:ser>
        <c:ser>
          <c:idx val="1"/>
          <c:order val="1"/>
          <c:tx>
            <c:v>Female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993366"/>
                </a:solidFill>
              </a:ln>
            </c:spPr>
          </c:marker>
          <c:cat>
            <c:strLit>
              <c:ptCount val="6"/>
              <c:pt idx="0">
                <c:v>Jul 2006 - Jun 2007</c:v>
              </c:pt>
              <c:pt idx="1">
                <c:v>Jul 2007 - Jun 2008</c:v>
              </c:pt>
              <c:pt idx="2">
                <c:v>Jul 2008 - Jun 2009</c:v>
              </c:pt>
              <c:pt idx="3">
                <c:v>Jul 2009 - Jun 2010</c:v>
              </c:pt>
              <c:pt idx="4">
                <c:v>Jul 2010 - Jun 2011</c:v>
              </c:pt>
              <c:pt idx="5">
                <c:v>Jul 2011 - Jun 2012</c:v>
              </c:pt>
            </c:strLit>
          </c:cat>
          <c:val>
            <c:numLit>
              <c:ptCount val="6"/>
              <c:pt idx="0">
                <c:v>0.42</c:v>
              </c:pt>
              <c:pt idx="1">
                <c:v>0.4</c:v>
              </c:pt>
              <c:pt idx="2">
                <c:v>0.43</c:v>
              </c:pt>
              <c:pt idx="3">
                <c:v>0.46</c:v>
              </c:pt>
              <c:pt idx="4">
                <c:v>0.46</c:v>
              </c:pt>
              <c:pt idx="5">
                <c:v>0.48</c:v>
              </c:pt>
            </c:numLit>
          </c:val>
          <c:smooth val="0"/>
        </c:ser>
        <c:ser>
          <c:idx val="2"/>
          <c:order val="2"/>
          <c:tx>
            <c:v>All persons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val>
            <c:numLit>
              <c:ptCount val="6"/>
              <c:pt idx="0">
                <c:v>0.47</c:v>
              </c:pt>
              <c:pt idx="1">
                <c:v>0.45</c:v>
              </c:pt>
              <c:pt idx="2">
                <c:v>0.47</c:v>
              </c:pt>
              <c:pt idx="3">
                <c:v>0.51</c:v>
              </c:pt>
              <c:pt idx="4">
                <c:v>0.51</c:v>
              </c:pt>
              <c:pt idx="5">
                <c:v>0.53</c:v>
              </c:pt>
            </c:numLit>
          </c:val>
          <c:smooth val="0"/>
        </c:ser>
        <c:marker val="1"/>
        <c:axId val="39688143"/>
        <c:axId val="21648968"/>
      </c:lineChart>
      <c:catAx>
        <c:axId val="3968814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21648968"/>
        <c:crosses val="autoZero"/>
        <c:auto val="1"/>
        <c:lblOffset val="100"/>
        <c:tickLblSkip val="1"/>
        <c:noMultiLvlLbl val="0"/>
      </c:catAx>
      <c:valAx>
        <c:axId val="21648968"/>
        <c:scaling>
          <c:orientation val="minMax"/>
          <c:max val="0.6"/>
        </c:scaling>
        <c:axPos val="l"/>
        <c:title>
          <c:tx>
            <c:rich>
              <a:bodyPr vert="horz" rot="-5400000" anchor="ctr"/>
              <a:lstStyle/>
              <a:p>
                <a:pPr algn="ctr">
                  <a:defRPr/>
                </a:pPr>
                <a:r>
                  <a:rPr lang="en-US" cap="none" sz="200" b="1" i="0" u="none" baseline="0">
                    <a:solidFill>
                      <a:srgbClr val="000000"/>
                    </a:solidFill>
                    <a:latin typeface="Arial"/>
                    <a:ea typeface="Arial"/>
                    <a:cs typeface="Arial"/>
                  </a:rPr>
                  <a:t>Pass Rate</a:t>
                </a:r>
              </a:p>
            </c:rich>
          </c:tx>
          <c:layout/>
          <c:overlay val="0"/>
          <c:spPr>
            <a:noFill/>
            <a:ln>
              <a:noFill/>
            </a:ln>
          </c:spPr>
        </c:title>
        <c:majorGridlines>
          <c:spPr>
            <a:ln w="12700">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39688143"/>
        <c:crossesAt val="1"/>
        <c:crossBetween val="between"/>
        <c:dispUnits/>
      </c:valAx>
      <c:spPr>
        <a:solidFill>
          <a:srgbClr val="FFFFFF"/>
        </a:solidFill>
        <a:ln w="12700">
          <a:solidFill>
            <a:srgbClr val="C0C0C0"/>
          </a:solidFill>
        </a:ln>
      </c:spPr>
    </c:plotArea>
    <c:legend>
      <c:legendPos val="b"/>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Figure 8.2: Touch screen theory tests for private car drivers: % Pass Rates for Males/Females in NI/GB: July 2011 to June 2012</a:t>
            </a:r>
          </a:p>
        </c:rich>
      </c:tx>
      <c:layout/>
      <c:spPr>
        <a:noFill/>
        <a:ln>
          <a:noFill/>
        </a:ln>
      </c:spPr>
    </c:title>
    <c:plotArea>
      <c:layout/>
      <c:barChart>
        <c:barDir val="col"/>
        <c:grouping val="clustered"/>
        <c:varyColors val="0"/>
        <c:ser>
          <c:idx val="0"/>
          <c:order val="0"/>
          <c:tx>
            <c:v>Northern Ireland</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Male</c:v>
              </c:pt>
              <c:pt idx="1">
                <c:v>Female</c:v>
              </c:pt>
              <c:pt idx="2">
                <c:v>All persons</c:v>
              </c:pt>
            </c:strLit>
          </c:cat>
          <c:val>
            <c:numLit>
              <c:ptCount val="3"/>
              <c:pt idx="0">
                <c:v>0.58</c:v>
              </c:pt>
              <c:pt idx="1">
                <c:v>0.63</c:v>
              </c:pt>
              <c:pt idx="2">
                <c:v>0.61</c:v>
              </c:pt>
            </c:numLit>
          </c:val>
        </c:ser>
        <c:ser>
          <c:idx val="1"/>
          <c:order val="1"/>
          <c:tx>
            <c:v>Great Britain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Male</c:v>
              </c:pt>
              <c:pt idx="1">
                <c:v>Female</c:v>
              </c:pt>
              <c:pt idx="2">
                <c:v>All persons</c:v>
              </c:pt>
            </c:strLit>
          </c:cat>
          <c:val>
            <c:numLit>
              <c:ptCount val="3"/>
              <c:pt idx="0">
                <c:v>0.58</c:v>
              </c:pt>
              <c:pt idx="1">
                <c:v>0.63</c:v>
              </c:pt>
              <c:pt idx="2">
                <c:v>0.6</c:v>
              </c:pt>
            </c:numLit>
          </c:val>
        </c:ser>
        <c:axId val="60622985"/>
        <c:axId val="8735954"/>
      </c:barChart>
      <c:catAx>
        <c:axId val="6062298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8735954"/>
        <c:crosses val="autoZero"/>
        <c:auto val="1"/>
        <c:lblOffset val="100"/>
        <c:tickLblSkip val="1"/>
        <c:noMultiLvlLbl val="0"/>
      </c:catAx>
      <c:valAx>
        <c:axId val="8735954"/>
        <c:scaling>
          <c:orientation val="minMax"/>
          <c:max val="0.7"/>
          <c:min val="0"/>
        </c:scaling>
        <c:axPos val="l"/>
        <c:title>
          <c:tx>
            <c:rich>
              <a:bodyPr vert="horz" rot="-5400000" anchor="ctr"/>
              <a:lstStyle/>
              <a:p>
                <a:pPr algn="ctr">
                  <a:defRPr/>
                </a:pPr>
                <a:r>
                  <a:rPr lang="en-US" cap="none" sz="200" b="1" i="0" u="none" baseline="0">
                    <a:solidFill>
                      <a:srgbClr val="000000"/>
                    </a:solidFill>
                    <a:latin typeface="Arial"/>
                    <a:ea typeface="Arial"/>
                    <a:cs typeface="Arial"/>
                  </a:rPr>
                  <a:t>Pass Rate</a:t>
                </a:r>
              </a:p>
            </c:rich>
          </c:tx>
          <c:layout/>
          <c:overlay val="0"/>
          <c:spPr>
            <a:noFill/>
            <a:ln>
              <a:noFill/>
            </a:ln>
          </c:spPr>
        </c:title>
        <c:majorGridlines>
          <c:spPr>
            <a:ln w="12700">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60622985"/>
        <c:crossesAt val="1"/>
        <c:crossBetween val="between"/>
        <c:dispUnits/>
        <c:majorUnit val="0.1"/>
        <c:minorUnit val="0.1"/>
      </c:valAx>
      <c:spPr>
        <a:solidFill>
          <a:srgbClr val="FFFFFF"/>
        </a:solidFill>
        <a:ln w="12700">
          <a:solidFill>
            <a:srgbClr val="C0C0C0"/>
          </a:solidFill>
        </a:ln>
      </c:spPr>
    </c:plotArea>
    <c:legend>
      <c:legendPos val="b"/>
      <c:layout/>
      <c:overlay val="0"/>
      <c:spPr>
        <a:solidFill>
          <a:srgbClr val="FFFFFF"/>
        </a:solidFill>
        <a:ln w="3175">
          <a:solidFill>
            <a:srgbClr val="000000"/>
          </a:solidFill>
        </a:ln>
      </c:spPr>
      <c:txPr>
        <a:bodyPr vert="horz" rot="0"/>
        <a:lstStyle/>
        <a:p>
          <a:pPr>
            <a:defRPr lang="en-US" cap="none" sz="16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Figure 8.1: Northern Ireland Car 'L' driving tests: % Pass Rates by gender: Oct 2006-Sep 2007 to Oct 2011-Sep 2012</a:t>
            </a:r>
          </a:p>
        </c:rich>
      </c:tx>
      <c:layout>
        <c:manualLayout>
          <c:xMode val="factor"/>
          <c:yMode val="factor"/>
          <c:x val="-0.0065"/>
          <c:y val="-0.021"/>
        </c:manualLayout>
      </c:layout>
      <c:spPr>
        <a:noFill/>
        <a:ln>
          <a:noFill/>
        </a:ln>
      </c:spPr>
    </c:title>
    <c:plotArea>
      <c:layout>
        <c:manualLayout>
          <c:xMode val="edge"/>
          <c:yMode val="edge"/>
          <c:x val="0.05725"/>
          <c:y val="0.13975"/>
          <c:w val="0.9265"/>
          <c:h val="0.76925"/>
        </c:manualLayout>
      </c:layout>
      <c:lineChart>
        <c:grouping val="standard"/>
        <c:varyColors val="0"/>
        <c:ser>
          <c:idx val="0"/>
          <c:order val="0"/>
          <c:tx>
            <c:v>Male</c:v>
          </c:tx>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33CCCC"/>
                </a:solidFill>
              </a:ln>
            </c:spPr>
          </c:marker>
          <c:cat>
            <c:strLit>
              <c:ptCount val="6"/>
              <c:pt idx="0">
                <c:v>Oct 2006 - Sep 2007</c:v>
              </c:pt>
              <c:pt idx="1">
                <c:v>Oct 2007 - Sep 2008</c:v>
              </c:pt>
              <c:pt idx="2">
                <c:v>Oct 2008 - Sep 2009</c:v>
              </c:pt>
              <c:pt idx="3">
                <c:v>Oct 2009 - Sep 2010</c:v>
              </c:pt>
              <c:pt idx="4">
                <c:v>Oct 2010 - Sep 2011</c:v>
              </c:pt>
              <c:pt idx="5">
                <c:v>Oct 2011 - Sep 2012</c:v>
              </c:pt>
            </c:strLit>
          </c:cat>
          <c:val>
            <c:numLit>
              <c:ptCount val="6"/>
              <c:pt idx="0">
                <c:v>0.51</c:v>
              </c:pt>
              <c:pt idx="1">
                <c:v>0.5</c:v>
              </c:pt>
              <c:pt idx="2">
                <c:v>0.53</c:v>
              </c:pt>
              <c:pt idx="3">
                <c:v>0.57</c:v>
              </c:pt>
              <c:pt idx="4">
                <c:v>0.58</c:v>
              </c:pt>
              <c:pt idx="5">
                <c:v>0.59</c:v>
              </c:pt>
            </c:numLit>
          </c:val>
          <c:smooth val="0"/>
        </c:ser>
        <c:ser>
          <c:idx val="1"/>
          <c:order val="1"/>
          <c:tx>
            <c:v>Female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993366"/>
                </a:solidFill>
              </a:ln>
            </c:spPr>
          </c:marker>
          <c:cat>
            <c:strLit>
              <c:ptCount val="6"/>
              <c:pt idx="0">
                <c:v>Oct 2006 - Sep 2007</c:v>
              </c:pt>
              <c:pt idx="1">
                <c:v>Oct 2007 - Sep 2008</c:v>
              </c:pt>
              <c:pt idx="2">
                <c:v>Oct 2008 - Sep 2009</c:v>
              </c:pt>
              <c:pt idx="3">
                <c:v>Oct 2009 - Sep 2010</c:v>
              </c:pt>
              <c:pt idx="4">
                <c:v>Oct 2010 - Sep 2011</c:v>
              </c:pt>
              <c:pt idx="5">
                <c:v>Oct 2011 - Sep 2012</c:v>
              </c:pt>
            </c:strLit>
          </c:cat>
          <c:val>
            <c:numLit>
              <c:ptCount val="6"/>
              <c:pt idx="0">
                <c:v>0.42</c:v>
              </c:pt>
              <c:pt idx="1">
                <c:v>0.4</c:v>
              </c:pt>
              <c:pt idx="2">
                <c:v>0.44</c:v>
              </c:pt>
              <c:pt idx="3">
                <c:v>0.47</c:v>
              </c:pt>
              <c:pt idx="4">
                <c:v>0.46</c:v>
              </c:pt>
              <c:pt idx="5">
                <c:v>0.49</c:v>
              </c:pt>
            </c:numLit>
          </c:val>
          <c:smooth val="0"/>
        </c:ser>
        <c:ser>
          <c:idx val="2"/>
          <c:order val="2"/>
          <c:tx>
            <c:v>All persons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val>
            <c:numLit>
              <c:ptCount val="6"/>
              <c:pt idx="0">
                <c:v>0.46</c:v>
              </c:pt>
              <c:pt idx="1">
                <c:v>0.45</c:v>
              </c:pt>
              <c:pt idx="2">
                <c:v>0.48</c:v>
              </c:pt>
              <c:pt idx="3">
                <c:v>0.51</c:v>
              </c:pt>
              <c:pt idx="4">
                <c:v>0.51</c:v>
              </c:pt>
              <c:pt idx="5">
                <c:v>0.54</c:v>
              </c:pt>
            </c:numLit>
          </c:val>
          <c:smooth val="0"/>
        </c:ser>
        <c:marker val="1"/>
        <c:axId val="11514723"/>
        <c:axId val="36523644"/>
      </c:lineChart>
      <c:catAx>
        <c:axId val="1151472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36523644"/>
        <c:crosses val="autoZero"/>
        <c:auto val="1"/>
        <c:lblOffset val="100"/>
        <c:tickLblSkip val="1"/>
        <c:noMultiLvlLbl val="0"/>
      </c:catAx>
      <c:valAx>
        <c:axId val="36523644"/>
        <c:scaling>
          <c:orientation val="minMax"/>
          <c:max val="0.6"/>
        </c:scaling>
        <c:axPos val="l"/>
        <c:title>
          <c:tx>
            <c:rich>
              <a:bodyPr vert="horz" rot="-5400000" anchor="ctr"/>
              <a:lstStyle/>
              <a:p>
                <a:pPr algn="ctr">
                  <a:defRPr/>
                </a:pPr>
                <a:r>
                  <a:rPr lang="en-US" cap="none" sz="1150" b="1" i="0" u="none" baseline="0">
                    <a:solidFill>
                      <a:srgbClr val="000000"/>
                    </a:solidFill>
                    <a:latin typeface="Arial"/>
                    <a:ea typeface="Arial"/>
                    <a:cs typeface="Arial"/>
                  </a:rPr>
                  <a:t>Pass Rate</a:t>
                </a:r>
              </a:p>
            </c:rich>
          </c:tx>
          <c:layout>
            <c:manualLayout>
              <c:xMode val="factor"/>
              <c:yMode val="factor"/>
              <c:x val="-0.003"/>
              <c:y val="-0.00275"/>
            </c:manualLayout>
          </c:layout>
          <c:overlay val="0"/>
          <c:spPr>
            <a:noFill/>
            <a:ln>
              <a:noFill/>
            </a:ln>
          </c:spPr>
        </c:title>
        <c:majorGridlines>
          <c:spPr>
            <a:ln w="12700">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1514723"/>
        <c:crossesAt val="1"/>
        <c:crossBetween val="between"/>
        <c:dispUnits/>
      </c:valAx>
      <c:spPr>
        <a:solidFill>
          <a:srgbClr val="FFFFFF"/>
        </a:solidFill>
        <a:ln w="12700">
          <a:solidFill>
            <a:srgbClr val="C0C0C0"/>
          </a:solidFill>
        </a:ln>
      </c:spPr>
    </c:plotArea>
    <c:legend>
      <c:legendPos val="b"/>
      <c:layout>
        <c:manualLayout>
          <c:xMode val="edge"/>
          <c:yMode val="edge"/>
          <c:x val="0.33175"/>
          <c:y val="0.9345"/>
          <c:w val="0.42975"/>
          <c:h val="0.056"/>
        </c:manualLayout>
      </c:layout>
      <c:overlay val="0"/>
      <c:spPr>
        <a:solidFill>
          <a:srgbClr val="FFFFFF"/>
        </a:solidFill>
        <a:ln w="3175">
          <a:solidFill>
            <a:srgbClr val="000000"/>
          </a:solidFill>
        </a:ln>
      </c:spPr>
      <c:txPr>
        <a:bodyPr vert="horz" rot="0"/>
        <a:lstStyle/>
        <a:p>
          <a:pPr>
            <a:defRPr lang="en-US" cap="none" sz="9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Figure 2.1: Cars registered for the first time by new/used breakdown: July to September quarter 2007 to 2011</a:t>
            </a:r>
          </a:p>
        </c:rich>
      </c:tx>
      <c:layout/>
      <c:spPr>
        <a:noFill/>
        <a:ln>
          <a:noFill/>
        </a:ln>
      </c:spPr>
    </c:title>
    <c:plotArea>
      <c:layout/>
      <c:lineChart>
        <c:grouping val="standard"/>
        <c:varyColors val="0"/>
        <c:ser>
          <c:idx val="0"/>
          <c:order val="0"/>
          <c:tx>
            <c:v>New Cars</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3366FF"/>
                </a:solidFill>
              </a:ln>
            </c:spPr>
          </c:marker>
          <c:cat>
            <c:strLit>
              <c:ptCount val="5"/>
              <c:pt idx="0">
                <c:v>Oct-Dec 2007</c:v>
              </c:pt>
              <c:pt idx="1">
                <c:v>Oct-Dec 2008</c:v>
              </c:pt>
              <c:pt idx="2">
                <c:v>Oct-Dec 2009</c:v>
              </c:pt>
              <c:pt idx="3">
                <c:v>Oct-Dec 2010</c:v>
              </c:pt>
              <c:pt idx="4">
                <c:v>Oct-Dec 2011</c:v>
              </c:pt>
            </c:strLit>
          </c:cat>
          <c:val>
            <c:numLit>
              <c:ptCount val="5"/>
              <c:pt idx="0">
                <c:v>9349</c:v>
              </c:pt>
              <c:pt idx="1">
                <c:v>6294</c:v>
              </c:pt>
              <c:pt idx="2">
                <c:v>9515</c:v>
              </c:pt>
              <c:pt idx="3">
                <c:v>7669</c:v>
              </c:pt>
              <c:pt idx="4">
                <c:v>6954</c:v>
              </c:pt>
            </c:numLit>
          </c:val>
          <c:smooth val="0"/>
        </c:ser>
        <c:ser>
          <c:idx val="1"/>
          <c:order val="1"/>
          <c:tx>
            <c:v>Used Cars</c:v>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99CCFF"/>
                </a:solidFill>
              </a:ln>
            </c:spPr>
          </c:marker>
          <c:cat>
            <c:strLit>
              <c:ptCount val="5"/>
              <c:pt idx="0">
                <c:v>Oct-Dec 2007</c:v>
              </c:pt>
              <c:pt idx="1">
                <c:v>Oct-Dec 2008</c:v>
              </c:pt>
              <c:pt idx="2">
                <c:v>Oct-Dec 2009</c:v>
              </c:pt>
              <c:pt idx="3">
                <c:v>Oct-Dec 2010</c:v>
              </c:pt>
              <c:pt idx="4">
                <c:v>Oct-Dec 2011</c:v>
              </c:pt>
            </c:strLit>
          </c:cat>
          <c:val>
            <c:numLit>
              <c:ptCount val="5"/>
              <c:pt idx="0">
                <c:v>8747</c:v>
              </c:pt>
              <c:pt idx="1">
                <c:v>7753</c:v>
              </c:pt>
              <c:pt idx="2">
                <c:v>7045</c:v>
              </c:pt>
              <c:pt idx="3">
                <c:v>6485</c:v>
              </c:pt>
              <c:pt idx="4">
                <c:v>6800</c:v>
              </c:pt>
            </c:numLit>
          </c:val>
          <c:smooth val="0"/>
        </c:ser>
        <c:ser>
          <c:idx val="2"/>
          <c:order val="2"/>
          <c:tx>
            <c:v>New and Used Cars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00"/>
              </a:solidFill>
              <a:ln>
                <a:solidFill>
                  <a:srgbClr val="800000"/>
                </a:solidFill>
              </a:ln>
            </c:spPr>
          </c:marker>
          <c:cat>
            <c:strLit>
              <c:ptCount val="5"/>
              <c:pt idx="0">
                <c:v>Oct-Dec 2007</c:v>
              </c:pt>
              <c:pt idx="1">
                <c:v>Oct-Dec 2008</c:v>
              </c:pt>
              <c:pt idx="2">
                <c:v>Oct-Dec 2009</c:v>
              </c:pt>
              <c:pt idx="3">
                <c:v>Oct-Dec 2010</c:v>
              </c:pt>
              <c:pt idx="4">
                <c:v>Oct-Dec 2011</c:v>
              </c:pt>
            </c:strLit>
          </c:cat>
          <c:val>
            <c:numLit>
              <c:ptCount val="5"/>
              <c:pt idx="0">
                <c:v>18096</c:v>
              </c:pt>
              <c:pt idx="1">
                <c:v>14047</c:v>
              </c:pt>
              <c:pt idx="2">
                <c:v>16560</c:v>
              </c:pt>
              <c:pt idx="3">
                <c:v>14154</c:v>
              </c:pt>
              <c:pt idx="4">
                <c:v>13754</c:v>
              </c:pt>
            </c:numLit>
          </c:val>
          <c:smooth val="0"/>
        </c:ser>
        <c:marker val="1"/>
        <c:axId val="40915935"/>
        <c:axId val="32699096"/>
      </c:lineChart>
      <c:catAx>
        <c:axId val="4091593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32699096"/>
        <c:crosses val="autoZero"/>
        <c:auto val="1"/>
        <c:lblOffset val="100"/>
        <c:tickLblSkip val="1"/>
        <c:noMultiLvlLbl val="0"/>
      </c:catAx>
      <c:valAx>
        <c:axId val="32699096"/>
        <c:scaling>
          <c:orientation val="minMax"/>
          <c:max val="30000"/>
        </c:scaling>
        <c:axPos val="l"/>
        <c:title>
          <c:tx>
            <c:rich>
              <a:bodyPr vert="horz" rot="-5400000" anchor="ctr"/>
              <a:lstStyle/>
              <a:p>
                <a:pPr algn="ctr">
                  <a:defRPr/>
                </a:pPr>
                <a:r>
                  <a:rPr lang="en-US" cap="none" sz="200" b="1" i="0" u="none" baseline="0">
                    <a:solidFill>
                      <a:srgbClr val="000000"/>
                    </a:solidFill>
                    <a:latin typeface="Arial"/>
                    <a:ea typeface="Arial"/>
                    <a:cs typeface="Arial"/>
                  </a:rPr>
                  <a:t>Number of cars registered for first time</a:t>
                </a:r>
              </a:p>
            </c:rich>
          </c:tx>
          <c:layout/>
          <c:overlay val="0"/>
          <c:spPr>
            <a:noFill/>
            <a:ln>
              <a:noFill/>
            </a:ln>
          </c:spPr>
        </c:title>
        <c:majorGridlines>
          <c:spPr>
            <a:ln w="12700">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40915935"/>
        <c:crossesAt val="1"/>
        <c:crossBetween val="between"/>
        <c:dispUnits/>
      </c:valAx>
      <c:spPr>
        <a:noFill/>
        <a:ln w="12700">
          <a:solidFill>
            <a:srgbClr val="C0C0C0"/>
          </a:solidFill>
        </a:ln>
      </c:spPr>
    </c:plotArea>
    <c:legend>
      <c:legendPos val="b"/>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8.2: Touch screen theory tests for private car drivers: % Pass Rates for Males/Females in NI/GB: Oct 2011 to Sep 2012</a:t>
            </a:r>
          </a:p>
        </c:rich>
      </c:tx>
      <c:layout>
        <c:manualLayout>
          <c:xMode val="factor"/>
          <c:yMode val="factor"/>
          <c:x val="0.006"/>
          <c:y val="-0.0095"/>
        </c:manualLayout>
      </c:layout>
      <c:spPr>
        <a:noFill/>
        <a:ln>
          <a:noFill/>
        </a:ln>
      </c:spPr>
    </c:title>
    <c:plotArea>
      <c:layout>
        <c:manualLayout>
          <c:xMode val="edge"/>
          <c:yMode val="edge"/>
          <c:x val="0.06525"/>
          <c:y val="0.14225"/>
          <c:w val="0.836"/>
          <c:h val="0.761"/>
        </c:manualLayout>
      </c:layout>
      <c:barChart>
        <c:barDir val="col"/>
        <c:grouping val="clustered"/>
        <c:varyColors val="0"/>
        <c:ser>
          <c:idx val="0"/>
          <c:order val="0"/>
          <c:tx>
            <c:v>Northern Ireland</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Male</c:v>
              </c:pt>
              <c:pt idx="1">
                <c:v>Female</c:v>
              </c:pt>
              <c:pt idx="2">
                <c:v>All persons</c:v>
              </c:pt>
            </c:strLit>
          </c:cat>
          <c:val>
            <c:numLit>
              <c:ptCount val="3"/>
              <c:pt idx="0">
                <c:v>0.58</c:v>
              </c:pt>
              <c:pt idx="1">
                <c:v>0.63</c:v>
              </c:pt>
              <c:pt idx="2">
                <c:v>0.61</c:v>
              </c:pt>
            </c:numLit>
          </c:val>
        </c:ser>
        <c:ser>
          <c:idx val="1"/>
          <c:order val="1"/>
          <c:tx>
            <c:v>Great Britain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Male</c:v>
              </c:pt>
              <c:pt idx="1">
                <c:v>Female</c:v>
              </c:pt>
              <c:pt idx="2">
                <c:v>All persons</c:v>
              </c:pt>
            </c:strLit>
          </c:cat>
          <c:val>
            <c:numLit>
              <c:ptCount val="3"/>
              <c:pt idx="0">
                <c:v>0.57</c:v>
              </c:pt>
              <c:pt idx="1">
                <c:v>0.63</c:v>
              </c:pt>
              <c:pt idx="2">
                <c:v>0.6</c:v>
              </c:pt>
            </c:numLit>
          </c:val>
        </c:ser>
        <c:axId val="60277341"/>
        <c:axId val="5625158"/>
      </c:barChart>
      <c:catAx>
        <c:axId val="6027734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5625158"/>
        <c:crosses val="autoZero"/>
        <c:auto val="1"/>
        <c:lblOffset val="100"/>
        <c:tickLblSkip val="1"/>
        <c:noMultiLvlLbl val="0"/>
      </c:catAx>
      <c:valAx>
        <c:axId val="5625158"/>
        <c:scaling>
          <c:orientation val="minMax"/>
          <c:max val="0.7"/>
          <c:min val="0"/>
        </c:scaling>
        <c:axPos val="l"/>
        <c:title>
          <c:tx>
            <c:rich>
              <a:bodyPr vert="horz" rot="-5400000" anchor="ctr"/>
              <a:lstStyle/>
              <a:p>
                <a:pPr algn="ctr">
                  <a:defRPr/>
                </a:pPr>
                <a:r>
                  <a:rPr lang="en-US" cap="none" sz="1075" b="1" i="0" u="none" baseline="0">
                    <a:solidFill>
                      <a:srgbClr val="000000"/>
                    </a:solidFill>
                    <a:latin typeface="Arial"/>
                    <a:ea typeface="Arial"/>
                    <a:cs typeface="Arial"/>
                  </a:rPr>
                  <a:t>Pass Rate</a:t>
                </a:r>
              </a:p>
            </c:rich>
          </c:tx>
          <c:layout>
            <c:manualLayout>
              <c:xMode val="factor"/>
              <c:yMode val="factor"/>
              <c:x val="-0.00525"/>
              <c:y val="-0.00175"/>
            </c:manualLayout>
          </c:layout>
          <c:overlay val="0"/>
          <c:spPr>
            <a:noFill/>
            <a:ln>
              <a:noFill/>
            </a:ln>
          </c:spPr>
        </c:title>
        <c:majorGridlines>
          <c:spPr>
            <a:ln w="12700">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60277341"/>
        <c:crossesAt val="1"/>
        <c:crossBetween val="between"/>
        <c:dispUnits/>
        <c:majorUnit val="0.1"/>
        <c:minorUnit val="0.1"/>
      </c:valAx>
      <c:spPr>
        <a:solidFill>
          <a:srgbClr val="FFFFFF"/>
        </a:solidFill>
        <a:ln w="12700">
          <a:solidFill>
            <a:srgbClr val="C0C0C0"/>
          </a:solidFill>
        </a:ln>
      </c:spPr>
    </c:plotArea>
    <c:legend>
      <c:legendPos val="b"/>
      <c:layout>
        <c:manualLayout>
          <c:xMode val="edge"/>
          <c:yMode val="edge"/>
          <c:x val="0.38"/>
          <c:y val="0.93125"/>
          <c:w val="0.34125"/>
          <c:h val="0.05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Figure 2.1: Cars registered for the first time by new/used breakdown: October to December quarter 2007 to 2011</a:t>
            </a:r>
          </a:p>
        </c:rich>
      </c:tx>
      <c:layout/>
      <c:spPr>
        <a:noFill/>
        <a:ln>
          <a:noFill/>
        </a:ln>
      </c:spPr>
    </c:title>
    <c:plotArea>
      <c:layout/>
      <c:lineChart>
        <c:grouping val="standard"/>
        <c:varyColors val="0"/>
        <c:ser>
          <c:idx val="0"/>
          <c:order val="0"/>
          <c:tx>
            <c:v>New Cars</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3366FF"/>
                </a:solidFill>
              </a:ln>
            </c:spPr>
          </c:marker>
          <c:cat>
            <c:strLit>
              <c:ptCount val="5"/>
              <c:pt idx="0">
                <c:v>Oct-Dec 2007</c:v>
              </c:pt>
              <c:pt idx="1">
                <c:v>Oct-Dec 2008</c:v>
              </c:pt>
              <c:pt idx="2">
                <c:v>Oct-Dec 2009</c:v>
              </c:pt>
              <c:pt idx="3">
                <c:v>Oct-Dec 2010</c:v>
              </c:pt>
              <c:pt idx="4">
                <c:v>Oct-Dec 2011</c:v>
              </c:pt>
            </c:strLit>
          </c:cat>
          <c:val>
            <c:numLit>
              <c:ptCount val="5"/>
              <c:pt idx="0">
                <c:v>9349</c:v>
              </c:pt>
              <c:pt idx="1">
                <c:v>6294</c:v>
              </c:pt>
              <c:pt idx="2">
                <c:v>9515</c:v>
              </c:pt>
              <c:pt idx="3">
                <c:v>7669</c:v>
              </c:pt>
              <c:pt idx="4">
                <c:v>6954</c:v>
              </c:pt>
            </c:numLit>
          </c:val>
          <c:smooth val="0"/>
        </c:ser>
        <c:ser>
          <c:idx val="1"/>
          <c:order val="1"/>
          <c:tx>
            <c:v>Used Cars</c:v>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99CCFF"/>
                </a:solidFill>
              </a:ln>
            </c:spPr>
          </c:marker>
          <c:cat>
            <c:strLit>
              <c:ptCount val="5"/>
              <c:pt idx="0">
                <c:v>Oct-Dec 2007</c:v>
              </c:pt>
              <c:pt idx="1">
                <c:v>Oct-Dec 2008</c:v>
              </c:pt>
              <c:pt idx="2">
                <c:v>Oct-Dec 2009</c:v>
              </c:pt>
              <c:pt idx="3">
                <c:v>Oct-Dec 2010</c:v>
              </c:pt>
              <c:pt idx="4">
                <c:v>Oct-Dec 2011</c:v>
              </c:pt>
            </c:strLit>
          </c:cat>
          <c:val>
            <c:numLit>
              <c:ptCount val="5"/>
              <c:pt idx="0">
                <c:v>8747</c:v>
              </c:pt>
              <c:pt idx="1">
                <c:v>7753</c:v>
              </c:pt>
              <c:pt idx="2">
                <c:v>7045</c:v>
              </c:pt>
              <c:pt idx="3">
                <c:v>6485</c:v>
              </c:pt>
              <c:pt idx="4">
                <c:v>6800</c:v>
              </c:pt>
            </c:numLit>
          </c:val>
          <c:smooth val="0"/>
        </c:ser>
        <c:ser>
          <c:idx val="2"/>
          <c:order val="2"/>
          <c:tx>
            <c:v>New and Used Cars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00"/>
              </a:solidFill>
              <a:ln>
                <a:solidFill>
                  <a:srgbClr val="800000"/>
                </a:solidFill>
              </a:ln>
            </c:spPr>
          </c:marker>
          <c:cat>
            <c:strLit>
              <c:ptCount val="5"/>
              <c:pt idx="0">
                <c:v>Oct-Dec 2007</c:v>
              </c:pt>
              <c:pt idx="1">
                <c:v>Oct-Dec 2008</c:v>
              </c:pt>
              <c:pt idx="2">
                <c:v>Oct-Dec 2009</c:v>
              </c:pt>
              <c:pt idx="3">
                <c:v>Oct-Dec 2010</c:v>
              </c:pt>
              <c:pt idx="4">
                <c:v>Oct-Dec 2011</c:v>
              </c:pt>
            </c:strLit>
          </c:cat>
          <c:val>
            <c:numLit>
              <c:ptCount val="5"/>
              <c:pt idx="0">
                <c:v>18096</c:v>
              </c:pt>
              <c:pt idx="1">
                <c:v>14047</c:v>
              </c:pt>
              <c:pt idx="2">
                <c:v>16560</c:v>
              </c:pt>
              <c:pt idx="3">
                <c:v>14154</c:v>
              </c:pt>
              <c:pt idx="4">
                <c:v>13754</c:v>
              </c:pt>
            </c:numLit>
          </c:val>
          <c:smooth val="0"/>
        </c:ser>
        <c:marker val="1"/>
        <c:axId val="25856409"/>
        <c:axId val="31381090"/>
      </c:lineChart>
      <c:catAx>
        <c:axId val="2585640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31381090"/>
        <c:crosses val="autoZero"/>
        <c:auto val="1"/>
        <c:lblOffset val="100"/>
        <c:tickLblSkip val="1"/>
        <c:noMultiLvlLbl val="0"/>
      </c:catAx>
      <c:valAx>
        <c:axId val="31381090"/>
        <c:scaling>
          <c:orientation val="minMax"/>
          <c:max val="30000"/>
        </c:scaling>
        <c:axPos val="l"/>
        <c:title>
          <c:tx>
            <c:rich>
              <a:bodyPr vert="horz" rot="-5400000" anchor="ctr"/>
              <a:lstStyle/>
              <a:p>
                <a:pPr algn="ctr">
                  <a:defRPr/>
                </a:pPr>
                <a:r>
                  <a:rPr lang="en-US" cap="none" sz="200" b="1" i="0" u="none" baseline="0">
                    <a:solidFill>
                      <a:srgbClr val="000000"/>
                    </a:solidFill>
                    <a:latin typeface="Arial"/>
                    <a:ea typeface="Arial"/>
                    <a:cs typeface="Arial"/>
                  </a:rPr>
                  <a:t>Number of cars registered for first time</a:t>
                </a:r>
              </a:p>
            </c:rich>
          </c:tx>
          <c:layout/>
          <c:overlay val="0"/>
          <c:spPr>
            <a:noFill/>
            <a:ln>
              <a:noFill/>
            </a:ln>
          </c:spPr>
        </c:title>
        <c:majorGridlines>
          <c:spPr>
            <a:ln w="12700">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25856409"/>
        <c:crossesAt val="1"/>
        <c:crossBetween val="between"/>
        <c:dispUnits/>
      </c:valAx>
      <c:spPr>
        <a:noFill/>
        <a:ln w="12700">
          <a:solidFill>
            <a:srgbClr val="C0C0C0"/>
          </a:solidFill>
        </a:ln>
      </c:spPr>
    </c:plotArea>
    <c:legend>
      <c:legendPos val="b"/>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Figure 2.1: Cars registered for the first time by new/used breakdown: January to March quarter 2007 to 2012</a:t>
            </a:r>
          </a:p>
        </c:rich>
      </c:tx>
      <c:layout/>
      <c:spPr>
        <a:noFill/>
        <a:ln>
          <a:noFill/>
        </a:ln>
      </c:spPr>
    </c:title>
    <c:plotArea>
      <c:layout/>
      <c:lineChart>
        <c:grouping val="standard"/>
        <c:varyColors val="0"/>
        <c:ser>
          <c:idx val="0"/>
          <c:order val="0"/>
          <c:tx>
            <c:v>New Cars</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3366FF"/>
                </a:solidFill>
              </a:ln>
            </c:spPr>
          </c:marker>
          <c:cat>
            <c:strRef>
              <c:f>'Figure 2.1 Vehicle Registration'!#REF!</c:f>
              <c:strCache>
                <c:ptCount val="6"/>
                <c:pt idx="0">
                  <c:v>Jan-Mar 2007</c:v>
                </c:pt>
                <c:pt idx="1">
                  <c:v>Jan-Mar 2008</c:v>
                </c:pt>
                <c:pt idx="2">
                  <c:v>Jan-Mar 2009</c:v>
                </c:pt>
                <c:pt idx="3">
                  <c:v>Jan-Mar 2010</c:v>
                </c:pt>
                <c:pt idx="4">
                  <c:v>Jan-Mar 2011</c:v>
                </c:pt>
                <c:pt idx="5">
                  <c:v>Jan-Mar 2012</c:v>
                </c:pt>
              </c:strCache>
            </c:strRef>
          </c:cat>
          <c:val>
            <c:numRef>
              <c:f>'Figure 2.1 Vehicle Registration'!#REF!</c:f>
              <c:numCache>
                <c:ptCount val="6"/>
                <c:pt idx="0">
                  <c:v>24056</c:v>
                </c:pt>
                <c:pt idx="1">
                  <c:v>22460</c:v>
                </c:pt>
                <c:pt idx="2">
                  <c:v>16072</c:v>
                </c:pt>
                <c:pt idx="3">
                  <c:v>19796</c:v>
                </c:pt>
                <c:pt idx="4">
                  <c:v>16586</c:v>
                </c:pt>
                <c:pt idx="5">
                  <c:v>16401</c:v>
                </c:pt>
              </c:numCache>
            </c:numRef>
          </c:val>
          <c:smooth val="0"/>
        </c:ser>
        <c:ser>
          <c:idx val="1"/>
          <c:order val="1"/>
          <c:tx>
            <c:v>Used Cars</c:v>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99CCFF"/>
                </a:solidFill>
              </a:ln>
            </c:spPr>
          </c:marker>
          <c:cat>
            <c:strRef>
              <c:f>'Figure 2.1 Vehicle Registration'!#REF!</c:f>
              <c:strCache>
                <c:ptCount val="6"/>
                <c:pt idx="0">
                  <c:v>Jan-Mar 2007</c:v>
                </c:pt>
                <c:pt idx="1">
                  <c:v>Jan-Mar 2008</c:v>
                </c:pt>
                <c:pt idx="2">
                  <c:v>Jan-Mar 2009</c:v>
                </c:pt>
                <c:pt idx="3">
                  <c:v>Jan-Mar 2010</c:v>
                </c:pt>
                <c:pt idx="4">
                  <c:v>Jan-Mar 2011</c:v>
                </c:pt>
                <c:pt idx="5">
                  <c:v>Jan-Mar 2012</c:v>
                </c:pt>
              </c:strCache>
            </c:strRef>
          </c:cat>
          <c:val>
            <c:numRef>
              <c:f>'Figure 2.1 Vehicle Registration'!#REF!</c:f>
              <c:numCache>
                <c:ptCount val="6"/>
                <c:pt idx="0">
                  <c:v>9563</c:v>
                </c:pt>
                <c:pt idx="1">
                  <c:v>9013</c:v>
                </c:pt>
                <c:pt idx="2">
                  <c:v>9439</c:v>
                </c:pt>
                <c:pt idx="3">
                  <c:v>8038</c:v>
                </c:pt>
                <c:pt idx="4">
                  <c:v>7784</c:v>
                </c:pt>
                <c:pt idx="5">
                  <c:v>8811</c:v>
                </c:pt>
              </c:numCache>
            </c:numRef>
          </c:val>
          <c:smooth val="0"/>
        </c:ser>
        <c:ser>
          <c:idx val="2"/>
          <c:order val="2"/>
          <c:tx>
            <c:v>New and Used Cars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00"/>
              </a:solidFill>
              <a:ln>
                <a:solidFill>
                  <a:srgbClr val="800000"/>
                </a:solidFill>
              </a:ln>
            </c:spPr>
          </c:marker>
          <c:cat>
            <c:strRef>
              <c:f>'Figure 2.1 Vehicle Registration'!#REF!</c:f>
              <c:strCache>
                <c:ptCount val="6"/>
                <c:pt idx="0">
                  <c:v>Jan-Mar 2007</c:v>
                </c:pt>
                <c:pt idx="1">
                  <c:v>Jan-Mar 2008</c:v>
                </c:pt>
                <c:pt idx="2">
                  <c:v>Jan-Mar 2009</c:v>
                </c:pt>
                <c:pt idx="3">
                  <c:v>Jan-Mar 2010</c:v>
                </c:pt>
                <c:pt idx="4">
                  <c:v>Jan-Mar 2011</c:v>
                </c:pt>
                <c:pt idx="5">
                  <c:v>Jan-Mar 2012</c:v>
                </c:pt>
              </c:strCache>
            </c:strRef>
          </c:cat>
          <c:val>
            <c:numRef>
              <c:f>'Figure 2.1 Vehicle Registration'!#REF!</c:f>
              <c:numCache>
                <c:ptCount val="6"/>
                <c:pt idx="0">
                  <c:v>33619</c:v>
                </c:pt>
                <c:pt idx="1">
                  <c:v>31473</c:v>
                </c:pt>
                <c:pt idx="2">
                  <c:v>25511</c:v>
                </c:pt>
                <c:pt idx="3">
                  <c:v>27834</c:v>
                </c:pt>
                <c:pt idx="4">
                  <c:v>24370</c:v>
                </c:pt>
                <c:pt idx="5">
                  <c:v>25212</c:v>
                </c:pt>
              </c:numCache>
            </c:numRef>
          </c:val>
          <c:smooth val="0"/>
        </c:ser>
        <c:marker val="1"/>
        <c:axId val="13994355"/>
        <c:axId val="58840332"/>
      </c:lineChart>
      <c:catAx>
        <c:axId val="1399435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58840332"/>
        <c:crosses val="autoZero"/>
        <c:auto val="1"/>
        <c:lblOffset val="100"/>
        <c:tickLblSkip val="1"/>
        <c:noMultiLvlLbl val="0"/>
      </c:catAx>
      <c:valAx>
        <c:axId val="58840332"/>
        <c:scaling>
          <c:orientation val="minMax"/>
          <c:max val="35000"/>
        </c:scaling>
        <c:axPos val="l"/>
        <c:title>
          <c:tx>
            <c:rich>
              <a:bodyPr vert="horz" rot="-5400000" anchor="ctr"/>
              <a:lstStyle/>
              <a:p>
                <a:pPr algn="ctr">
                  <a:defRPr/>
                </a:pPr>
                <a:r>
                  <a:rPr lang="en-US" cap="none" sz="200" b="1" i="0" u="none" baseline="0">
                    <a:solidFill>
                      <a:srgbClr val="000000"/>
                    </a:solidFill>
                    <a:latin typeface="Arial"/>
                    <a:ea typeface="Arial"/>
                    <a:cs typeface="Arial"/>
                  </a:rPr>
                  <a:t>Number of cars registered for first time</a:t>
                </a:r>
              </a:p>
            </c:rich>
          </c:tx>
          <c:layout/>
          <c:overlay val="0"/>
          <c:spPr>
            <a:noFill/>
            <a:ln>
              <a:noFill/>
            </a:ln>
          </c:spPr>
        </c:title>
        <c:majorGridlines>
          <c:spPr>
            <a:ln w="12700">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13994355"/>
        <c:crossesAt val="1"/>
        <c:crossBetween val="between"/>
        <c:dispUnits/>
      </c:valAx>
      <c:spPr>
        <a:noFill/>
        <a:ln w="12700">
          <a:solidFill>
            <a:srgbClr val="C0C0C0"/>
          </a:solidFill>
        </a:ln>
      </c:spPr>
    </c:plotArea>
    <c:legend>
      <c:legendPos val="b"/>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Figure 2.1: Cars registered for the first time by new/used breakdown: April to June quarter 2007 to 2012</a:t>
            </a:r>
          </a:p>
        </c:rich>
      </c:tx>
      <c:layout/>
      <c:spPr>
        <a:noFill/>
        <a:ln>
          <a:noFill/>
        </a:ln>
      </c:spPr>
    </c:title>
    <c:plotArea>
      <c:layout/>
      <c:lineChart>
        <c:grouping val="standard"/>
        <c:varyColors val="0"/>
        <c:ser>
          <c:idx val="0"/>
          <c:order val="0"/>
          <c:tx>
            <c:v>New Cars</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3366FF"/>
                </a:solidFill>
              </a:ln>
            </c:spPr>
          </c:marker>
          <c:cat>
            <c:strLit>
              <c:ptCount val="6"/>
              <c:pt idx="0">
                <c:v>Apr-Jun 2007</c:v>
              </c:pt>
              <c:pt idx="1">
                <c:v>Apr-Jun 2008</c:v>
              </c:pt>
              <c:pt idx="2">
                <c:v>Apr-Jun 2009</c:v>
              </c:pt>
              <c:pt idx="3">
                <c:v>Apr-Jun 2010</c:v>
              </c:pt>
              <c:pt idx="4">
                <c:v>Apr-Jun 2011</c:v>
              </c:pt>
              <c:pt idx="5">
                <c:v>Apr-Jun 2012</c:v>
              </c:pt>
            </c:strLit>
          </c:cat>
          <c:val>
            <c:numLit>
              <c:ptCount val="6"/>
              <c:pt idx="0">
                <c:v>18531</c:v>
              </c:pt>
              <c:pt idx="1">
                <c:v>16082</c:v>
              </c:pt>
              <c:pt idx="2">
                <c:v>12209</c:v>
              </c:pt>
              <c:pt idx="3">
                <c:v>14041</c:v>
              </c:pt>
              <c:pt idx="4">
                <c:v>12164</c:v>
              </c:pt>
              <c:pt idx="5">
                <c:v>12073</c:v>
              </c:pt>
            </c:numLit>
          </c:val>
          <c:smooth val="0"/>
        </c:ser>
        <c:ser>
          <c:idx val="1"/>
          <c:order val="1"/>
          <c:tx>
            <c:v>Used Cars</c:v>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99CCFF"/>
                </a:solidFill>
              </a:ln>
            </c:spPr>
          </c:marker>
          <c:cat>
            <c:strLit>
              <c:ptCount val="6"/>
              <c:pt idx="0">
                <c:v>Apr-Jun 2007</c:v>
              </c:pt>
              <c:pt idx="1">
                <c:v>Apr-Jun 2008</c:v>
              </c:pt>
              <c:pt idx="2">
                <c:v>Apr-Jun 2009</c:v>
              </c:pt>
              <c:pt idx="3">
                <c:v>Apr-Jun 2010</c:v>
              </c:pt>
              <c:pt idx="4">
                <c:v>Apr-Jun 2011</c:v>
              </c:pt>
              <c:pt idx="5">
                <c:v>Apr-Jun 2012</c:v>
              </c:pt>
            </c:strLit>
          </c:cat>
          <c:val>
            <c:numLit>
              <c:ptCount val="6"/>
              <c:pt idx="0">
                <c:v>10002</c:v>
              </c:pt>
              <c:pt idx="1">
                <c:v>9106</c:v>
              </c:pt>
              <c:pt idx="2">
                <c:v>9115</c:v>
              </c:pt>
              <c:pt idx="3">
                <c:v>7915</c:v>
              </c:pt>
              <c:pt idx="4">
                <c:v>7594</c:v>
              </c:pt>
              <c:pt idx="5">
                <c:v>8135</c:v>
              </c:pt>
            </c:numLit>
          </c:val>
          <c:smooth val="0"/>
        </c:ser>
        <c:ser>
          <c:idx val="2"/>
          <c:order val="2"/>
          <c:tx>
            <c:v>New and Used Cars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00"/>
              </a:solidFill>
              <a:ln>
                <a:solidFill>
                  <a:srgbClr val="800000"/>
                </a:solidFill>
              </a:ln>
            </c:spPr>
          </c:marker>
          <c:cat>
            <c:strLit>
              <c:ptCount val="6"/>
              <c:pt idx="0">
                <c:v>Apr-Jun 2007</c:v>
              </c:pt>
              <c:pt idx="1">
                <c:v>Apr-Jun 2008</c:v>
              </c:pt>
              <c:pt idx="2">
                <c:v>Apr-Jun 2009</c:v>
              </c:pt>
              <c:pt idx="3">
                <c:v>Apr-Jun 2010</c:v>
              </c:pt>
              <c:pt idx="4">
                <c:v>Apr-Jun 2011</c:v>
              </c:pt>
              <c:pt idx="5">
                <c:v>Apr-Jun 2012</c:v>
              </c:pt>
            </c:strLit>
          </c:cat>
          <c:val>
            <c:numLit>
              <c:ptCount val="6"/>
              <c:pt idx="0">
                <c:v>28533</c:v>
              </c:pt>
              <c:pt idx="1">
                <c:v>25188</c:v>
              </c:pt>
              <c:pt idx="2">
                <c:v>21324</c:v>
              </c:pt>
              <c:pt idx="3">
                <c:v>21956</c:v>
              </c:pt>
              <c:pt idx="4">
                <c:v>19758</c:v>
              </c:pt>
              <c:pt idx="5">
                <c:v>20208</c:v>
              </c:pt>
            </c:numLit>
          </c:val>
          <c:smooth val="0"/>
        </c:ser>
        <c:marker val="1"/>
        <c:axId val="59800941"/>
        <c:axId val="1337558"/>
      </c:lineChart>
      <c:catAx>
        <c:axId val="5980094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1337558"/>
        <c:crosses val="autoZero"/>
        <c:auto val="1"/>
        <c:lblOffset val="100"/>
        <c:tickLblSkip val="1"/>
        <c:noMultiLvlLbl val="0"/>
      </c:catAx>
      <c:valAx>
        <c:axId val="1337558"/>
        <c:scaling>
          <c:orientation val="minMax"/>
          <c:max val="35000"/>
        </c:scaling>
        <c:axPos val="l"/>
        <c:title>
          <c:tx>
            <c:rich>
              <a:bodyPr vert="horz" rot="-5400000" anchor="ctr"/>
              <a:lstStyle/>
              <a:p>
                <a:pPr algn="ctr">
                  <a:defRPr/>
                </a:pPr>
                <a:r>
                  <a:rPr lang="en-US" cap="none" sz="200" b="1" i="0" u="none" baseline="0">
                    <a:solidFill>
                      <a:srgbClr val="000000"/>
                    </a:solidFill>
                    <a:latin typeface="Arial"/>
                    <a:ea typeface="Arial"/>
                    <a:cs typeface="Arial"/>
                  </a:rPr>
                  <a:t>Number of cars registered for first time</a:t>
                </a:r>
              </a:p>
            </c:rich>
          </c:tx>
          <c:layout/>
          <c:overlay val="0"/>
          <c:spPr>
            <a:noFill/>
            <a:ln>
              <a:noFill/>
            </a:ln>
          </c:spPr>
        </c:title>
        <c:majorGridlines>
          <c:spPr>
            <a:ln w="12700">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59800941"/>
        <c:crossesAt val="1"/>
        <c:crossBetween val="between"/>
        <c:dispUnits/>
      </c:valAx>
      <c:spPr>
        <a:noFill/>
        <a:ln w="12700">
          <a:solidFill>
            <a:srgbClr val="C0C0C0"/>
          </a:solidFill>
        </a:ln>
      </c:spPr>
    </c:plotArea>
    <c:legend>
      <c:legendPos val="b"/>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2.1: Cars registered for the first time by new/used breakdown: July to September quarter 2007 to 2012</a:t>
            </a:r>
          </a:p>
        </c:rich>
      </c:tx>
      <c:layout>
        <c:manualLayout>
          <c:xMode val="factor"/>
          <c:yMode val="factor"/>
          <c:x val="0.00425"/>
          <c:y val="0"/>
        </c:manualLayout>
      </c:layout>
      <c:spPr>
        <a:noFill/>
        <a:ln>
          <a:noFill/>
        </a:ln>
      </c:spPr>
    </c:title>
    <c:plotArea>
      <c:layout>
        <c:manualLayout>
          <c:xMode val="edge"/>
          <c:yMode val="edge"/>
          <c:x val="0.0695"/>
          <c:y val="0.15225"/>
          <c:w val="0.88775"/>
          <c:h val="0.7465"/>
        </c:manualLayout>
      </c:layout>
      <c:lineChart>
        <c:grouping val="standard"/>
        <c:varyColors val="0"/>
        <c:ser>
          <c:idx val="0"/>
          <c:order val="0"/>
          <c:tx>
            <c:v>New Cars</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3366FF"/>
                </a:solidFill>
              </a:ln>
            </c:spPr>
          </c:marker>
          <c:cat>
            <c:strLit>
              <c:ptCount val="6"/>
              <c:pt idx="0">
                <c:v>Jul-Sep 2007</c:v>
              </c:pt>
              <c:pt idx="1">
                <c:v>Jul-Sep 2008</c:v>
              </c:pt>
              <c:pt idx="2">
                <c:v>Jul-Sep 2009</c:v>
              </c:pt>
              <c:pt idx="3">
                <c:v>Jul-Sep 2010</c:v>
              </c:pt>
              <c:pt idx="4">
                <c:v>Jul-Sep 2011</c:v>
              </c:pt>
              <c:pt idx="5">
                <c:v>Jul-Sep 2012</c:v>
              </c:pt>
            </c:strLit>
          </c:cat>
          <c:val>
            <c:numLit>
              <c:ptCount val="6"/>
              <c:pt idx="0">
                <c:v>18803</c:v>
              </c:pt>
              <c:pt idx="1">
                <c:v>12974</c:v>
              </c:pt>
              <c:pt idx="2">
                <c:v>15063</c:v>
              </c:pt>
              <c:pt idx="3">
                <c:v>12937</c:v>
              </c:pt>
              <c:pt idx="4">
                <c:v>12062</c:v>
              </c:pt>
              <c:pt idx="5">
                <c:v>12347</c:v>
              </c:pt>
            </c:numLit>
          </c:val>
          <c:smooth val="0"/>
        </c:ser>
        <c:ser>
          <c:idx val="1"/>
          <c:order val="1"/>
          <c:tx>
            <c:v>Used Cars</c:v>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99CCFF"/>
                </a:solidFill>
              </a:ln>
            </c:spPr>
          </c:marker>
          <c:cat>
            <c:strLit>
              <c:ptCount val="6"/>
              <c:pt idx="0">
                <c:v>Jul-Sep 2007</c:v>
              </c:pt>
              <c:pt idx="1">
                <c:v>Jul-Sep 2008</c:v>
              </c:pt>
              <c:pt idx="2">
                <c:v>Jul-Sep 2009</c:v>
              </c:pt>
              <c:pt idx="3">
                <c:v>Jul-Sep 2010</c:v>
              </c:pt>
              <c:pt idx="4">
                <c:v>Jul-Sep 2011</c:v>
              </c:pt>
              <c:pt idx="5">
                <c:v>Jul-Sep 2012</c:v>
              </c:pt>
            </c:strLit>
          </c:cat>
          <c:val>
            <c:numLit>
              <c:ptCount val="6"/>
              <c:pt idx="0">
                <c:v>9927</c:v>
              </c:pt>
              <c:pt idx="1">
                <c:v>7766</c:v>
              </c:pt>
              <c:pt idx="2">
                <c:v>8485</c:v>
              </c:pt>
              <c:pt idx="3">
                <c:v>8012</c:v>
              </c:pt>
              <c:pt idx="4">
                <c:v>7951</c:v>
              </c:pt>
              <c:pt idx="5">
                <c:v>7559</c:v>
              </c:pt>
            </c:numLit>
          </c:val>
          <c:smooth val="0"/>
        </c:ser>
        <c:ser>
          <c:idx val="2"/>
          <c:order val="2"/>
          <c:tx>
            <c:v>New and Used Cars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00"/>
              </a:solidFill>
              <a:ln>
                <a:solidFill>
                  <a:srgbClr val="800000"/>
                </a:solidFill>
              </a:ln>
            </c:spPr>
          </c:marker>
          <c:cat>
            <c:strLit>
              <c:ptCount val="6"/>
              <c:pt idx="0">
                <c:v>Jul-Sep 2007</c:v>
              </c:pt>
              <c:pt idx="1">
                <c:v>Jul-Sep 2008</c:v>
              </c:pt>
              <c:pt idx="2">
                <c:v>Jul-Sep 2009</c:v>
              </c:pt>
              <c:pt idx="3">
                <c:v>Jul-Sep 2010</c:v>
              </c:pt>
              <c:pt idx="4">
                <c:v>Jul-Sep 2011</c:v>
              </c:pt>
              <c:pt idx="5">
                <c:v>Jul-Sep 2012</c:v>
              </c:pt>
            </c:strLit>
          </c:cat>
          <c:val>
            <c:numLit>
              <c:ptCount val="6"/>
              <c:pt idx="0">
                <c:v>28730</c:v>
              </c:pt>
              <c:pt idx="1">
                <c:v>20740</c:v>
              </c:pt>
              <c:pt idx="2">
                <c:v>23548</c:v>
              </c:pt>
              <c:pt idx="3">
                <c:v>20949</c:v>
              </c:pt>
              <c:pt idx="4">
                <c:v>20013</c:v>
              </c:pt>
              <c:pt idx="5">
                <c:v>19906</c:v>
              </c:pt>
            </c:numLit>
          </c:val>
          <c:smooth val="0"/>
        </c:ser>
        <c:marker val="1"/>
        <c:axId val="12038023"/>
        <c:axId val="41233344"/>
      </c:lineChart>
      <c:catAx>
        <c:axId val="1203802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41233344"/>
        <c:crosses val="autoZero"/>
        <c:auto val="1"/>
        <c:lblOffset val="100"/>
        <c:tickLblSkip val="1"/>
        <c:noMultiLvlLbl val="0"/>
      </c:catAx>
      <c:valAx>
        <c:axId val="41233344"/>
        <c:scaling>
          <c:orientation val="minMax"/>
          <c:max val="35000"/>
        </c:scaling>
        <c:axPos val="l"/>
        <c:title>
          <c:tx>
            <c:rich>
              <a:bodyPr vert="horz" rot="-5400000" anchor="ctr"/>
              <a:lstStyle/>
              <a:p>
                <a:pPr algn="ctr">
                  <a:defRPr/>
                </a:pPr>
                <a:r>
                  <a:rPr lang="en-US" cap="none" sz="1125" b="1" i="0" u="none" baseline="0">
                    <a:solidFill>
                      <a:srgbClr val="000000"/>
                    </a:solidFill>
                    <a:latin typeface="Arial"/>
                    <a:ea typeface="Arial"/>
                    <a:cs typeface="Arial"/>
                  </a:rPr>
                  <a:t>Number of cars registered for first time</a:t>
                </a:r>
              </a:p>
            </c:rich>
          </c:tx>
          <c:layout>
            <c:manualLayout>
              <c:xMode val="factor"/>
              <c:yMode val="factor"/>
              <c:x val="-0.00275"/>
              <c:y val="-0.003"/>
            </c:manualLayout>
          </c:layout>
          <c:overlay val="0"/>
          <c:spPr>
            <a:noFill/>
            <a:ln>
              <a:noFill/>
            </a:ln>
          </c:spPr>
        </c:title>
        <c:majorGridlines>
          <c:spPr>
            <a:ln w="12700">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2038023"/>
        <c:crossesAt val="1"/>
        <c:crossBetween val="between"/>
        <c:dispUnits/>
      </c:valAx>
      <c:spPr>
        <a:noFill/>
        <a:ln w="12700">
          <a:solidFill>
            <a:srgbClr val="C0C0C0"/>
          </a:solidFill>
        </a:ln>
      </c:spPr>
    </c:plotArea>
    <c:legend>
      <c:legendPos val="b"/>
      <c:layout>
        <c:manualLayout>
          <c:xMode val="edge"/>
          <c:yMode val="edge"/>
          <c:x val="0.25425"/>
          <c:y val="0.929"/>
          <c:w val="0.52425"/>
          <c:h val="0.063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latin typeface="Arial"/>
                <a:ea typeface="Arial"/>
                <a:cs typeface="Arial"/>
              </a:rPr>
              <a:t>Figure 5.1: Ulsterbus, Metro and NIR Weekly Average Passenger Journeys: Jan-Mar 2010 and Jan-Mar 2011</a:t>
            </a:r>
            <a:r>
              <a:rPr lang="en-US" cap="none" sz="300" b="1" i="0" u="none" baseline="30000">
                <a:solidFill>
                  <a:srgbClr val="000000"/>
                </a:solidFill>
                <a:latin typeface="Arial"/>
                <a:ea typeface="Arial"/>
                <a:cs typeface="Arial"/>
              </a:rPr>
              <a:t>p</a:t>
            </a:r>
          </a:p>
        </c:rich>
      </c:tx>
      <c:layout/>
      <c:spPr>
        <a:noFill/>
        <a:ln>
          <a:noFill/>
        </a:ln>
      </c:spPr>
    </c:title>
    <c:plotArea>
      <c:layout/>
      <c:barChart>
        <c:barDir val="col"/>
        <c:grouping val="clustered"/>
        <c:varyColors val="0"/>
        <c:ser>
          <c:idx val="0"/>
          <c:order val="0"/>
          <c:tx>
            <c:strRef>
              <c:f>'Figure 5.1 Public Transport'!#REF!</c:f>
              <c:strCache>
                <c:ptCount val="1"/>
                <c:pt idx="0">
                  <c:v>Jan-Mar 2010</c:v>
                </c:pt>
              </c:strCache>
            </c:strRef>
          </c:tx>
          <c:spPr>
            <a:solidFill>
              <a:srgbClr val="6666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5.1 Public Transport'!#REF!</c:f>
              <c:strCache>
                <c:ptCount val="3"/>
                <c:pt idx="0">
                  <c:v>Ulsterbus</c:v>
                </c:pt>
                <c:pt idx="1">
                  <c:v>Metro</c:v>
                </c:pt>
                <c:pt idx="2">
                  <c:v>NI Railways</c:v>
                </c:pt>
              </c:strCache>
            </c:strRef>
          </c:cat>
          <c:val>
            <c:numRef>
              <c:f>'Figure 5.1 Public Transport'!#REF!</c:f>
              <c:numCache>
                <c:ptCount val="3"/>
                <c:pt idx="0">
                  <c:v>0.86</c:v>
                </c:pt>
                <c:pt idx="1">
                  <c:v>0.5</c:v>
                </c:pt>
                <c:pt idx="2">
                  <c:v>0.19</c:v>
                </c:pt>
              </c:numCache>
            </c:numRef>
          </c:val>
        </c:ser>
        <c:ser>
          <c:idx val="1"/>
          <c:order val="1"/>
          <c:tx>
            <c:strRef>
              <c:f>'Figure 5.1 Public Transport'!#REF!</c:f>
              <c:strCache>
                <c:ptCount val="1"/>
                <c:pt idx="0">
                  <c:v>Jan-Mar 2011</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5.1 Public Transport'!#REF!</c:f>
              <c:strCache>
                <c:ptCount val="3"/>
                <c:pt idx="0">
                  <c:v>Ulsterbus</c:v>
                </c:pt>
                <c:pt idx="1">
                  <c:v>Metro</c:v>
                </c:pt>
                <c:pt idx="2">
                  <c:v>NI Railways</c:v>
                </c:pt>
              </c:strCache>
            </c:strRef>
          </c:cat>
          <c:val>
            <c:numRef>
              <c:f>'Figure 5.1 Public Transport'!#REF!</c:f>
              <c:numCache>
                <c:ptCount val="3"/>
                <c:pt idx="0">
                  <c:v>0.84</c:v>
                </c:pt>
                <c:pt idx="1">
                  <c:v>0.5</c:v>
                </c:pt>
                <c:pt idx="2">
                  <c:v>0.2</c:v>
                </c:pt>
              </c:numCache>
            </c:numRef>
          </c:val>
        </c:ser>
        <c:axId val="35555777"/>
        <c:axId val="51566538"/>
      </c:barChart>
      <c:catAx>
        <c:axId val="3555577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51566538"/>
        <c:crosses val="autoZero"/>
        <c:auto val="1"/>
        <c:lblOffset val="100"/>
        <c:tickLblSkip val="1"/>
        <c:noMultiLvlLbl val="0"/>
      </c:catAx>
      <c:valAx>
        <c:axId val="51566538"/>
        <c:scaling>
          <c:orientation val="minMax"/>
        </c:scaling>
        <c:axPos val="l"/>
        <c:title>
          <c:tx>
            <c:rich>
              <a:bodyPr vert="horz" rot="-5400000" anchor="ctr"/>
              <a:lstStyle/>
              <a:p>
                <a:pPr algn="ctr">
                  <a:defRPr/>
                </a:pPr>
                <a:r>
                  <a:rPr lang="en-US" cap="none" sz="200" b="1" i="0" u="none" baseline="0">
                    <a:solidFill>
                      <a:srgbClr val="000000"/>
                    </a:solidFill>
                    <a:latin typeface="Arial"/>
                    <a:ea typeface="Arial"/>
                    <a:cs typeface="Arial"/>
                  </a:rPr>
                  <a:t>Weekly average passenger journeys (millions)</a:t>
                </a:r>
              </a:p>
            </c:rich>
          </c:tx>
          <c:layout/>
          <c:overlay val="0"/>
          <c:spPr>
            <a:noFill/>
            <a:ln>
              <a:noFill/>
            </a:ln>
          </c:spPr>
        </c:title>
        <c:majorGridlines>
          <c:spPr>
            <a:ln w="12700">
              <a:solidFill>
                <a:srgbClr val="C0C0C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crossAx val="35555777"/>
        <c:crossesAt val="1"/>
        <c:crossBetween val="between"/>
        <c:dispUnits/>
        <c:majorUnit val="0.2"/>
      </c:valAx>
      <c:spPr>
        <a:solidFill>
          <a:srgbClr val="FFFFFF"/>
        </a:solidFill>
        <a:ln w="12700">
          <a:solidFill>
            <a:srgbClr val="C0C0C0"/>
          </a:solidFill>
        </a:ln>
      </c:spPr>
    </c:plotArea>
    <c:legend>
      <c:legendPos val="b"/>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latin typeface="Arial"/>
                <a:ea typeface="Arial"/>
                <a:cs typeface="Arial"/>
              </a:rPr>
              <a:t>Figure 5.1: Ulsterbus, Metro and NIR Weekly Average Passenger Journeys: Apr-Jun 2010 and Apr-Jun 2011</a:t>
            </a:r>
            <a:r>
              <a:rPr lang="en-US" cap="none" sz="300" b="1" i="0" u="none" baseline="30000">
                <a:solidFill>
                  <a:srgbClr val="000000"/>
                </a:solidFill>
                <a:latin typeface="Arial"/>
                <a:ea typeface="Arial"/>
                <a:cs typeface="Arial"/>
              </a:rPr>
              <a:t>p</a:t>
            </a:r>
          </a:p>
        </c:rich>
      </c:tx>
      <c:layout/>
      <c:spPr>
        <a:noFill/>
        <a:ln>
          <a:noFill/>
        </a:ln>
      </c:spPr>
    </c:title>
    <c:plotArea>
      <c:layout/>
      <c:barChart>
        <c:barDir val="col"/>
        <c:grouping val="clustered"/>
        <c:varyColors val="0"/>
        <c:ser>
          <c:idx val="0"/>
          <c:order val="0"/>
          <c:tx>
            <c:v>Apr-Jun 2010</c:v>
          </c:tx>
          <c:spPr>
            <a:solidFill>
              <a:srgbClr val="6666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Ulsterbus</c:v>
              </c:pt>
              <c:pt idx="1">
                <c:v>Metro</c:v>
              </c:pt>
              <c:pt idx="2">
                <c:v>NI Railways</c:v>
              </c:pt>
            </c:strLit>
          </c:cat>
          <c:val>
            <c:numLit>
              <c:ptCount val="3"/>
              <c:pt idx="0">
                <c:v>0.89</c:v>
              </c:pt>
              <c:pt idx="1">
                <c:v>0.51</c:v>
              </c:pt>
              <c:pt idx="2">
                <c:v>0.2</c:v>
              </c:pt>
            </c:numLit>
          </c:val>
        </c:ser>
        <c:ser>
          <c:idx val="1"/>
          <c:order val="1"/>
          <c:tx>
            <c:v>Apr-Jun 2011</c:v>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Ulsterbus</c:v>
              </c:pt>
              <c:pt idx="1">
                <c:v>Metro</c:v>
              </c:pt>
              <c:pt idx="2">
                <c:v>NI Railways</c:v>
              </c:pt>
            </c:strLit>
          </c:cat>
          <c:val>
            <c:numLit>
              <c:ptCount val="3"/>
              <c:pt idx="0">
                <c:v>0.88</c:v>
              </c:pt>
              <c:pt idx="1">
                <c:v>0.5</c:v>
              </c:pt>
              <c:pt idx="2">
                <c:v>0.2</c:v>
              </c:pt>
            </c:numLit>
          </c:val>
        </c:ser>
        <c:axId val="61445659"/>
        <c:axId val="16140020"/>
      </c:barChart>
      <c:catAx>
        <c:axId val="6144565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16140020"/>
        <c:crosses val="autoZero"/>
        <c:auto val="1"/>
        <c:lblOffset val="100"/>
        <c:tickLblSkip val="1"/>
        <c:noMultiLvlLbl val="0"/>
      </c:catAx>
      <c:valAx>
        <c:axId val="16140020"/>
        <c:scaling>
          <c:orientation val="minMax"/>
        </c:scaling>
        <c:axPos val="l"/>
        <c:title>
          <c:tx>
            <c:rich>
              <a:bodyPr vert="horz" rot="-5400000" anchor="ctr"/>
              <a:lstStyle/>
              <a:p>
                <a:pPr algn="ctr">
                  <a:defRPr/>
                </a:pPr>
                <a:r>
                  <a:rPr lang="en-US" cap="none" sz="200" b="1" i="0" u="none" baseline="0">
                    <a:solidFill>
                      <a:srgbClr val="000000"/>
                    </a:solidFill>
                    <a:latin typeface="Arial"/>
                    <a:ea typeface="Arial"/>
                    <a:cs typeface="Arial"/>
                  </a:rPr>
                  <a:t>Weekly average passenger journeys (millions)</a:t>
                </a:r>
              </a:p>
            </c:rich>
          </c:tx>
          <c:layout/>
          <c:overlay val="0"/>
          <c:spPr>
            <a:noFill/>
            <a:ln>
              <a:noFill/>
            </a:ln>
          </c:spPr>
        </c:title>
        <c:majorGridlines>
          <c:spPr>
            <a:ln w="12700">
              <a:solidFill>
                <a:srgbClr val="C0C0C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crossAx val="61445659"/>
        <c:crossesAt val="1"/>
        <c:crossBetween val="between"/>
        <c:dispUnits/>
        <c:majorUnit val="0.2"/>
      </c:valAx>
      <c:spPr>
        <a:solidFill>
          <a:srgbClr val="FFFFFF"/>
        </a:solidFill>
        <a:ln w="12700">
          <a:solidFill>
            <a:srgbClr val="C0C0C0"/>
          </a:solidFill>
        </a:ln>
      </c:spPr>
    </c:plotArea>
    <c:legend>
      <c:legendPos val="b"/>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 Id="rId5" Type="http://schemas.openxmlformats.org/officeDocument/2006/relationships/chart" Target="/xl/charts/chart19.xml" /><Relationship Id="rId6" Type="http://schemas.openxmlformats.org/officeDocument/2006/relationships/chart" Target="/xl/charts/chart20.xml" /><Relationship Id="rId7" Type="http://schemas.openxmlformats.org/officeDocument/2006/relationships/chart" Target="/xl/charts/chart21.xml" /><Relationship Id="rId8" Type="http://schemas.openxmlformats.org/officeDocument/2006/relationships/chart" Target="/xl/charts/chart22.xml" /><Relationship Id="rId9" Type="http://schemas.openxmlformats.org/officeDocument/2006/relationships/chart" Target="/xl/charts/chart23.xml" /><Relationship Id="rId10" Type="http://schemas.openxmlformats.org/officeDocument/2006/relationships/chart" Target="/xl/charts/chart24.xml" /><Relationship Id="rId11" Type="http://schemas.openxmlformats.org/officeDocument/2006/relationships/chart" Target="/xl/charts/chart25.xml" /><Relationship Id="rId12" Type="http://schemas.openxmlformats.org/officeDocument/2006/relationships/chart" Target="/xl/charts/chart26.xml" /><Relationship Id="rId13" Type="http://schemas.openxmlformats.org/officeDocument/2006/relationships/chart" Target="/xl/charts/chart27.xml" /><Relationship Id="rId14" Type="http://schemas.openxmlformats.org/officeDocument/2006/relationships/chart" Target="/xl/charts/chart28.xml" /><Relationship Id="rId15" Type="http://schemas.openxmlformats.org/officeDocument/2006/relationships/chart" Target="/xl/charts/chart29.xml" /><Relationship Id="rId16" Type="http://schemas.openxmlformats.org/officeDocument/2006/relationships/chart" Target="/xl/charts/chart3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371475</xdr:colOff>
      <xdr:row>0</xdr:row>
      <xdr:rowOff>0</xdr:rowOff>
    </xdr:to>
    <xdr:graphicFrame>
      <xdr:nvGraphicFramePr>
        <xdr:cNvPr id="1" name="Chart 2"/>
        <xdr:cNvGraphicFramePr/>
      </xdr:nvGraphicFramePr>
      <xdr:xfrm>
        <a:off x="0" y="0"/>
        <a:ext cx="67913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7</xdr:col>
      <xdr:colOff>371475</xdr:colOff>
      <xdr:row>0</xdr:row>
      <xdr:rowOff>0</xdr:rowOff>
    </xdr:to>
    <xdr:graphicFrame>
      <xdr:nvGraphicFramePr>
        <xdr:cNvPr id="2" name="Chart 3"/>
        <xdr:cNvGraphicFramePr/>
      </xdr:nvGraphicFramePr>
      <xdr:xfrm>
        <a:off x="0" y="0"/>
        <a:ext cx="67913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7</xdr:col>
      <xdr:colOff>371475</xdr:colOff>
      <xdr:row>0</xdr:row>
      <xdr:rowOff>0</xdr:rowOff>
    </xdr:to>
    <xdr:graphicFrame>
      <xdr:nvGraphicFramePr>
        <xdr:cNvPr id="3" name="Chart 4"/>
        <xdr:cNvGraphicFramePr/>
      </xdr:nvGraphicFramePr>
      <xdr:xfrm>
        <a:off x="0" y="0"/>
        <a:ext cx="6791325"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7</xdr:col>
      <xdr:colOff>371475</xdr:colOff>
      <xdr:row>0</xdr:row>
      <xdr:rowOff>0</xdr:rowOff>
    </xdr:to>
    <xdr:graphicFrame>
      <xdr:nvGraphicFramePr>
        <xdr:cNvPr id="4" name="Chart 5"/>
        <xdr:cNvGraphicFramePr/>
      </xdr:nvGraphicFramePr>
      <xdr:xfrm>
        <a:off x="0" y="0"/>
        <a:ext cx="6791325"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7</xdr:col>
      <xdr:colOff>371475</xdr:colOff>
      <xdr:row>0</xdr:row>
      <xdr:rowOff>0</xdr:rowOff>
    </xdr:to>
    <xdr:graphicFrame>
      <xdr:nvGraphicFramePr>
        <xdr:cNvPr id="5" name="Chart 6"/>
        <xdr:cNvGraphicFramePr/>
      </xdr:nvGraphicFramePr>
      <xdr:xfrm>
        <a:off x="0" y="0"/>
        <a:ext cx="6791325"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7</xdr:col>
      <xdr:colOff>371475</xdr:colOff>
      <xdr:row>0</xdr:row>
      <xdr:rowOff>0</xdr:rowOff>
    </xdr:to>
    <xdr:graphicFrame>
      <xdr:nvGraphicFramePr>
        <xdr:cNvPr id="6" name="Chart 7"/>
        <xdr:cNvGraphicFramePr/>
      </xdr:nvGraphicFramePr>
      <xdr:xfrm>
        <a:off x="0" y="0"/>
        <a:ext cx="6791325"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xdr:row>
      <xdr:rowOff>85725</xdr:rowOff>
    </xdr:from>
    <xdr:to>
      <xdr:col>7</xdr:col>
      <xdr:colOff>371475</xdr:colOff>
      <xdr:row>37</xdr:row>
      <xdr:rowOff>0</xdr:rowOff>
    </xdr:to>
    <xdr:graphicFrame>
      <xdr:nvGraphicFramePr>
        <xdr:cNvPr id="7" name="Chart 8"/>
        <xdr:cNvGraphicFramePr/>
      </xdr:nvGraphicFramePr>
      <xdr:xfrm>
        <a:off x="0" y="2524125"/>
        <a:ext cx="6791325" cy="3838575"/>
      </xdr:xfrm>
      <a:graphic>
        <a:graphicData uri="http://schemas.openxmlformats.org/drawingml/2006/chart">
          <c:chart xmlns:c="http://schemas.openxmlformats.org/drawingml/2006/chart" r:id="rId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7</xdr:col>
      <xdr:colOff>600075</xdr:colOff>
      <xdr:row>0</xdr:row>
      <xdr:rowOff>0</xdr:rowOff>
    </xdr:to>
    <xdr:graphicFrame>
      <xdr:nvGraphicFramePr>
        <xdr:cNvPr id="1" name="Chart 2"/>
        <xdr:cNvGraphicFramePr/>
      </xdr:nvGraphicFramePr>
      <xdr:xfrm>
        <a:off x="47625" y="0"/>
        <a:ext cx="58007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7</xdr:col>
      <xdr:colOff>600075</xdr:colOff>
      <xdr:row>0</xdr:row>
      <xdr:rowOff>0</xdr:rowOff>
    </xdr:to>
    <xdr:graphicFrame>
      <xdr:nvGraphicFramePr>
        <xdr:cNvPr id="2" name="Chart 3"/>
        <xdr:cNvGraphicFramePr/>
      </xdr:nvGraphicFramePr>
      <xdr:xfrm>
        <a:off x="47625" y="0"/>
        <a:ext cx="5800725" cy="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0</xdr:rowOff>
    </xdr:from>
    <xdr:to>
      <xdr:col>7</xdr:col>
      <xdr:colOff>600075</xdr:colOff>
      <xdr:row>0</xdr:row>
      <xdr:rowOff>0</xdr:rowOff>
    </xdr:to>
    <xdr:graphicFrame>
      <xdr:nvGraphicFramePr>
        <xdr:cNvPr id="3" name="Chart 4"/>
        <xdr:cNvGraphicFramePr/>
      </xdr:nvGraphicFramePr>
      <xdr:xfrm>
        <a:off x="47625" y="0"/>
        <a:ext cx="5800725"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6</xdr:col>
      <xdr:colOff>600075</xdr:colOff>
      <xdr:row>0</xdr:row>
      <xdr:rowOff>0</xdr:rowOff>
    </xdr:to>
    <xdr:graphicFrame>
      <xdr:nvGraphicFramePr>
        <xdr:cNvPr id="4" name="Chart 5"/>
        <xdr:cNvGraphicFramePr/>
      </xdr:nvGraphicFramePr>
      <xdr:xfrm>
        <a:off x="0" y="0"/>
        <a:ext cx="523875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8</xdr:col>
      <xdr:colOff>352425</xdr:colOff>
      <xdr:row>0</xdr:row>
      <xdr:rowOff>0</xdr:rowOff>
    </xdr:to>
    <xdr:graphicFrame>
      <xdr:nvGraphicFramePr>
        <xdr:cNvPr id="5" name="Chart 6"/>
        <xdr:cNvGraphicFramePr/>
      </xdr:nvGraphicFramePr>
      <xdr:xfrm>
        <a:off x="0" y="0"/>
        <a:ext cx="621030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8</xdr:col>
      <xdr:colOff>352425</xdr:colOff>
      <xdr:row>0</xdr:row>
      <xdr:rowOff>0</xdr:rowOff>
    </xdr:to>
    <xdr:graphicFrame>
      <xdr:nvGraphicFramePr>
        <xdr:cNvPr id="6" name="Chart 7"/>
        <xdr:cNvGraphicFramePr/>
      </xdr:nvGraphicFramePr>
      <xdr:xfrm>
        <a:off x="0" y="0"/>
        <a:ext cx="621030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12</xdr:row>
      <xdr:rowOff>19050</xdr:rowOff>
    </xdr:from>
    <xdr:to>
      <xdr:col>8</xdr:col>
      <xdr:colOff>352425</xdr:colOff>
      <xdr:row>36</xdr:row>
      <xdr:rowOff>152400</xdr:rowOff>
    </xdr:to>
    <xdr:graphicFrame>
      <xdr:nvGraphicFramePr>
        <xdr:cNvPr id="7" name="Chart 8"/>
        <xdr:cNvGraphicFramePr/>
      </xdr:nvGraphicFramePr>
      <xdr:xfrm>
        <a:off x="0" y="2314575"/>
        <a:ext cx="6210300" cy="4019550"/>
      </xdr:xfrm>
      <a:graphic>
        <a:graphicData uri="http://schemas.openxmlformats.org/drawingml/2006/chart">
          <c:chart xmlns:c="http://schemas.openxmlformats.org/drawingml/2006/chart" r:id="rId7"/>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8</xdr:col>
      <xdr:colOff>219075</xdr:colOff>
      <xdr:row>0</xdr:row>
      <xdr:rowOff>0</xdr:rowOff>
    </xdr:to>
    <xdr:graphicFrame>
      <xdr:nvGraphicFramePr>
        <xdr:cNvPr id="1" name="Chart 3"/>
        <xdr:cNvGraphicFramePr/>
      </xdr:nvGraphicFramePr>
      <xdr:xfrm>
        <a:off x="9525" y="0"/>
        <a:ext cx="65151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8</xdr:col>
      <xdr:colOff>514350</xdr:colOff>
      <xdr:row>0</xdr:row>
      <xdr:rowOff>0</xdr:rowOff>
    </xdr:to>
    <xdr:graphicFrame>
      <xdr:nvGraphicFramePr>
        <xdr:cNvPr id="2" name="Chart 5"/>
        <xdr:cNvGraphicFramePr/>
      </xdr:nvGraphicFramePr>
      <xdr:xfrm>
        <a:off x="0" y="0"/>
        <a:ext cx="6819900" cy="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0</xdr:row>
      <xdr:rowOff>0</xdr:rowOff>
    </xdr:from>
    <xdr:to>
      <xdr:col>8</xdr:col>
      <xdr:colOff>219075</xdr:colOff>
      <xdr:row>0</xdr:row>
      <xdr:rowOff>0</xdr:rowOff>
    </xdr:to>
    <xdr:graphicFrame>
      <xdr:nvGraphicFramePr>
        <xdr:cNvPr id="3" name="Chart 6"/>
        <xdr:cNvGraphicFramePr/>
      </xdr:nvGraphicFramePr>
      <xdr:xfrm>
        <a:off x="9525" y="0"/>
        <a:ext cx="65151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8</xdr:col>
      <xdr:colOff>514350</xdr:colOff>
      <xdr:row>0</xdr:row>
      <xdr:rowOff>0</xdr:rowOff>
    </xdr:to>
    <xdr:graphicFrame>
      <xdr:nvGraphicFramePr>
        <xdr:cNvPr id="4" name="Chart 7"/>
        <xdr:cNvGraphicFramePr/>
      </xdr:nvGraphicFramePr>
      <xdr:xfrm>
        <a:off x="0" y="0"/>
        <a:ext cx="6819900" cy="0"/>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0</xdr:row>
      <xdr:rowOff>0</xdr:rowOff>
    </xdr:from>
    <xdr:to>
      <xdr:col>8</xdr:col>
      <xdr:colOff>219075</xdr:colOff>
      <xdr:row>0</xdr:row>
      <xdr:rowOff>0</xdr:rowOff>
    </xdr:to>
    <xdr:graphicFrame>
      <xdr:nvGraphicFramePr>
        <xdr:cNvPr id="5" name="Chart 8"/>
        <xdr:cNvGraphicFramePr/>
      </xdr:nvGraphicFramePr>
      <xdr:xfrm>
        <a:off x="9525" y="0"/>
        <a:ext cx="651510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8</xdr:col>
      <xdr:colOff>514350</xdr:colOff>
      <xdr:row>0</xdr:row>
      <xdr:rowOff>0</xdr:rowOff>
    </xdr:to>
    <xdr:graphicFrame>
      <xdr:nvGraphicFramePr>
        <xdr:cNvPr id="6" name="Chart 9"/>
        <xdr:cNvGraphicFramePr/>
      </xdr:nvGraphicFramePr>
      <xdr:xfrm>
        <a:off x="0" y="0"/>
        <a:ext cx="6819900" cy="0"/>
      </xdr:xfrm>
      <a:graphic>
        <a:graphicData uri="http://schemas.openxmlformats.org/drawingml/2006/chart">
          <c:chart xmlns:c="http://schemas.openxmlformats.org/drawingml/2006/chart" r:id="rId6"/>
        </a:graphicData>
      </a:graphic>
    </xdr:graphicFrame>
    <xdr:clientData/>
  </xdr:twoCellAnchor>
  <xdr:twoCellAnchor>
    <xdr:from>
      <xdr:col>0</xdr:col>
      <xdr:colOff>9525</xdr:colOff>
      <xdr:row>0</xdr:row>
      <xdr:rowOff>0</xdr:rowOff>
    </xdr:from>
    <xdr:to>
      <xdr:col>8</xdr:col>
      <xdr:colOff>219075</xdr:colOff>
      <xdr:row>0</xdr:row>
      <xdr:rowOff>0</xdr:rowOff>
    </xdr:to>
    <xdr:graphicFrame>
      <xdr:nvGraphicFramePr>
        <xdr:cNvPr id="7" name="Chart 10"/>
        <xdr:cNvGraphicFramePr/>
      </xdr:nvGraphicFramePr>
      <xdr:xfrm>
        <a:off x="9525" y="0"/>
        <a:ext cx="651510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8</xdr:col>
      <xdr:colOff>514350</xdr:colOff>
      <xdr:row>0</xdr:row>
      <xdr:rowOff>0</xdr:rowOff>
    </xdr:to>
    <xdr:graphicFrame>
      <xdr:nvGraphicFramePr>
        <xdr:cNvPr id="8" name="Chart 11"/>
        <xdr:cNvGraphicFramePr/>
      </xdr:nvGraphicFramePr>
      <xdr:xfrm>
        <a:off x="0" y="0"/>
        <a:ext cx="681990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7</xdr:col>
      <xdr:colOff>219075</xdr:colOff>
      <xdr:row>0</xdr:row>
      <xdr:rowOff>0</xdr:rowOff>
    </xdr:to>
    <xdr:graphicFrame>
      <xdr:nvGraphicFramePr>
        <xdr:cNvPr id="9" name="Chart 12"/>
        <xdr:cNvGraphicFramePr/>
      </xdr:nvGraphicFramePr>
      <xdr:xfrm>
        <a:off x="0" y="0"/>
        <a:ext cx="5915025"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8</xdr:col>
      <xdr:colOff>171450</xdr:colOff>
      <xdr:row>0</xdr:row>
      <xdr:rowOff>0</xdr:rowOff>
    </xdr:to>
    <xdr:graphicFrame>
      <xdr:nvGraphicFramePr>
        <xdr:cNvPr id="10" name="Chart 13"/>
        <xdr:cNvGraphicFramePr/>
      </xdr:nvGraphicFramePr>
      <xdr:xfrm>
        <a:off x="0" y="0"/>
        <a:ext cx="647700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0</xdr:row>
      <xdr:rowOff>0</xdr:rowOff>
    </xdr:from>
    <xdr:to>
      <xdr:col>7</xdr:col>
      <xdr:colOff>219075</xdr:colOff>
      <xdr:row>0</xdr:row>
      <xdr:rowOff>0</xdr:rowOff>
    </xdr:to>
    <xdr:graphicFrame>
      <xdr:nvGraphicFramePr>
        <xdr:cNvPr id="11" name="Chart 14"/>
        <xdr:cNvGraphicFramePr/>
      </xdr:nvGraphicFramePr>
      <xdr:xfrm>
        <a:off x="0" y="0"/>
        <a:ext cx="5915025" cy="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0</xdr:row>
      <xdr:rowOff>0</xdr:rowOff>
    </xdr:from>
    <xdr:to>
      <xdr:col>8</xdr:col>
      <xdr:colOff>171450</xdr:colOff>
      <xdr:row>0</xdr:row>
      <xdr:rowOff>0</xdr:rowOff>
    </xdr:to>
    <xdr:graphicFrame>
      <xdr:nvGraphicFramePr>
        <xdr:cNvPr id="12" name="Chart 15"/>
        <xdr:cNvGraphicFramePr/>
      </xdr:nvGraphicFramePr>
      <xdr:xfrm>
        <a:off x="0" y="0"/>
        <a:ext cx="6477000" cy="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0</xdr:row>
      <xdr:rowOff>0</xdr:rowOff>
    </xdr:from>
    <xdr:to>
      <xdr:col>7</xdr:col>
      <xdr:colOff>219075</xdr:colOff>
      <xdr:row>0</xdr:row>
      <xdr:rowOff>0</xdr:rowOff>
    </xdr:to>
    <xdr:graphicFrame>
      <xdr:nvGraphicFramePr>
        <xdr:cNvPr id="13" name="Chart 16"/>
        <xdr:cNvGraphicFramePr/>
      </xdr:nvGraphicFramePr>
      <xdr:xfrm>
        <a:off x="0" y="0"/>
        <a:ext cx="5915025" cy="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0</xdr:row>
      <xdr:rowOff>0</xdr:rowOff>
    </xdr:from>
    <xdr:to>
      <xdr:col>8</xdr:col>
      <xdr:colOff>171450</xdr:colOff>
      <xdr:row>0</xdr:row>
      <xdr:rowOff>0</xdr:rowOff>
    </xdr:to>
    <xdr:graphicFrame>
      <xdr:nvGraphicFramePr>
        <xdr:cNvPr id="14" name="Chart 17"/>
        <xdr:cNvGraphicFramePr/>
      </xdr:nvGraphicFramePr>
      <xdr:xfrm>
        <a:off x="0" y="0"/>
        <a:ext cx="6477000" cy="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13</xdr:row>
      <xdr:rowOff>66675</xdr:rowOff>
    </xdr:from>
    <xdr:to>
      <xdr:col>7</xdr:col>
      <xdr:colOff>219075</xdr:colOff>
      <xdr:row>39</xdr:row>
      <xdr:rowOff>19050</xdr:rowOff>
    </xdr:to>
    <xdr:graphicFrame>
      <xdr:nvGraphicFramePr>
        <xdr:cNvPr id="15" name="Chart 18"/>
        <xdr:cNvGraphicFramePr/>
      </xdr:nvGraphicFramePr>
      <xdr:xfrm>
        <a:off x="0" y="2705100"/>
        <a:ext cx="5915025" cy="4162425"/>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52</xdr:row>
      <xdr:rowOff>152400</xdr:rowOff>
    </xdr:from>
    <xdr:to>
      <xdr:col>8</xdr:col>
      <xdr:colOff>171450</xdr:colOff>
      <xdr:row>78</xdr:row>
      <xdr:rowOff>47625</xdr:rowOff>
    </xdr:to>
    <xdr:graphicFrame>
      <xdr:nvGraphicFramePr>
        <xdr:cNvPr id="16" name="Chart 19"/>
        <xdr:cNvGraphicFramePr/>
      </xdr:nvGraphicFramePr>
      <xdr:xfrm>
        <a:off x="0" y="9353550"/>
        <a:ext cx="6477000" cy="4105275"/>
      </xdr:xfrm>
      <a:graphic>
        <a:graphicData uri="http://schemas.openxmlformats.org/drawingml/2006/chart">
          <c:chart xmlns:c="http://schemas.openxmlformats.org/drawingml/2006/chart" r:id="rId1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0.xml.rels><?xml version="1.0" encoding="utf-8" standalone="yes"?><Relationships xmlns="http://schemas.openxmlformats.org/package/2006/relationships"><Relationship Id="rId1" Type="http://schemas.openxmlformats.org/officeDocument/2006/relationships/hyperlink" Target="mailto:CSRB@drdni.gov.uk" TargetMode="External" /><Relationship Id="rId2" Type="http://schemas.openxmlformats.org/officeDocument/2006/relationships/hyperlink" Target="http://www.drdni.gov.uk/index/statistics.htm" TargetMode="External" /><Relationship Id="rId3"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rdni.gov.uk/index/statistics/transport_statistics_users_group.htm" TargetMode="External" /><Relationship Id="rId2" Type="http://schemas.openxmlformats.org/officeDocument/2006/relationships/hyperlink" Target="http://www.statisticsauthority.gov.uk/assessment/assessment-reports/index.html" TargetMode="External" /><Relationship Id="rId3" Type="http://schemas.openxmlformats.org/officeDocument/2006/relationships/hyperlink" Target="http://www.statisticsauthority.gov.uk/assessment/code-of-practice/code-of-practice-for-official-statistics.pdf" TargetMode="External" /><Relationship Id="rId4" Type="http://schemas.openxmlformats.org/officeDocument/2006/relationships/hyperlink" Target="http://www.dvani.gov.uk/" TargetMode="External" /><Relationship Id="rId5" Type="http://schemas.openxmlformats.org/officeDocument/2006/relationships/hyperlink" Target="http://www.translink.co.uk/" TargetMode="External" /><Relationship Id="rId6" Type="http://schemas.openxmlformats.org/officeDocument/2006/relationships/hyperlink" Target="http://www.dvani.gov.uk/" TargetMode="External" /><Relationship Id="rId7" Type="http://schemas.openxmlformats.org/officeDocument/2006/relationships/hyperlink" Target="http://www.dft.gov.uk/dsa/" TargetMode="External" /><Relationship Id="rId8" Type="http://schemas.openxmlformats.org/officeDocument/2006/relationships/hyperlink" Target="http://www.dft.gov.uk/statistics?orderby=title&amp;post_type=table&amp;series=driving-tests-and-instructors" TargetMode="External" /><Relationship Id="rId9" Type="http://schemas.openxmlformats.org/officeDocument/2006/relationships/hyperlink" Target="http://www.doeni.gov.uk/index/information/asb/statistics/dva_statistics.htm" TargetMode="External" /><Relationship Id="rId10"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B3"/>
  <sheetViews>
    <sheetView tabSelected="1" zoomScalePageLayoutView="0" workbookViewId="0" topLeftCell="A1">
      <selection activeCell="B1" sqref="B1"/>
    </sheetView>
  </sheetViews>
  <sheetFormatPr defaultColWidth="9.140625" defaultRowHeight="12.75"/>
  <cols>
    <col min="1" max="1" width="8.57421875" style="20" customWidth="1"/>
    <col min="2" max="2" width="103.421875" style="20" customWidth="1"/>
    <col min="3" max="16384" width="9.140625" style="20" customWidth="1"/>
  </cols>
  <sheetData>
    <row r="1" ht="177.75">
      <c r="B1" s="287" t="s">
        <v>169</v>
      </c>
    </row>
    <row r="3" ht="30">
      <c r="B3" s="288" t="s">
        <v>293</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K50"/>
  <sheetViews>
    <sheetView showGridLines="0" zoomScalePageLayoutView="0" workbookViewId="0" topLeftCell="A22">
      <selection activeCell="B45" sqref="B45:C45"/>
    </sheetView>
  </sheetViews>
  <sheetFormatPr defaultColWidth="7.140625" defaultRowHeight="12.75"/>
  <cols>
    <col min="1" max="1" width="27.140625" style="5" customWidth="1"/>
    <col min="2" max="16384" width="7.140625" style="5" customWidth="1"/>
  </cols>
  <sheetData>
    <row r="1" s="124" customFormat="1" ht="15" customHeight="1">
      <c r="A1" s="127" t="s">
        <v>371</v>
      </c>
    </row>
    <row r="2" ht="15.75" customHeight="1" thickBot="1">
      <c r="A2" s="8"/>
    </row>
    <row r="3" spans="1:11" ht="16.5" customHeight="1">
      <c r="A3" s="2"/>
      <c r="B3" s="444" t="s">
        <v>257</v>
      </c>
      <c r="C3" s="434"/>
      <c r="D3" s="444" t="s">
        <v>256</v>
      </c>
      <c r="E3" s="434"/>
      <c r="F3" s="444" t="s">
        <v>460</v>
      </c>
      <c r="G3" s="434"/>
      <c r="H3" s="444" t="s">
        <v>276</v>
      </c>
      <c r="I3" s="434"/>
      <c r="J3" s="444" t="s">
        <v>323</v>
      </c>
      <c r="K3" s="434"/>
    </row>
    <row r="4" spans="1:11" ht="16.5" customHeight="1">
      <c r="A4" s="65" t="s">
        <v>445</v>
      </c>
      <c r="B4" s="60" t="s">
        <v>451</v>
      </c>
      <c r="C4" s="60" t="s">
        <v>450</v>
      </c>
      <c r="D4" s="60" t="s">
        <v>451</v>
      </c>
      <c r="E4" s="60" t="s">
        <v>450</v>
      </c>
      <c r="F4" s="60" t="s">
        <v>451</v>
      </c>
      <c r="G4" s="60" t="s">
        <v>450</v>
      </c>
      <c r="H4" s="60" t="s">
        <v>451</v>
      </c>
      <c r="I4" s="60" t="s">
        <v>450</v>
      </c>
      <c r="J4" s="60" t="s">
        <v>451</v>
      </c>
      <c r="K4" s="60" t="s">
        <v>450</v>
      </c>
    </row>
    <row r="5" spans="1:11" ht="15" customHeight="1">
      <c r="A5" s="3" t="s">
        <v>452</v>
      </c>
      <c r="B5" s="71">
        <v>0</v>
      </c>
      <c r="C5" s="71">
        <v>0</v>
      </c>
      <c r="D5" s="71">
        <v>0</v>
      </c>
      <c r="E5" s="71">
        <v>2</v>
      </c>
      <c r="F5" s="71">
        <v>0</v>
      </c>
      <c r="G5" s="71">
        <v>1</v>
      </c>
      <c r="H5" s="71">
        <v>0</v>
      </c>
      <c r="I5" s="71">
        <v>1</v>
      </c>
      <c r="J5" s="71">
        <v>0</v>
      </c>
      <c r="K5" s="71">
        <v>1</v>
      </c>
    </row>
    <row r="6" spans="1:11" ht="15" customHeight="1">
      <c r="A6" s="150" t="s">
        <v>476</v>
      </c>
      <c r="B6" s="162">
        <v>0</v>
      </c>
      <c r="C6" s="162">
        <v>1</v>
      </c>
      <c r="D6" s="162">
        <v>0</v>
      </c>
      <c r="E6" s="162">
        <v>1</v>
      </c>
      <c r="F6" s="162">
        <v>0</v>
      </c>
      <c r="G6" s="162">
        <v>2</v>
      </c>
      <c r="H6" s="162">
        <v>0</v>
      </c>
      <c r="I6" s="162">
        <v>0</v>
      </c>
      <c r="J6" s="162">
        <v>0</v>
      </c>
      <c r="K6" s="162">
        <v>2</v>
      </c>
    </row>
    <row r="7" spans="1:11" ht="15" customHeight="1">
      <c r="A7" s="3" t="s">
        <v>406</v>
      </c>
      <c r="B7" s="71">
        <v>0</v>
      </c>
      <c r="C7" s="71">
        <v>0</v>
      </c>
      <c r="D7" s="71">
        <v>0</v>
      </c>
      <c r="E7" s="71">
        <v>0</v>
      </c>
      <c r="F7" s="71">
        <v>0</v>
      </c>
      <c r="G7" s="71">
        <v>0</v>
      </c>
      <c r="H7" s="71">
        <v>0</v>
      </c>
      <c r="I7" s="71">
        <v>0</v>
      </c>
      <c r="J7" s="71">
        <v>0</v>
      </c>
      <c r="K7" s="71">
        <v>0</v>
      </c>
    </row>
    <row r="8" spans="1:11" ht="15" customHeight="1">
      <c r="A8" s="150" t="s">
        <v>407</v>
      </c>
      <c r="B8" s="162">
        <v>132</v>
      </c>
      <c r="C8" s="162">
        <v>171</v>
      </c>
      <c r="D8" s="162">
        <v>66</v>
      </c>
      <c r="E8" s="162">
        <v>145</v>
      </c>
      <c r="F8" s="162">
        <v>252</v>
      </c>
      <c r="G8" s="162">
        <v>185</v>
      </c>
      <c r="H8" s="162">
        <v>172</v>
      </c>
      <c r="I8" s="162">
        <v>148</v>
      </c>
      <c r="J8" s="162">
        <v>171</v>
      </c>
      <c r="K8" s="162">
        <v>145</v>
      </c>
    </row>
    <row r="9" spans="1:11" ht="15" customHeight="1">
      <c r="A9" s="3" t="s">
        <v>127</v>
      </c>
      <c r="B9" s="71">
        <v>0</v>
      </c>
      <c r="C9" s="71">
        <v>0</v>
      </c>
      <c r="D9" s="71">
        <v>0</v>
      </c>
      <c r="E9" s="71">
        <v>0</v>
      </c>
      <c r="F9" s="71">
        <v>1</v>
      </c>
      <c r="G9" s="71">
        <v>0</v>
      </c>
      <c r="H9" s="71">
        <v>0</v>
      </c>
      <c r="I9" s="71">
        <v>0</v>
      </c>
      <c r="J9" s="71">
        <v>0</v>
      </c>
      <c r="K9" s="71">
        <v>0</v>
      </c>
    </row>
    <row r="10" spans="1:11" ht="15" customHeight="1">
      <c r="A10" s="150" t="s">
        <v>409</v>
      </c>
      <c r="B10" s="162">
        <v>0</v>
      </c>
      <c r="C10" s="162">
        <v>0</v>
      </c>
      <c r="D10" s="162">
        <v>0</v>
      </c>
      <c r="E10" s="162">
        <v>2</v>
      </c>
      <c r="F10" s="162">
        <v>0</v>
      </c>
      <c r="G10" s="162">
        <v>0</v>
      </c>
      <c r="H10" s="162">
        <v>0</v>
      </c>
      <c r="I10" s="162">
        <v>3</v>
      </c>
      <c r="J10" s="162">
        <v>0</v>
      </c>
      <c r="K10" s="162">
        <v>0</v>
      </c>
    </row>
    <row r="11" spans="1:11" ht="15" customHeight="1">
      <c r="A11" s="3" t="s">
        <v>412</v>
      </c>
      <c r="B11" s="71">
        <v>29</v>
      </c>
      <c r="C11" s="71">
        <v>13</v>
      </c>
      <c r="D11" s="71">
        <v>8</v>
      </c>
      <c r="E11" s="71">
        <v>11</v>
      </c>
      <c r="F11" s="71">
        <v>56</v>
      </c>
      <c r="G11" s="71">
        <v>12</v>
      </c>
      <c r="H11" s="71">
        <v>8</v>
      </c>
      <c r="I11" s="71">
        <v>20</v>
      </c>
      <c r="J11" s="71">
        <v>33</v>
      </c>
      <c r="K11" s="71">
        <v>13</v>
      </c>
    </row>
    <row r="12" spans="1:11" ht="15" customHeight="1">
      <c r="A12" s="150" t="s">
        <v>413</v>
      </c>
      <c r="B12" s="162">
        <v>208</v>
      </c>
      <c r="C12" s="162">
        <v>390</v>
      </c>
      <c r="D12" s="162">
        <v>94</v>
      </c>
      <c r="E12" s="162">
        <v>302</v>
      </c>
      <c r="F12" s="162">
        <v>253</v>
      </c>
      <c r="G12" s="162">
        <v>347</v>
      </c>
      <c r="H12" s="162">
        <v>210</v>
      </c>
      <c r="I12" s="162">
        <v>301</v>
      </c>
      <c r="J12" s="162">
        <v>219</v>
      </c>
      <c r="K12" s="162">
        <v>330</v>
      </c>
    </row>
    <row r="13" spans="1:11" ht="15" customHeight="1">
      <c r="A13" s="3" t="s">
        <v>477</v>
      </c>
      <c r="B13" s="71">
        <v>0</v>
      </c>
      <c r="C13" s="71">
        <v>0</v>
      </c>
      <c r="D13" s="71">
        <v>0</v>
      </c>
      <c r="E13" s="71">
        <v>0</v>
      </c>
      <c r="F13" s="71">
        <v>0</v>
      </c>
      <c r="G13" s="71">
        <v>0</v>
      </c>
      <c r="H13" s="71">
        <v>0</v>
      </c>
      <c r="I13" s="71">
        <v>0</v>
      </c>
      <c r="J13" s="71">
        <v>0</v>
      </c>
      <c r="K13" s="71">
        <v>0</v>
      </c>
    </row>
    <row r="14" spans="1:11" ht="15" customHeight="1">
      <c r="A14" s="150" t="s">
        <v>414</v>
      </c>
      <c r="B14" s="162">
        <v>0</v>
      </c>
      <c r="C14" s="162">
        <v>0</v>
      </c>
      <c r="D14" s="162">
        <v>0</v>
      </c>
      <c r="E14" s="162">
        <v>0</v>
      </c>
      <c r="F14" s="162">
        <v>1</v>
      </c>
      <c r="G14" s="162">
        <v>0</v>
      </c>
      <c r="H14" s="162">
        <v>0</v>
      </c>
      <c r="I14" s="162">
        <v>0</v>
      </c>
      <c r="J14" s="162">
        <v>2</v>
      </c>
      <c r="K14" s="162">
        <v>1</v>
      </c>
    </row>
    <row r="15" spans="1:11" ht="15" customHeight="1">
      <c r="A15" s="3" t="s">
        <v>415</v>
      </c>
      <c r="B15" s="71">
        <v>2</v>
      </c>
      <c r="C15" s="71">
        <v>2</v>
      </c>
      <c r="D15" s="71">
        <v>0</v>
      </c>
      <c r="E15" s="71">
        <v>3</v>
      </c>
      <c r="F15" s="71">
        <v>8</v>
      </c>
      <c r="G15" s="71">
        <v>0</v>
      </c>
      <c r="H15" s="71">
        <v>4</v>
      </c>
      <c r="I15" s="71">
        <v>0</v>
      </c>
      <c r="J15" s="71">
        <v>5</v>
      </c>
      <c r="K15" s="71">
        <v>0</v>
      </c>
    </row>
    <row r="16" spans="1:11" ht="15" customHeight="1">
      <c r="A16" s="150" t="s">
        <v>416</v>
      </c>
      <c r="B16" s="162">
        <v>11</v>
      </c>
      <c r="C16" s="162">
        <v>3</v>
      </c>
      <c r="D16" s="162">
        <v>10</v>
      </c>
      <c r="E16" s="162">
        <v>5</v>
      </c>
      <c r="F16" s="162">
        <v>25</v>
      </c>
      <c r="G16" s="162">
        <v>6</v>
      </c>
      <c r="H16" s="162">
        <v>10</v>
      </c>
      <c r="I16" s="162">
        <v>7</v>
      </c>
      <c r="J16" s="162">
        <v>24</v>
      </c>
      <c r="K16" s="162">
        <v>7</v>
      </c>
    </row>
    <row r="17" spans="1:11" ht="15" customHeight="1">
      <c r="A17" s="3" t="s">
        <v>478</v>
      </c>
      <c r="B17" s="71">
        <v>7</v>
      </c>
      <c r="C17" s="71">
        <v>14</v>
      </c>
      <c r="D17" s="71">
        <v>10</v>
      </c>
      <c r="E17" s="71">
        <v>22</v>
      </c>
      <c r="F17" s="71">
        <v>7</v>
      </c>
      <c r="G17" s="71">
        <v>12</v>
      </c>
      <c r="H17" s="71">
        <v>13</v>
      </c>
      <c r="I17" s="71">
        <v>18</v>
      </c>
      <c r="J17" s="71">
        <v>12</v>
      </c>
      <c r="K17" s="71">
        <v>21</v>
      </c>
    </row>
    <row r="18" spans="1:11" ht="15" customHeight="1">
      <c r="A18" s="150" t="s">
        <v>479</v>
      </c>
      <c r="B18" s="162">
        <v>0</v>
      </c>
      <c r="C18" s="162">
        <v>1</v>
      </c>
      <c r="D18" s="162">
        <v>0</v>
      </c>
      <c r="E18" s="162">
        <v>1</v>
      </c>
      <c r="F18" s="162">
        <v>1</v>
      </c>
      <c r="G18" s="162">
        <v>1</v>
      </c>
      <c r="H18" s="162">
        <v>0</v>
      </c>
      <c r="I18" s="162">
        <v>0</v>
      </c>
      <c r="J18" s="162">
        <v>0</v>
      </c>
      <c r="K18" s="162">
        <v>0</v>
      </c>
    </row>
    <row r="19" spans="1:11" ht="15" customHeight="1">
      <c r="A19" s="3" t="s">
        <v>420</v>
      </c>
      <c r="B19" s="71">
        <v>35</v>
      </c>
      <c r="C19" s="71">
        <v>13</v>
      </c>
      <c r="D19" s="71">
        <v>10</v>
      </c>
      <c r="E19" s="71">
        <v>10</v>
      </c>
      <c r="F19" s="71">
        <v>194</v>
      </c>
      <c r="G19" s="71">
        <v>10</v>
      </c>
      <c r="H19" s="71">
        <v>41</v>
      </c>
      <c r="I19" s="71">
        <v>13</v>
      </c>
      <c r="J19" s="71">
        <v>28</v>
      </c>
      <c r="K19" s="71">
        <v>12</v>
      </c>
    </row>
    <row r="20" spans="1:11" ht="15" customHeight="1">
      <c r="A20" s="150" t="s">
        <v>0</v>
      </c>
      <c r="B20" s="162">
        <v>0</v>
      </c>
      <c r="C20" s="162">
        <v>10</v>
      </c>
      <c r="D20" s="162">
        <v>0</v>
      </c>
      <c r="E20" s="162">
        <v>10</v>
      </c>
      <c r="F20" s="162">
        <v>0</v>
      </c>
      <c r="G20" s="162">
        <v>10</v>
      </c>
      <c r="H20" s="162">
        <v>0</v>
      </c>
      <c r="I20" s="162">
        <v>7</v>
      </c>
      <c r="J20" s="162">
        <v>0</v>
      </c>
      <c r="K20" s="162">
        <v>5</v>
      </c>
    </row>
    <row r="21" spans="1:11" ht="15" customHeight="1">
      <c r="A21" s="3" t="s">
        <v>1</v>
      </c>
      <c r="B21" s="71">
        <v>0</v>
      </c>
      <c r="C21" s="71">
        <v>0</v>
      </c>
      <c r="D21" s="71">
        <v>0</v>
      </c>
      <c r="E21" s="71">
        <v>0</v>
      </c>
      <c r="F21" s="71">
        <v>0</v>
      </c>
      <c r="G21" s="71">
        <v>0</v>
      </c>
      <c r="H21" s="71">
        <v>0</v>
      </c>
      <c r="I21" s="71">
        <v>0</v>
      </c>
      <c r="J21" s="71">
        <v>0</v>
      </c>
      <c r="K21" s="71">
        <v>0</v>
      </c>
    </row>
    <row r="22" spans="1:11" ht="15" customHeight="1">
      <c r="A22" s="150" t="s">
        <v>2</v>
      </c>
      <c r="B22" s="162">
        <v>0</v>
      </c>
      <c r="C22" s="162">
        <v>0</v>
      </c>
      <c r="D22" s="162">
        <v>0</v>
      </c>
      <c r="E22" s="162">
        <v>0</v>
      </c>
      <c r="F22" s="162">
        <v>0</v>
      </c>
      <c r="G22" s="162">
        <v>0</v>
      </c>
      <c r="H22" s="162">
        <v>0</v>
      </c>
      <c r="I22" s="162">
        <v>0</v>
      </c>
      <c r="J22" s="162">
        <v>0</v>
      </c>
      <c r="K22" s="162">
        <v>1</v>
      </c>
    </row>
    <row r="23" spans="1:11" ht="15" customHeight="1">
      <c r="A23" s="3" t="s">
        <v>424</v>
      </c>
      <c r="B23" s="71">
        <v>0</v>
      </c>
      <c r="C23" s="71">
        <v>1</v>
      </c>
      <c r="D23" s="71">
        <v>0</v>
      </c>
      <c r="E23" s="71">
        <v>2</v>
      </c>
      <c r="F23" s="71">
        <v>0</v>
      </c>
      <c r="G23" s="71">
        <v>2</v>
      </c>
      <c r="H23" s="71">
        <v>0</v>
      </c>
      <c r="I23" s="71">
        <v>2</v>
      </c>
      <c r="J23" s="71">
        <v>0</v>
      </c>
      <c r="K23" s="71">
        <v>3</v>
      </c>
    </row>
    <row r="24" spans="1:11" ht="15" customHeight="1">
      <c r="A24" s="150" t="s">
        <v>425</v>
      </c>
      <c r="B24" s="162">
        <v>82</v>
      </c>
      <c r="C24" s="162">
        <v>71</v>
      </c>
      <c r="D24" s="162">
        <v>137</v>
      </c>
      <c r="E24" s="162">
        <v>53</v>
      </c>
      <c r="F24" s="162">
        <v>91</v>
      </c>
      <c r="G24" s="162">
        <v>72</v>
      </c>
      <c r="H24" s="162">
        <v>54</v>
      </c>
      <c r="I24" s="162">
        <v>48</v>
      </c>
      <c r="J24" s="162">
        <v>63</v>
      </c>
      <c r="K24" s="162">
        <v>72</v>
      </c>
    </row>
    <row r="25" spans="1:11" ht="15" customHeight="1">
      <c r="A25" s="3" t="s">
        <v>427</v>
      </c>
      <c r="B25" s="71">
        <v>123</v>
      </c>
      <c r="C25" s="71">
        <v>36</v>
      </c>
      <c r="D25" s="71">
        <v>11</v>
      </c>
      <c r="E25" s="71">
        <v>48</v>
      </c>
      <c r="F25" s="71">
        <v>42</v>
      </c>
      <c r="G25" s="71">
        <v>41</v>
      </c>
      <c r="H25" s="71">
        <v>32</v>
      </c>
      <c r="I25" s="71">
        <v>37</v>
      </c>
      <c r="J25" s="71">
        <v>15</v>
      </c>
      <c r="K25" s="71">
        <v>26</v>
      </c>
    </row>
    <row r="26" spans="1:11" ht="15" customHeight="1">
      <c r="A26" s="150" t="s">
        <v>428</v>
      </c>
      <c r="B26" s="162">
        <v>32</v>
      </c>
      <c r="C26" s="162">
        <v>35</v>
      </c>
      <c r="D26" s="162">
        <v>23</v>
      </c>
      <c r="E26" s="162">
        <v>37</v>
      </c>
      <c r="F26" s="162">
        <v>97</v>
      </c>
      <c r="G26" s="162">
        <v>21</v>
      </c>
      <c r="H26" s="162">
        <v>36</v>
      </c>
      <c r="I26" s="162">
        <v>39</v>
      </c>
      <c r="J26" s="162">
        <v>33</v>
      </c>
      <c r="K26" s="162">
        <v>32</v>
      </c>
    </row>
    <row r="27" spans="1:11" ht="15" customHeight="1">
      <c r="A27" s="3" t="s">
        <v>429</v>
      </c>
      <c r="B27" s="71">
        <v>0</v>
      </c>
      <c r="C27" s="71">
        <v>2</v>
      </c>
      <c r="D27" s="71">
        <v>0</v>
      </c>
      <c r="E27" s="71">
        <v>1</v>
      </c>
      <c r="F27" s="71">
        <v>0</v>
      </c>
      <c r="G27" s="71">
        <v>2</v>
      </c>
      <c r="H27" s="71">
        <v>0</v>
      </c>
      <c r="I27" s="71">
        <v>1</v>
      </c>
      <c r="J27" s="71">
        <v>0</v>
      </c>
      <c r="K27" s="71">
        <v>0</v>
      </c>
    </row>
    <row r="28" spans="1:11" ht="15" customHeight="1">
      <c r="A28" s="150" t="s">
        <v>6</v>
      </c>
      <c r="B28" s="162">
        <v>45</v>
      </c>
      <c r="C28" s="162">
        <v>76</v>
      </c>
      <c r="D28" s="162">
        <v>44</v>
      </c>
      <c r="E28" s="162">
        <v>61</v>
      </c>
      <c r="F28" s="162">
        <v>163</v>
      </c>
      <c r="G28" s="162">
        <v>67</v>
      </c>
      <c r="H28" s="162">
        <v>54</v>
      </c>
      <c r="I28" s="162">
        <v>68</v>
      </c>
      <c r="J28" s="162">
        <v>91</v>
      </c>
      <c r="K28" s="162">
        <v>70</v>
      </c>
    </row>
    <row r="29" spans="1:11" ht="15" customHeight="1">
      <c r="A29" s="3" t="s">
        <v>432</v>
      </c>
      <c r="B29" s="71">
        <v>172</v>
      </c>
      <c r="C29" s="71">
        <v>35</v>
      </c>
      <c r="D29" s="71">
        <v>90</v>
      </c>
      <c r="E29" s="71">
        <v>30</v>
      </c>
      <c r="F29" s="71">
        <v>157</v>
      </c>
      <c r="G29" s="71">
        <v>47</v>
      </c>
      <c r="H29" s="71">
        <v>82</v>
      </c>
      <c r="I29" s="71">
        <v>41</v>
      </c>
      <c r="J29" s="71">
        <v>59</v>
      </c>
      <c r="K29" s="71">
        <v>28</v>
      </c>
    </row>
    <row r="30" spans="1:11" ht="15" customHeight="1">
      <c r="A30" s="150" t="s">
        <v>434</v>
      </c>
      <c r="B30" s="162">
        <v>0</v>
      </c>
      <c r="C30" s="162">
        <v>2</v>
      </c>
      <c r="D30" s="162">
        <v>0</v>
      </c>
      <c r="E30" s="162">
        <v>0</v>
      </c>
      <c r="F30" s="162">
        <v>0</v>
      </c>
      <c r="G30" s="162">
        <v>0</v>
      </c>
      <c r="H30" s="162">
        <v>0</v>
      </c>
      <c r="I30" s="162">
        <v>0</v>
      </c>
      <c r="J30" s="162">
        <v>0</v>
      </c>
      <c r="K30" s="162">
        <v>1</v>
      </c>
    </row>
    <row r="31" spans="1:11" ht="15" customHeight="1">
      <c r="A31" s="3" t="s">
        <v>436</v>
      </c>
      <c r="B31" s="71">
        <v>0</v>
      </c>
      <c r="C31" s="71">
        <v>2</v>
      </c>
      <c r="D31" s="71">
        <v>0</v>
      </c>
      <c r="E31" s="71">
        <v>0</v>
      </c>
      <c r="F31" s="71">
        <v>0</v>
      </c>
      <c r="G31" s="71">
        <v>3</v>
      </c>
      <c r="H31" s="71">
        <v>0</v>
      </c>
      <c r="I31" s="71">
        <v>2</v>
      </c>
      <c r="J31" s="71">
        <v>0</v>
      </c>
      <c r="K31" s="71">
        <v>0</v>
      </c>
    </row>
    <row r="32" spans="1:11" ht="15" customHeight="1">
      <c r="A32" s="150" t="s">
        <v>437</v>
      </c>
      <c r="B32" s="162">
        <v>0</v>
      </c>
      <c r="C32" s="162">
        <v>0</v>
      </c>
      <c r="D32" s="162">
        <v>0</v>
      </c>
      <c r="E32" s="162">
        <v>0</v>
      </c>
      <c r="F32" s="162">
        <v>0</v>
      </c>
      <c r="G32" s="162">
        <v>0</v>
      </c>
      <c r="H32" s="162">
        <v>0</v>
      </c>
      <c r="I32" s="162">
        <v>1</v>
      </c>
      <c r="J32" s="162">
        <v>0</v>
      </c>
      <c r="K32" s="162">
        <v>0</v>
      </c>
    </row>
    <row r="33" spans="1:11" ht="15" customHeight="1">
      <c r="A33" s="3" t="s">
        <v>438</v>
      </c>
      <c r="B33" s="71">
        <v>0</v>
      </c>
      <c r="C33" s="71">
        <v>0</v>
      </c>
      <c r="D33" s="71">
        <v>0</v>
      </c>
      <c r="E33" s="71">
        <v>0</v>
      </c>
      <c r="F33" s="71">
        <v>0</v>
      </c>
      <c r="G33" s="71">
        <v>0</v>
      </c>
      <c r="H33" s="71">
        <v>0</v>
      </c>
      <c r="I33" s="71">
        <v>0</v>
      </c>
      <c r="J33" s="71">
        <v>0</v>
      </c>
      <c r="K33" s="71">
        <v>0</v>
      </c>
    </row>
    <row r="34" spans="1:11" ht="15" customHeight="1">
      <c r="A34" s="150" t="s">
        <v>439</v>
      </c>
      <c r="B34" s="162">
        <v>0</v>
      </c>
      <c r="C34" s="162">
        <v>1</v>
      </c>
      <c r="D34" s="162">
        <v>0</v>
      </c>
      <c r="E34" s="162">
        <v>1</v>
      </c>
      <c r="F34" s="162">
        <v>0</v>
      </c>
      <c r="G34" s="162">
        <v>2</v>
      </c>
      <c r="H34" s="162">
        <v>0</v>
      </c>
      <c r="I34" s="162">
        <v>1</v>
      </c>
      <c r="J34" s="162">
        <v>0</v>
      </c>
      <c r="K34" s="162">
        <v>0</v>
      </c>
    </row>
    <row r="35" spans="1:11" ht="15" customHeight="1">
      <c r="A35" s="3" t="s">
        <v>3</v>
      </c>
      <c r="B35" s="71">
        <v>0</v>
      </c>
      <c r="C35" s="71">
        <v>0</v>
      </c>
      <c r="D35" s="71">
        <v>0</v>
      </c>
      <c r="E35" s="71">
        <v>0</v>
      </c>
      <c r="F35" s="71">
        <v>0</v>
      </c>
      <c r="G35" s="71">
        <v>0</v>
      </c>
      <c r="H35" s="71">
        <v>0</v>
      </c>
      <c r="I35" s="71">
        <v>0</v>
      </c>
      <c r="J35" s="71">
        <v>0</v>
      </c>
      <c r="K35" s="71">
        <v>0</v>
      </c>
    </row>
    <row r="36" spans="1:11" ht="15" customHeight="1">
      <c r="A36" s="150" t="s">
        <v>4</v>
      </c>
      <c r="B36" s="162">
        <v>0</v>
      </c>
      <c r="C36" s="162">
        <v>0</v>
      </c>
      <c r="D36" s="162">
        <v>0</v>
      </c>
      <c r="E36" s="162">
        <v>0</v>
      </c>
      <c r="F36" s="162">
        <v>0</v>
      </c>
      <c r="G36" s="162">
        <v>0</v>
      </c>
      <c r="H36" s="162">
        <v>0</v>
      </c>
      <c r="I36" s="162">
        <v>0</v>
      </c>
      <c r="J36" s="162">
        <v>0</v>
      </c>
      <c r="K36" s="162">
        <v>0</v>
      </c>
    </row>
    <row r="37" spans="1:11" ht="15" customHeight="1">
      <c r="A37" s="3" t="s">
        <v>440</v>
      </c>
      <c r="B37" s="71">
        <v>68</v>
      </c>
      <c r="C37" s="71">
        <v>36</v>
      </c>
      <c r="D37" s="71">
        <v>77</v>
      </c>
      <c r="E37" s="71">
        <v>22</v>
      </c>
      <c r="F37" s="71">
        <v>76</v>
      </c>
      <c r="G37" s="71">
        <v>34</v>
      </c>
      <c r="H37" s="71">
        <v>64</v>
      </c>
      <c r="I37" s="71">
        <v>21</v>
      </c>
      <c r="J37" s="71">
        <v>75</v>
      </c>
      <c r="K37" s="71">
        <v>37</v>
      </c>
    </row>
    <row r="38" spans="1:11" ht="15" customHeight="1">
      <c r="A38" s="150" t="s">
        <v>441</v>
      </c>
      <c r="B38" s="162">
        <v>135</v>
      </c>
      <c r="C38" s="162">
        <v>74</v>
      </c>
      <c r="D38" s="162">
        <v>26</v>
      </c>
      <c r="E38" s="162">
        <v>41</v>
      </c>
      <c r="F38" s="162">
        <v>82</v>
      </c>
      <c r="G38" s="162">
        <v>67</v>
      </c>
      <c r="H38" s="162">
        <v>74</v>
      </c>
      <c r="I38" s="162">
        <v>64</v>
      </c>
      <c r="J38" s="162">
        <v>146</v>
      </c>
      <c r="K38" s="162">
        <v>86</v>
      </c>
    </row>
    <row r="39" spans="1:11" ht="15" customHeight="1">
      <c r="A39" s="3" t="s">
        <v>442</v>
      </c>
      <c r="B39" s="71">
        <v>238</v>
      </c>
      <c r="C39" s="71">
        <v>103</v>
      </c>
      <c r="D39" s="71">
        <v>105</v>
      </c>
      <c r="E39" s="71">
        <v>95</v>
      </c>
      <c r="F39" s="71">
        <v>250</v>
      </c>
      <c r="G39" s="71">
        <v>158</v>
      </c>
      <c r="H39" s="71">
        <v>201</v>
      </c>
      <c r="I39" s="71">
        <v>135</v>
      </c>
      <c r="J39" s="71">
        <v>150</v>
      </c>
      <c r="K39" s="71">
        <v>142</v>
      </c>
    </row>
    <row r="40" spans="1:11" ht="15" customHeight="1">
      <c r="A40" s="150" t="s">
        <v>443</v>
      </c>
      <c r="B40" s="162">
        <v>0</v>
      </c>
      <c r="C40" s="162">
        <v>0</v>
      </c>
      <c r="D40" s="162">
        <v>1</v>
      </c>
      <c r="E40" s="162">
        <v>0</v>
      </c>
      <c r="F40" s="162">
        <v>1</v>
      </c>
      <c r="G40" s="162">
        <v>0</v>
      </c>
      <c r="H40" s="162">
        <v>0</v>
      </c>
      <c r="I40" s="162">
        <v>1</v>
      </c>
      <c r="J40" s="162">
        <v>0</v>
      </c>
      <c r="K40" s="162">
        <v>0</v>
      </c>
    </row>
    <row r="41" spans="1:11" ht="15" customHeight="1" thickBot="1">
      <c r="A41" s="72" t="s">
        <v>444</v>
      </c>
      <c r="B41" s="273">
        <v>8</v>
      </c>
      <c r="C41" s="273">
        <v>13</v>
      </c>
      <c r="D41" s="273">
        <v>6</v>
      </c>
      <c r="E41" s="273">
        <v>6</v>
      </c>
      <c r="F41" s="273">
        <v>6</v>
      </c>
      <c r="G41" s="273">
        <v>7</v>
      </c>
      <c r="H41" s="273">
        <v>4</v>
      </c>
      <c r="I41" s="273">
        <v>10</v>
      </c>
      <c r="J41" s="273">
        <v>4</v>
      </c>
      <c r="K41" s="273">
        <v>8</v>
      </c>
    </row>
    <row r="42" spans="1:11" ht="11.25" customHeight="1" thickTop="1">
      <c r="A42" s="124"/>
      <c r="B42" s="256"/>
      <c r="C42" s="256"/>
      <c r="D42" s="256"/>
      <c r="E42" s="256"/>
      <c r="F42" s="256"/>
      <c r="G42" s="256"/>
      <c r="H42" s="256"/>
      <c r="I42" s="256"/>
      <c r="J42" s="256"/>
      <c r="K42" s="256"/>
    </row>
    <row r="43" spans="1:11" ht="12.75" customHeight="1">
      <c r="A43" s="129" t="s">
        <v>104</v>
      </c>
      <c r="B43" s="190">
        <f>SUM(B5:B42)</f>
        <v>1327</v>
      </c>
      <c r="C43" s="190">
        <f>SUM(C5:C42)</f>
        <v>1105</v>
      </c>
      <c r="D43" s="190">
        <v>718</v>
      </c>
      <c r="E43" s="190">
        <v>911</v>
      </c>
      <c r="F43" s="190">
        <f aca="true" t="shared" si="0" ref="F43:K43">SUM(F5:F42)</f>
        <v>1763</v>
      </c>
      <c r="G43" s="190">
        <f t="shared" si="0"/>
        <v>1109</v>
      </c>
      <c r="H43" s="190">
        <f t="shared" si="0"/>
        <v>1059</v>
      </c>
      <c r="I43" s="190">
        <f t="shared" si="0"/>
        <v>989</v>
      </c>
      <c r="J43" s="190">
        <f t="shared" si="0"/>
        <v>1130</v>
      </c>
      <c r="K43" s="190">
        <f t="shared" si="0"/>
        <v>1043</v>
      </c>
    </row>
    <row r="44" spans="1:11" ht="4.5" customHeight="1">
      <c r="A44" s="128"/>
      <c r="B44" s="256"/>
      <c r="C44" s="256"/>
      <c r="D44" s="256"/>
      <c r="E44" s="256"/>
      <c r="F44" s="256"/>
      <c r="G44" s="256"/>
      <c r="H44" s="256"/>
      <c r="I44" s="256"/>
      <c r="J44" s="256"/>
      <c r="K44" s="256"/>
    </row>
    <row r="45" spans="1:11" ht="15.75" thickBot="1">
      <c r="A45" s="109" t="s">
        <v>105</v>
      </c>
      <c r="B45" s="445">
        <f>SUM(B43+C43)</f>
        <v>2432</v>
      </c>
      <c r="C45" s="436"/>
      <c r="D45" s="445">
        <v>1629</v>
      </c>
      <c r="E45" s="436"/>
      <c r="F45" s="445">
        <f>SUM(F43+G43)</f>
        <v>2872</v>
      </c>
      <c r="G45" s="436"/>
      <c r="H45" s="445">
        <f>SUM(H43+I43)</f>
        <v>2048</v>
      </c>
      <c r="I45" s="436"/>
      <c r="J45" s="445">
        <f>SUM(J43+K43)</f>
        <v>2173</v>
      </c>
      <c r="K45" s="436"/>
    </row>
    <row r="46" spans="1:11" ht="15">
      <c r="A46" s="44"/>
      <c r="C46" s="259"/>
      <c r="E46" s="259"/>
      <c r="G46" s="259"/>
      <c r="I46" s="259"/>
      <c r="K46" s="259" t="s">
        <v>85</v>
      </c>
    </row>
    <row r="50" spans="3:5" ht="12.75">
      <c r="C50" s="401"/>
      <c r="D50" s="401"/>
      <c r="E50" s="401"/>
    </row>
  </sheetData>
  <sheetProtection/>
  <mergeCells count="10">
    <mergeCell ref="B3:C3"/>
    <mergeCell ref="B45:C45"/>
    <mergeCell ref="J3:K3"/>
    <mergeCell ref="J45:K45"/>
    <mergeCell ref="D3:E3"/>
    <mergeCell ref="D45:E45"/>
    <mergeCell ref="H3:I3"/>
    <mergeCell ref="H45:I45"/>
    <mergeCell ref="F3:G3"/>
    <mergeCell ref="F45:G45"/>
  </mergeCells>
  <printOptions/>
  <pageMargins left="0.75" right="0.75" top="1" bottom="1" header="0.5" footer="0.5"/>
  <pageSetup fitToHeight="1" fitToWidth="1"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sheetPr>
    <pageSetUpPr fitToPage="1"/>
  </sheetPr>
  <dimension ref="A1:K44"/>
  <sheetViews>
    <sheetView showGridLines="0" zoomScalePageLayoutView="0" workbookViewId="0" topLeftCell="A25">
      <selection activeCell="B43" sqref="B43"/>
    </sheetView>
  </sheetViews>
  <sheetFormatPr defaultColWidth="9.140625" defaultRowHeight="12.75"/>
  <cols>
    <col min="1" max="1" width="17.7109375" style="5" customWidth="1"/>
    <col min="2" max="4" width="11.140625" style="5" customWidth="1"/>
    <col min="5" max="5" width="14.00390625" style="5" customWidth="1"/>
    <col min="6" max="6" width="10.8515625" style="5" customWidth="1"/>
    <col min="7" max="8" width="10.7109375" style="5" customWidth="1"/>
    <col min="9" max="9" width="13.8515625" style="5" customWidth="1"/>
    <col min="10" max="10" width="14.421875" style="5" customWidth="1"/>
    <col min="11" max="16384" width="9.140625" style="5" customWidth="1"/>
  </cols>
  <sheetData>
    <row r="1" spans="1:8" s="124" customFormat="1" ht="15">
      <c r="A1" s="127" t="s">
        <v>349</v>
      </c>
      <c r="B1" s="129"/>
      <c r="C1" s="129"/>
      <c r="D1" s="129"/>
      <c r="E1" s="131"/>
      <c r="F1" s="132"/>
      <c r="G1" s="132"/>
      <c r="H1" s="132"/>
    </row>
    <row r="2" spans="1:11" ht="15.75" customHeight="1" thickBot="1">
      <c r="A2" s="8"/>
      <c r="B2" s="9"/>
      <c r="C2" s="9"/>
      <c r="D2" s="10"/>
      <c r="E2" s="12"/>
      <c r="F2" s="13"/>
      <c r="G2" s="13"/>
      <c r="H2" s="13"/>
      <c r="I2" s="11"/>
      <c r="J2" s="7"/>
      <c r="K2" s="7"/>
    </row>
    <row r="3" spans="1:10" ht="31.5" customHeight="1">
      <c r="A3" s="174"/>
      <c r="B3" s="446" t="s">
        <v>5</v>
      </c>
      <c r="C3" s="447"/>
      <c r="D3" s="448"/>
      <c r="E3" s="171" t="s">
        <v>129</v>
      </c>
      <c r="F3" s="446" t="s">
        <v>53</v>
      </c>
      <c r="G3" s="447"/>
      <c r="H3" s="448"/>
      <c r="I3" s="189" t="s">
        <v>136</v>
      </c>
      <c r="J3" s="188" t="s">
        <v>108</v>
      </c>
    </row>
    <row r="4" spans="1:11" ht="17.25" customHeight="1">
      <c r="A4" s="65" t="s">
        <v>445</v>
      </c>
      <c r="B4" s="73" t="s">
        <v>325</v>
      </c>
      <c r="C4" s="60" t="s">
        <v>326</v>
      </c>
      <c r="D4" s="60" t="s">
        <v>327</v>
      </c>
      <c r="E4" s="194" t="s">
        <v>323</v>
      </c>
      <c r="F4" s="73" t="s">
        <v>325</v>
      </c>
      <c r="G4" s="60" t="s">
        <v>326</v>
      </c>
      <c r="H4" s="60" t="s">
        <v>327</v>
      </c>
      <c r="I4" s="194" t="s">
        <v>323</v>
      </c>
      <c r="J4" s="183" t="s">
        <v>350</v>
      </c>
      <c r="K4" s="18"/>
    </row>
    <row r="5" spans="1:10" ht="15" customHeight="1">
      <c r="A5" s="61" t="s">
        <v>452</v>
      </c>
      <c r="B5" s="74">
        <v>0</v>
      </c>
      <c r="C5" s="71">
        <v>0</v>
      </c>
      <c r="D5" s="67">
        <v>0</v>
      </c>
      <c r="E5" s="66">
        <f>SUM(B5:D5)</f>
        <v>0</v>
      </c>
      <c r="F5" s="75">
        <v>1</v>
      </c>
      <c r="G5" s="71">
        <v>0</v>
      </c>
      <c r="H5" s="67">
        <v>0</v>
      </c>
      <c r="I5" s="66">
        <f>SUM(F5:H5)</f>
        <v>1</v>
      </c>
      <c r="J5" s="57">
        <f>SUM(I5,E5)</f>
        <v>1</v>
      </c>
    </row>
    <row r="6" spans="1:10" ht="15" customHeight="1">
      <c r="A6" s="161" t="s">
        <v>476</v>
      </c>
      <c r="B6" s="162">
        <v>0</v>
      </c>
      <c r="C6" s="162">
        <v>0</v>
      </c>
      <c r="D6" s="154">
        <v>0</v>
      </c>
      <c r="E6" s="153">
        <f aca="true" t="shared" si="0" ref="E6:E41">SUM(B6:D6)</f>
        <v>0</v>
      </c>
      <c r="F6" s="163">
        <v>1</v>
      </c>
      <c r="G6" s="162">
        <v>1</v>
      </c>
      <c r="H6" s="154">
        <v>0</v>
      </c>
      <c r="I6" s="153">
        <f aca="true" t="shared" si="1" ref="I6:I41">SUM(F6:H6)</f>
        <v>2</v>
      </c>
      <c r="J6" s="152">
        <f aca="true" t="shared" si="2" ref="J6:J41">SUM(I6,E6)</f>
        <v>2</v>
      </c>
    </row>
    <row r="7" spans="1:10" ht="15" customHeight="1">
      <c r="A7" s="76" t="s">
        <v>406</v>
      </c>
      <c r="B7" s="71">
        <v>0</v>
      </c>
      <c r="C7" s="71">
        <v>0</v>
      </c>
      <c r="D7" s="67">
        <v>0</v>
      </c>
      <c r="E7" s="66">
        <f t="shared" si="0"/>
        <v>0</v>
      </c>
      <c r="F7" s="75">
        <v>0</v>
      </c>
      <c r="G7" s="71">
        <v>0</v>
      </c>
      <c r="H7" s="67">
        <v>0</v>
      </c>
      <c r="I7" s="66">
        <f t="shared" si="1"/>
        <v>0</v>
      </c>
      <c r="J7" s="57">
        <f t="shared" si="2"/>
        <v>0</v>
      </c>
    </row>
    <row r="8" spans="1:10" ht="15" customHeight="1">
      <c r="A8" s="161" t="s">
        <v>407</v>
      </c>
      <c r="B8" s="162">
        <v>38</v>
      </c>
      <c r="C8" s="162">
        <v>34</v>
      </c>
      <c r="D8" s="154">
        <v>99</v>
      </c>
      <c r="E8" s="153">
        <f t="shared" si="0"/>
        <v>171</v>
      </c>
      <c r="F8" s="163">
        <v>40</v>
      </c>
      <c r="G8" s="162">
        <v>51</v>
      </c>
      <c r="H8" s="154">
        <v>54</v>
      </c>
      <c r="I8" s="153">
        <f t="shared" si="1"/>
        <v>145</v>
      </c>
      <c r="J8" s="152">
        <f t="shared" si="2"/>
        <v>316</v>
      </c>
    </row>
    <row r="9" spans="1:10" ht="15" customHeight="1">
      <c r="A9" s="76" t="s">
        <v>127</v>
      </c>
      <c r="B9" s="71">
        <v>0</v>
      </c>
      <c r="C9" s="71">
        <v>0</v>
      </c>
      <c r="D9" s="67">
        <v>0</v>
      </c>
      <c r="E9" s="66">
        <f t="shared" si="0"/>
        <v>0</v>
      </c>
      <c r="F9" s="75">
        <v>0</v>
      </c>
      <c r="G9" s="71">
        <v>0</v>
      </c>
      <c r="H9" s="67">
        <v>0</v>
      </c>
      <c r="I9" s="66">
        <f t="shared" si="1"/>
        <v>0</v>
      </c>
      <c r="J9" s="57">
        <f t="shared" si="2"/>
        <v>0</v>
      </c>
    </row>
    <row r="10" spans="1:10" ht="15" customHeight="1">
      <c r="A10" s="161" t="s">
        <v>409</v>
      </c>
      <c r="B10" s="162">
        <v>0</v>
      </c>
      <c r="C10" s="162">
        <v>0</v>
      </c>
      <c r="D10" s="154">
        <v>0</v>
      </c>
      <c r="E10" s="153">
        <f t="shared" si="0"/>
        <v>0</v>
      </c>
      <c r="F10" s="163">
        <v>0</v>
      </c>
      <c r="G10" s="162">
        <v>0</v>
      </c>
      <c r="H10" s="154">
        <v>0</v>
      </c>
      <c r="I10" s="153">
        <f t="shared" si="1"/>
        <v>0</v>
      </c>
      <c r="J10" s="152">
        <f t="shared" si="2"/>
        <v>0</v>
      </c>
    </row>
    <row r="11" spans="1:10" ht="15" customHeight="1">
      <c r="A11" s="76" t="s">
        <v>412</v>
      </c>
      <c r="B11" s="71">
        <v>6</v>
      </c>
      <c r="C11" s="71">
        <v>5</v>
      </c>
      <c r="D11" s="67">
        <v>22</v>
      </c>
      <c r="E11" s="66">
        <f t="shared" si="0"/>
        <v>33</v>
      </c>
      <c r="F11" s="75">
        <v>3</v>
      </c>
      <c r="G11" s="71">
        <v>5</v>
      </c>
      <c r="H11" s="67">
        <v>5</v>
      </c>
      <c r="I11" s="66">
        <f t="shared" si="1"/>
        <v>13</v>
      </c>
      <c r="J11" s="57">
        <f t="shared" si="2"/>
        <v>46</v>
      </c>
    </row>
    <row r="12" spans="1:10" ht="15" customHeight="1">
      <c r="A12" s="161" t="s">
        <v>413</v>
      </c>
      <c r="B12" s="162">
        <v>70</v>
      </c>
      <c r="C12" s="162">
        <v>31</v>
      </c>
      <c r="D12" s="154">
        <v>118</v>
      </c>
      <c r="E12" s="153">
        <f t="shared" si="0"/>
        <v>219</v>
      </c>
      <c r="F12" s="163">
        <v>118</v>
      </c>
      <c r="G12" s="162">
        <v>110</v>
      </c>
      <c r="H12" s="154">
        <v>102</v>
      </c>
      <c r="I12" s="153">
        <f t="shared" si="1"/>
        <v>330</v>
      </c>
      <c r="J12" s="152">
        <f t="shared" si="2"/>
        <v>549</v>
      </c>
    </row>
    <row r="13" spans="1:10" ht="15" customHeight="1">
      <c r="A13" s="76" t="s">
        <v>477</v>
      </c>
      <c r="B13" s="71">
        <v>0</v>
      </c>
      <c r="C13" s="71">
        <v>0</v>
      </c>
      <c r="D13" s="67">
        <v>0</v>
      </c>
      <c r="E13" s="66">
        <f t="shared" si="0"/>
        <v>0</v>
      </c>
      <c r="F13" s="75">
        <v>0</v>
      </c>
      <c r="G13" s="71">
        <v>0</v>
      </c>
      <c r="H13" s="67">
        <v>0</v>
      </c>
      <c r="I13" s="66">
        <f t="shared" si="1"/>
        <v>0</v>
      </c>
      <c r="J13" s="57">
        <f t="shared" si="2"/>
        <v>0</v>
      </c>
    </row>
    <row r="14" spans="1:10" ht="15" customHeight="1">
      <c r="A14" s="161" t="s">
        <v>414</v>
      </c>
      <c r="B14" s="162">
        <v>0</v>
      </c>
      <c r="C14" s="162">
        <v>1</v>
      </c>
      <c r="D14" s="154">
        <v>1</v>
      </c>
      <c r="E14" s="153">
        <f t="shared" si="0"/>
        <v>2</v>
      </c>
      <c r="F14" s="163">
        <v>0</v>
      </c>
      <c r="G14" s="162">
        <v>1</v>
      </c>
      <c r="H14" s="154">
        <v>0</v>
      </c>
      <c r="I14" s="153">
        <f t="shared" si="1"/>
        <v>1</v>
      </c>
      <c r="J14" s="152">
        <f t="shared" si="2"/>
        <v>3</v>
      </c>
    </row>
    <row r="15" spans="1:10" ht="15" customHeight="1">
      <c r="A15" s="76" t="s">
        <v>415</v>
      </c>
      <c r="B15" s="71">
        <v>2</v>
      </c>
      <c r="C15" s="71">
        <v>1</v>
      </c>
      <c r="D15" s="67">
        <v>2</v>
      </c>
      <c r="E15" s="66">
        <f t="shared" si="0"/>
        <v>5</v>
      </c>
      <c r="F15" s="75">
        <v>0</v>
      </c>
      <c r="G15" s="71">
        <v>0</v>
      </c>
      <c r="H15" s="67">
        <v>0</v>
      </c>
      <c r="I15" s="66">
        <f t="shared" si="1"/>
        <v>0</v>
      </c>
      <c r="J15" s="57">
        <f t="shared" si="2"/>
        <v>5</v>
      </c>
    </row>
    <row r="16" spans="1:10" ht="15" customHeight="1">
      <c r="A16" s="161" t="s">
        <v>416</v>
      </c>
      <c r="B16" s="162">
        <v>8</v>
      </c>
      <c r="C16" s="162">
        <v>9</v>
      </c>
      <c r="D16" s="154">
        <v>7</v>
      </c>
      <c r="E16" s="153">
        <f t="shared" si="0"/>
        <v>24</v>
      </c>
      <c r="F16" s="163">
        <v>3</v>
      </c>
      <c r="G16" s="162">
        <v>3</v>
      </c>
      <c r="H16" s="154">
        <v>1</v>
      </c>
      <c r="I16" s="153">
        <f t="shared" si="1"/>
        <v>7</v>
      </c>
      <c r="J16" s="152">
        <f t="shared" si="2"/>
        <v>31</v>
      </c>
    </row>
    <row r="17" spans="1:10" ht="15" customHeight="1">
      <c r="A17" s="76" t="s">
        <v>478</v>
      </c>
      <c r="B17" s="71">
        <v>0</v>
      </c>
      <c r="C17" s="71">
        <v>3</v>
      </c>
      <c r="D17" s="67">
        <v>9</v>
      </c>
      <c r="E17" s="66">
        <f t="shared" si="0"/>
        <v>12</v>
      </c>
      <c r="F17" s="75">
        <v>2</v>
      </c>
      <c r="G17" s="71">
        <v>12</v>
      </c>
      <c r="H17" s="67">
        <v>7</v>
      </c>
      <c r="I17" s="66">
        <f t="shared" si="1"/>
        <v>21</v>
      </c>
      <c r="J17" s="57">
        <f t="shared" si="2"/>
        <v>33</v>
      </c>
    </row>
    <row r="18" spans="1:10" ht="15" customHeight="1">
      <c r="A18" s="161" t="s">
        <v>479</v>
      </c>
      <c r="B18" s="162">
        <v>0</v>
      </c>
      <c r="C18" s="162">
        <v>0</v>
      </c>
      <c r="D18" s="154">
        <v>0</v>
      </c>
      <c r="E18" s="153">
        <f t="shared" si="0"/>
        <v>0</v>
      </c>
      <c r="F18" s="163">
        <v>0</v>
      </c>
      <c r="G18" s="162">
        <v>0</v>
      </c>
      <c r="H18" s="154">
        <v>0</v>
      </c>
      <c r="I18" s="153">
        <f t="shared" si="1"/>
        <v>0</v>
      </c>
      <c r="J18" s="152">
        <f t="shared" si="2"/>
        <v>0</v>
      </c>
    </row>
    <row r="19" spans="1:10" ht="15" customHeight="1">
      <c r="A19" s="76" t="s">
        <v>420</v>
      </c>
      <c r="B19" s="71">
        <v>7</v>
      </c>
      <c r="C19" s="71">
        <v>7</v>
      </c>
      <c r="D19" s="67">
        <v>14</v>
      </c>
      <c r="E19" s="66">
        <f t="shared" si="0"/>
        <v>28</v>
      </c>
      <c r="F19" s="75">
        <v>4</v>
      </c>
      <c r="G19" s="71">
        <v>3</v>
      </c>
      <c r="H19" s="67">
        <v>5</v>
      </c>
      <c r="I19" s="66">
        <f t="shared" si="1"/>
        <v>12</v>
      </c>
      <c r="J19" s="57">
        <f t="shared" si="2"/>
        <v>40</v>
      </c>
    </row>
    <row r="20" spans="1:10" ht="15" customHeight="1">
      <c r="A20" s="161" t="s">
        <v>0</v>
      </c>
      <c r="B20" s="162">
        <v>0</v>
      </c>
      <c r="C20" s="162">
        <v>0</v>
      </c>
      <c r="D20" s="154">
        <v>0</v>
      </c>
      <c r="E20" s="153">
        <f t="shared" si="0"/>
        <v>0</v>
      </c>
      <c r="F20" s="163">
        <v>1</v>
      </c>
      <c r="G20" s="162">
        <v>1</v>
      </c>
      <c r="H20" s="154">
        <v>3</v>
      </c>
      <c r="I20" s="153">
        <f t="shared" si="1"/>
        <v>5</v>
      </c>
      <c r="J20" s="152">
        <f t="shared" si="2"/>
        <v>5</v>
      </c>
    </row>
    <row r="21" spans="1:10" ht="15" customHeight="1">
      <c r="A21" s="76" t="s">
        <v>1</v>
      </c>
      <c r="B21" s="71">
        <v>0</v>
      </c>
      <c r="C21" s="71">
        <v>0</v>
      </c>
      <c r="D21" s="67">
        <v>0</v>
      </c>
      <c r="E21" s="66">
        <f t="shared" si="0"/>
        <v>0</v>
      </c>
      <c r="F21" s="75">
        <v>0</v>
      </c>
      <c r="G21" s="71">
        <v>0</v>
      </c>
      <c r="H21" s="67">
        <v>0</v>
      </c>
      <c r="I21" s="66">
        <f t="shared" si="1"/>
        <v>0</v>
      </c>
      <c r="J21" s="57">
        <f t="shared" si="2"/>
        <v>0</v>
      </c>
    </row>
    <row r="22" spans="1:10" ht="15" customHeight="1">
      <c r="A22" s="161" t="s">
        <v>2</v>
      </c>
      <c r="B22" s="162">
        <v>0</v>
      </c>
      <c r="C22" s="162">
        <v>0</v>
      </c>
      <c r="D22" s="154">
        <v>0</v>
      </c>
      <c r="E22" s="153">
        <f t="shared" si="0"/>
        <v>0</v>
      </c>
      <c r="F22" s="163">
        <v>0</v>
      </c>
      <c r="G22" s="162">
        <v>0</v>
      </c>
      <c r="H22" s="154">
        <v>1</v>
      </c>
      <c r="I22" s="153">
        <f t="shared" si="1"/>
        <v>1</v>
      </c>
      <c r="J22" s="152">
        <f t="shared" si="2"/>
        <v>1</v>
      </c>
    </row>
    <row r="23" spans="1:10" ht="15" customHeight="1">
      <c r="A23" s="76" t="s">
        <v>424</v>
      </c>
      <c r="B23" s="71">
        <v>0</v>
      </c>
      <c r="C23" s="71">
        <v>0</v>
      </c>
      <c r="D23" s="67">
        <v>0</v>
      </c>
      <c r="E23" s="66">
        <f t="shared" si="0"/>
        <v>0</v>
      </c>
      <c r="F23" s="75">
        <v>1</v>
      </c>
      <c r="G23" s="71">
        <v>1</v>
      </c>
      <c r="H23" s="67">
        <v>1</v>
      </c>
      <c r="I23" s="66">
        <f t="shared" si="1"/>
        <v>3</v>
      </c>
      <c r="J23" s="57">
        <f t="shared" si="2"/>
        <v>3</v>
      </c>
    </row>
    <row r="24" spans="1:10" ht="15" customHeight="1">
      <c r="A24" s="161" t="s">
        <v>425</v>
      </c>
      <c r="B24" s="162">
        <v>8</v>
      </c>
      <c r="C24" s="162">
        <v>21</v>
      </c>
      <c r="D24" s="154">
        <v>34</v>
      </c>
      <c r="E24" s="153">
        <f t="shared" si="0"/>
        <v>63</v>
      </c>
      <c r="F24" s="163">
        <v>24</v>
      </c>
      <c r="G24" s="162">
        <v>22</v>
      </c>
      <c r="H24" s="154">
        <v>26</v>
      </c>
      <c r="I24" s="153">
        <f t="shared" si="1"/>
        <v>72</v>
      </c>
      <c r="J24" s="152">
        <f t="shared" si="2"/>
        <v>135</v>
      </c>
    </row>
    <row r="25" spans="1:10" ht="15" customHeight="1">
      <c r="A25" s="76" t="s">
        <v>427</v>
      </c>
      <c r="B25" s="71">
        <v>1</v>
      </c>
      <c r="C25" s="71">
        <v>8</v>
      </c>
      <c r="D25" s="67">
        <v>6</v>
      </c>
      <c r="E25" s="66">
        <f t="shared" si="0"/>
        <v>15</v>
      </c>
      <c r="F25" s="75">
        <v>5</v>
      </c>
      <c r="G25" s="71">
        <v>13</v>
      </c>
      <c r="H25" s="67">
        <v>8</v>
      </c>
      <c r="I25" s="66">
        <f t="shared" si="1"/>
        <v>26</v>
      </c>
      <c r="J25" s="57">
        <f t="shared" si="2"/>
        <v>41</v>
      </c>
    </row>
    <row r="26" spans="1:10" ht="15" customHeight="1">
      <c r="A26" s="161" t="s">
        <v>428</v>
      </c>
      <c r="B26" s="162">
        <v>11</v>
      </c>
      <c r="C26" s="162">
        <v>10</v>
      </c>
      <c r="D26" s="154">
        <v>12</v>
      </c>
      <c r="E26" s="153">
        <f t="shared" si="0"/>
        <v>33</v>
      </c>
      <c r="F26" s="163">
        <v>12</v>
      </c>
      <c r="G26" s="162">
        <v>12</v>
      </c>
      <c r="H26" s="154">
        <v>8</v>
      </c>
      <c r="I26" s="153">
        <f t="shared" si="1"/>
        <v>32</v>
      </c>
      <c r="J26" s="152">
        <f t="shared" si="2"/>
        <v>65</v>
      </c>
    </row>
    <row r="27" spans="1:10" ht="15" customHeight="1">
      <c r="A27" s="76" t="s">
        <v>429</v>
      </c>
      <c r="B27" s="71">
        <v>0</v>
      </c>
      <c r="C27" s="71">
        <v>0</v>
      </c>
      <c r="D27" s="67">
        <v>0</v>
      </c>
      <c r="E27" s="66">
        <f t="shared" si="0"/>
        <v>0</v>
      </c>
      <c r="F27" s="75">
        <v>0</v>
      </c>
      <c r="G27" s="71">
        <v>0</v>
      </c>
      <c r="H27" s="67">
        <v>0</v>
      </c>
      <c r="I27" s="66">
        <f t="shared" si="1"/>
        <v>0</v>
      </c>
      <c r="J27" s="57">
        <f t="shared" si="2"/>
        <v>0</v>
      </c>
    </row>
    <row r="28" spans="1:10" ht="15" customHeight="1">
      <c r="A28" s="161" t="s">
        <v>6</v>
      </c>
      <c r="B28" s="162">
        <v>18</v>
      </c>
      <c r="C28" s="162">
        <v>64</v>
      </c>
      <c r="D28" s="154">
        <v>9</v>
      </c>
      <c r="E28" s="153">
        <f t="shared" si="0"/>
        <v>91</v>
      </c>
      <c r="F28" s="163">
        <v>14</v>
      </c>
      <c r="G28" s="162">
        <v>25</v>
      </c>
      <c r="H28" s="154">
        <v>31</v>
      </c>
      <c r="I28" s="153">
        <f t="shared" si="1"/>
        <v>70</v>
      </c>
      <c r="J28" s="152">
        <f t="shared" si="2"/>
        <v>161</v>
      </c>
    </row>
    <row r="29" spans="1:10" ht="15" customHeight="1">
      <c r="A29" s="76" t="s">
        <v>432</v>
      </c>
      <c r="B29" s="71">
        <v>24</v>
      </c>
      <c r="C29" s="71">
        <v>8</v>
      </c>
      <c r="D29" s="67">
        <v>27</v>
      </c>
      <c r="E29" s="66">
        <f t="shared" si="0"/>
        <v>59</v>
      </c>
      <c r="F29" s="75">
        <v>6</v>
      </c>
      <c r="G29" s="71">
        <v>9</v>
      </c>
      <c r="H29" s="67">
        <v>13</v>
      </c>
      <c r="I29" s="66">
        <f t="shared" si="1"/>
        <v>28</v>
      </c>
      <c r="J29" s="57">
        <f t="shared" si="2"/>
        <v>87</v>
      </c>
    </row>
    <row r="30" spans="1:10" ht="15" customHeight="1">
      <c r="A30" s="161" t="s">
        <v>434</v>
      </c>
      <c r="B30" s="162">
        <v>0</v>
      </c>
      <c r="C30" s="162">
        <v>0</v>
      </c>
      <c r="D30" s="154">
        <v>0</v>
      </c>
      <c r="E30" s="153">
        <f t="shared" si="0"/>
        <v>0</v>
      </c>
      <c r="F30" s="163">
        <v>0</v>
      </c>
      <c r="G30" s="162">
        <v>0</v>
      </c>
      <c r="H30" s="154">
        <v>1</v>
      </c>
      <c r="I30" s="153">
        <f t="shared" si="1"/>
        <v>1</v>
      </c>
      <c r="J30" s="152">
        <f t="shared" si="2"/>
        <v>1</v>
      </c>
    </row>
    <row r="31" spans="1:10" ht="15" customHeight="1">
      <c r="A31" s="76" t="s">
        <v>436</v>
      </c>
      <c r="B31" s="71">
        <v>0</v>
      </c>
      <c r="C31" s="71">
        <v>0</v>
      </c>
      <c r="D31" s="67">
        <v>0</v>
      </c>
      <c r="E31" s="66">
        <f t="shared" si="0"/>
        <v>0</v>
      </c>
      <c r="F31" s="75">
        <v>0</v>
      </c>
      <c r="G31" s="71">
        <v>0</v>
      </c>
      <c r="H31" s="67">
        <v>0</v>
      </c>
      <c r="I31" s="66">
        <f t="shared" si="1"/>
        <v>0</v>
      </c>
      <c r="J31" s="57">
        <f t="shared" si="2"/>
        <v>0</v>
      </c>
    </row>
    <row r="32" spans="1:10" ht="15" customHeight="1">
      <c r="A32" s="161" t="s">
        <v>437</v>
      </c>
      <c r="B32" s="162">
        <v>0</v>
      </c>
      <c r="C32" s="162">
        <v>0</v>
      </c>
      <c r="D32" s="154">
        <v>0</v>
      </c>
      <c r="E32" s="153">
        <f t="shared" si="0"/>
        <v>0</v>
      </c>
      <c r="F32" s="163">
        <v>0</v>
      </c>
      <c r="G32" s="162">
        <v>0</v>
      </c>
      <c r="H32" s="154">
        <v>0</v>
      </c>
      <c r="I32" s="153">
        <f t="shared" si="1"/>
        <v>0</v>
      </c>
      <c r="J32" s="152">
        <f t="shared" si="2"/>
        <v>0</v>
      </c>
    </row>
    <row r="33" spans="1:10" ht="15" customHeight="1">
      <c r="A33" s="76" t="s">
        <v>438</v>
      </c>
      <c r="B33" s="71">
        <v>0</v>
      </c>
      <c r="C33" s="71">
        <v>0</v>
      </c>
      <c r="D33" s="67">
        <v>0</v>
      </c>
      <c r="E33" s="66">
        <f t="shared" si="0"/>
        <v>0</v>
      </c>
      <c r="F33" s="75">
        <v>0</v>
      </c>
      <c r="G33" s="71">
        <v>0</v>
      </c>
      <c r="H33" s="67">
        <v>0</v>
      </c>
      <c r="I33" s="66">
        <f t="shared" si="1"/>
        <v>0</v>
      </c>
      <c r="J33" s="57">
        <f t="shared" si="2"/>
        <v>0</v>
      </c>
    </row>
    <row r="34" spans="1:10" ht="15" customHeight="1">
      <c r="A34" s="161" t="s">
        <v>439</v>
      </c>
      <c r="B34" s="162">
        <v>0</v>
      </c>
      <c r="C34" s="162">
        <v>0</v>
      </c>
      <c r="D34" s="154">
        <v>0</v>
      </c>
      <c r="E34" s="153">
        <f t="shared" si="0"/>
        <v>0</v>
      </c>
      <c r="F34" s="163">
        <v>0</v>
      </c>
      <c r="G34" s="162">
        <v>0</v>
      </c>
      <c r="H34" s="154">
        <v>0</v>
      </c>
      <c r="I34" s="153">
        <f t="shared" si="1"/>
        <v>0</v>
      </c>
      <c r="J34" s="152">
        <f t="shared" si="2"/>
        <v>0</v>
      </c>
    </row>
    <row r="35" spans="1:10" ht="15" customHeight="1">
      <c r="A35" s="164" t="s">
        <v>3</v>
      </c>
      <c r="B35" s="165">
        <v>0</v>
      </c>
      <c r="C35" s="165">
        <v>0</v>
      </c>
      <c r="D35" s="166">
        <v>0</v>
      </c>
      <c r="E35" s="167">
        <f t="shared" si="0"/>
        <v>0</v>
      </c>
      <c r="F35" s="168">
        <v>0</v>
      </c>
      <c r="G35" s="165">
        <v>0</v>
      </c>
      <c r="H35" s="166">
        <v>0</v>
      </c>
      <c r="I35" s="167">
        <f t="shared" si="1"/>
        <v>0</v>
      </c>
      <c r="J35" s="57">
        <f t="shared" si="2"/>
        <v>0</v>
      </c>
    </row>
    <row r="36" spans="1:10" ht="15" customHeight="1">
      <c r="A36" s="161" t="s">
        <v>4</v>
      </c>
      <c r="B36" s="162">
        <v>0</v>
      </c>
      <c r="C36" s="162">
        <v>0</v>
      </c>
      <c r="D36" s="154">
        <v>0</v>
      </c>
      <c r="E36" s="153">
        <f t="shared" si="0"/>
        <v>0</v>
      </c>
      <c r="F36" s="163">
        <v>0</v>
      </c>
      <c r="G36" s="162">
        <v>0</v>
      </c>
      <c r="H36" s="154">
        <v>0</v>
      </c>
      <c r="I36" s="153">
        <f t="shared" si="1"/>
        <v>0</v>
      </c>
      <c r="J36" s="152">
        <f t="shared" si="2"/>
        <v>0</v>
      </c>
    </row>
    <row r="37" spans="1:10" ht="15" customHeight="1">
      <c r="A37" s="76" t="s">
        <v>440</v>
      </c>
      <c r="B37" s="71">
        <v>26</v>
      </c>
      <c r="C37" s="71">
        <v>24</v>
      </c>
      <c r="D37" s="67">
        <v>25</v>
      </c>
      <c r="E37" s="66">
        <f t="shared" si="0"/>
        <v>75</v>
      </c>
      <c r="F37" s="75">
        <v>9</v>
      </c>
      <c r="G37" s="71">
        <v>12</v>
      </c>
      <c r="H37" s="67">
        <v>16</v>
      </c>
      <c r="I37" s="66">
        <f t="shared" si="1"/>
        <v>37</v>
      </c>
      <c r="J37" s="57">
        <f t="shared" si="2"/>
        <v>112</v>
      </c>
    </row>
    <row r="38" spans="1:10" ht="15" customHeight="1">
      <c r="A38" s="161" t="s">
        <v>441</v>
      </c>
      <c r="B38" s="162">
        <v>35</v>
      </c>
      <c r="C38" s="162">
        <v>41</v>
      </c>
      <c r="D38" s="154">
        <v>70</v>
      </c>
      <c r="E38" s="153">
        <f t="shared" si="0"/>
        <v>146</v>
      </c>
      <c r="F38" s="163">
        <v>38</v>
      </c>
      <c r="G38" s="162">
        <v>31</v>
      </c>
      <c r="H38" s="154">
        <v>17</v>
      </c>
      <c r="I38" s="153">
        <f t="shared" si="1"/>
        <v>86</v>
      </c>
      <c r="J38" s="152">
        <f t="shared" si="2"/>
        <v>232</v>
      </c>
    </row>
    <row r="39" spans="1:10" ht="15" customHeight="1">
      <c r="A39" s="76" t="s">
        <v>442</v>
      </c>
      <c r="B39" s="71">
        <v>31</v>
      </c>
      <c r="C39" s="71">
        <v>44</v>
      </c>
      <c r="D39" s="67">
        <v>75</v>
      </c>
      <c r="E39" s="66">
        <f t="shared" si="0"/>
        <v>150</v>
      </c>
      <c r="F39" s="75">
        <v>50</v>
      </c>
      <c r="G39" s="71">
        <v>50</v>
      </c>
      <c r="H39" s="67">
        <v>42</v>
      </c>
      <c r="I39" s="66">
        <f t="shared" si="1"/>
        <v>142</v>
      </c>
      <c r="J39" s="57">
        <f t="shared" si="2"/>
        <v>292</v>
      </c>
    </row>
    <row r="40" spans="1:10" ht="15" customHeight="1">
      <c r="A40" s="161" t="s">
        <v>443</v>
      </c>
      <c r="B40" s="162">
        <v>0</v>
      </c>
      <c r="C40" s="162">
        <v>0</v>
      </c>
      <c r="D40" s="154">
        <v>0</v>
      </c>
      <c r="E40" s="153">
        <f t="shared" si="0"/>
        <v>0</v>
      </c>
      <c r="F40" s="163">
        <v>0</v>
      </c>
      <c r="G40" s="162">
        <v>0</v>
      </c>
      <c r="H40" s="154">
        <v>0</v>
      </c>
      <c r="I40" s="153">
        <f t="shared" si="1"/>
        <v>0</v>
      </c>
      <c r="J40" s="152">
        <f t="shared" si="2"/>
        <v>0</v>
      </c>
    </row>
    <row r="41" spans="1:10" ht="15" customHeight="1">
      <c r="A41" s="205" t="s">
        <v>444</v>
      </c>
      <c r="B41" s="168">
        <v>1</v>
      </c>
      <c r="C41" s="165">
        <v>1</v>
      </c>
      <c r="D41" s="166">
        <v>2</v>
      </c>
      <c r="E41" s="167">
        <f t="shared" si="0"/>
        <v>4</v>
      </c>
      <c r="F41" s="168">
        <v>1</v>
      </c>
      <c r="G41" s="165">
        <v>3</v>
      </c>
      <c r="H41" s="166">
        <v>4</v>
      </c>
      <c r="I41" s="167">
        <f t="shared" si="1"/>
        <v>8</v>
      </c>
      <c r="J41" s="201">
        <f t="shared" si="2"/>
        <v>12</v>
      </c>
    </row>
    <row r="42" spans="1:10" ht="12.75">
      <c r="A42" s="274"/>
      <c r="B42" s="275"/>
      <c r="C42" s="276"/>
      <c r="D42" s="277"/>
      <c r="E42" s="278"/>
      <c r="F42" s="275"/>
      <c r="G42" s="276"/>
      <c r="H42" s="277"/>
      <c r="I42" s="278"/>
      <c r="J42" s="276"/>
    </row>
    <row r="43" spans="1:10" ht="15.75" thickBot="1">
      <c r="A43" s="215" t="s">
        <v>105</v>
      </c>
      <c r="B43" s="216">
        <f>SUM(B5:B42)</f>
        <v>286</v>
      </c>
      <c r="C43" s="203">
        <f aca="true" t="shared" si="3" ref="C43:J43">SUM(C5:C42)</f>
        <v>312</v>
      </c>
      <c r="D43" s="217">
        <f t="shared" si="3"/>
        <v>532</v>
      </c>
      <c r="E43" s="218">
        <f t="shared" si="3"/>
        <v>1130</v>
      </c>
      <c r="F43" s="216">
        <f t="shared" si="3"/>
        <v>333</v>
      </c>
      <c r="G43" s="203">
        <f t="shared" si="3"/>
        <v>365</v>
      </c>
      <c r="H43" s="217">
        <f t="shared" si="3"/>
        <v>345</v>
      </c>
      <c r="I43" s="218">
        <f t="shared" si="3"/>
        <v>1043</v>
      </c>
      <c r="J43" s="203">
        <f t="shared" si="3"/>
        <v>2173</v>
      </c>
    </row>
    <row r="44" spans="9:10" ht="12.75">
      <c r="I44" s="41"/>
      <c r="J44" s="42" t="s">
        <v>85</v>
      </c>
    </row>
  </sheetData>
  <sheetProtection/>
  <mergeCells count="2">
    <mergeCell ref="B3:D3"/>
    <mergeCell ref="F3:H3"/>
  </mergeCells>
  <printOptions/>
  <pageMargins left="0.75" right="0.75" top="1" bottom="1" header="0.5" footer="0.5"/>
  <pageSetup fitToHeight="1" fitToWidth="1" horizontalDpi="600" verticalDpi="600" orientation="portrait" paperSize="9" scale="65" r:id="rId1"/>
</worksheet>
</file>

<file path=xl/worksheets/sheet12.xml><?xml version="1.0" encoding="utf-8"?>
<worksheet xmlns="http://schemas.openxmlformats.org/spreadsheetml/2006/main" xmlns:r="http://schemas.openxmlformats.org/officeDocument/2006/relationships">
  <sheetPr>
    <pageSetUpPr fitToPage="1"/>
  </sheetPr>
  <dimension ref="A1:K49"/>
  <sheetViews>
    <sheetView showGridLines="0" zoomScalePageLayoutView="0" workbookViewId="0" topLeftCell="A22">
      <selection activeCell="B48" sqref="B48:C48"/>
    </sheetView>
  </sheetViews>
  <sheetFormatPr defaultColWidth="6.7109375" defaultRowHeight="12.75"/>
  <cols>
    <col min="1" max="1" width="28.28125" style="5" customWidth="1"/>
    <col min="2" max="16384" width="6.7109375" style="5" customWidth="1"/>
  </cols>
  <sheetData>
    <row r="1" s="123" customFormat="1" ht="15">
      <c r="A1" s="127" t="s">
        <v>351</v>
      </c>
    </row>
    <row r="2" s="160" customFormat="1" ht="20.25" customHeight="1" thickBot="1">
      <c r="A2" s="8" t="s">
        <v>59</v>
      </c>
    </row>
    <row r="3" spans="1:11" s="160" customFormat="1" ht="18.75" customHeight="1">
      <c r="A3" s="2"/>
      <c r="B3" s="449" t="s">
        <v>257</v>
      </c>
      <c r="C3" s="449"/>
      <c r="D3" s="449" t="s">
        <v>256</v>
      </c>
      <c r="E3" s="449"/>
      <c r="F3" s="449" t="s">
        <v>460</v>
      </c>
      <c r="G3" s="449"/>
      <c r="H3" s="449" t="s">
        <v>276</v>
      </c>
      <c r="I3" s="449"/>
      <c r="J3" s="449" t="s">
        <v>323</v>
      </c>
      <c r="K3" s="449"/>
    </row>
    <row r="4" spans="1:11" s="160" customFormat="1" ht="16.5" customHeight="1">
      <c r="A4" s="65" t="s">
        <v>445</v>
      </c>
      <c r="B4" s="262" t="s">
        <v>451</v>
      </c>
      <c r="C4" s="262" t="s">
        <v>450</v>
      </c>
      <c r="D4" s="262" t="s">
        <v>451</v>
      </c>
      <c r="E4" s="262" t="s">
        <v>450</v>
      </c>
      <c r="F4" s="262" t="s">
        <v>451</v>
      </c>
      <c r="G4" s="262" t="s">
        <v>450</v>
      </c>
      <c r="H4" s="262" t="s">
        <v>451</v>
      </c>
      <c r="I4" s="262" t="s">
        <v>450</v>
      </c>
      <c r="J4" s="262" t="s">
        <v>451</v>
      </c>
      <c r="K4" s="262" t="s">
        <v>450</v>
      </c>
    </row>
    <row r="5" spans="1:11" s="160" customFormat="1" ht="15" customHeight="1">
      <c r="A5" s="3" t="s">
        <v>7</v>
      </c>
      <c r="B5" s="83">
        <v>0</v>
      </c>
      <c r="C5" s="83">
        <v>0</v>
      </c>
      <c r="D5" s="83">
        <v>0</v>
      </c>
      <c r="E5" s="83">
        <v>0</v>
      </c>
      <c r="F5" s="83">
        <v>0</v>
      </c>
      <c r="G5" s="83">
        <v>1</v>
      </c>
      <c r="H5" s="83">
        <v>0</v>
      </c>
      <c r="I5" s="83">
        <v>0</v>
      </c>
      <c r="J5" s="83">
        <v>0</v>
      </c>
      <c r="K5" s="83">
        <v>0</v>
      </c>
    </row>
    <row r="6" spans="1:11" s="160" customFormat="1" ht="15" customHeight="1">
      <c r="A6" s="346" t="s">
        <v>476</v>
      </c>
      <c r="B6" s="349">
        <v>0</v>
      </c>
      <c r="C6" s="350">
        <v>0</v>
      </c>
      <c r="D6" s="349">
        <v>0</v>
      </c>
      <c r="E6" s="350">
        <v>0</v>
      </c>
      <c r="F6" s="349">
        <v>0</v>
      </c>
      <c r="G6" s="350">
        <v>0</v>
      </c>
      <c r="H6" s="349">
        <v>0</v>
      </c>
      <c r="I6" s="350">
        <v>1</v>
      </c>
      <c r="J6" s="349">
        <v>0</v>
      </c>
      <c r="K6" s="350">
        <v>0</v>
      </c>
    </row>
    <row r="7" spans="1:11" s="160" customFormat="1" ht="15" customHeight="1">
      <c r="A7" s="3" t="s">
        <v>8</v>
      </c>
      <c r="B7" s="83">
        <v>0</v>
      </c>
      <c r="C7" s="83">
        <v>1</v>
      </c>
      <c r="D7" s="83">
        <v>0</v>
      </c>
      <c r="E7" s="83">
        <v>0</v>
      </c>
      <c r="F7" s="83">
        <v>0</v>
      </c>
      <c r="G7" s="83">
        <v>0</v>
      </c>
      <c r="H7" s="83">
        <v>1</v>
      </c>
      <c r="I7" s="83">
        <v>0</v>
      </c>
      <c r="J7" s="83">
        <v>1</v>
      </c>
      <c r="K7" s="83">
        <v>0</v>
      </c>
    </row>
    <row r="8" spans="1:11" s="160" customFormat="1" ht="15" customHeight="1">
      <c r="A8" s="346" t="s">
        <v>9</v>
      </c>
      <c r="B8" s="349">
        <v>0</v>
      </c>
      <c r="C8" s="350">
        <v>1</v>
      </c>
      <c r="D8" s="349">
        <v>0</v>
      </c>
      <c r="E8" s="350">
        <v>0</v>
      </c>
      <c r="F8" s="349">
        <v>0</v>
      </c>
      <c r="G8" s="350">
        <v>0</v>
      </c>
      <c r="H8" s="349">
        <v>0</v>
      </c>
      <c r="I8" s="350">
        <v>0</v>
      </c>
      <c r="J8" s="349">
        <v>1</v>
      </c>
      <c r="K8" s="350">
        <v>0</v>
      </c>
    </row>
    <row r="9" spans="1:11" s="160" customFormat="1" ht="15" customHeight="1">
      <c r="A9" s="3" t="s">
        <v>127</v>
      </c>
      <c r="B9" s="83">
        <v>20</v>
      </c>
      <c r="C9" s="83">
        <v>93</v>
      </c>
      <c r="D9" s="83">
        <v>39</v>
      </c>
      <c r="E9" s="83">
        <v>111</v>
      </c>
      <c r="F9" s="83">
        <v>43</v>
      </c>
      <c r="G9" s="83">
        <v>139</v>
      </c>
      <c r="H9" s="83">
        <v>49</v>
      </c>
      <c r="I9" s="83">
        <v>123</v>
      </c>
      <c r="J9" s="83">
        <v>24</v>
      </c>
      <c r="K9" s="83">
        <v>66</v>
      </c>
    </row>
    <row r="10" spans="1:11" s="160" customFormat="1" ht="15" customHeight="1">
      <c r="A10" s="346" t="s">
        <v>10</v>
      </c>
      <c r="B10" s="349">
        <v>2</v>
      </c>
      <c r="C10" s="350">
        <v>5</v>
      </c>
      <c r="D10" s="349">
        <v>5</v>
      </c>
      <c r="E10" s="350">
        <v>2</v>
      </c>
      <c r="F10" s="349">
        <v>1</v>
      </c>
      <c r="G10" s="350">
        <v>2</v>
      </c>
      <c r="H10" s="349">
        <v>2</v>
      </c>
      <c r="I10" s="350">
        <v>5</v>
      </c>
      <c r="J10" s="349">
        <v>8</v>
      </c>
      <c r="K10" s="350">
        <v>2</v>
      </c>
    </row>
    <row r="11" spans="1:11" s="160" customFormat="1" ht="15" customHeight="1">
      <c r="A11" s="3" t="s">
        <v>11</v>
      </c>
      <c r="B11" s="83">
        <v>0</v>
      </c>
      <c r="C11" s="83">
        <v>0</v>
      </c>
      <c r="D11" s="83">
        <v>0</v>
      </c>
      <c r="E11" s="83">
        <v>0</v>
      </c>
      <c r="F11" s="83">
        <v>0</v>
      </c>
      <c r="G11" s="83">
        <v>0</v>
      </c>
      <c r="H11" s="83">
        <v>0</v>
      </c>
      <c r="I11" s="83">
        <v>0</v>
      </c>
      <c r="J11" s="83">
        <v>0</v>
      </c>
      <c r="K11" s="83">
        <v>0</v>
      </c>
    </row>
    <row r="12" spans="1:11" s="160" customFormat="1" ht="15" customHeight="1">
      <c r="A12" s="150" t="s">
        <v>12</v>
      </c>
      <c r="B12" s="150">
        <v>0</v>
      </c>
      <c r="C12" s="150">
        <v>5</v>
      </c>
      <c r="D12" s="150">
        <v>0</v>
      </c>
      <c r="E12" s="150">
        <v>5</v>
      </c>
      <c r="F12" s="150">
        <v>0</v>
      </c>
      <c r="G12" s="150">
        <v>1</v>
      </c>
      <c r="H12" s="150">
        <v>0</v>
      </c>
      <c r="I12" s="150">
        <v>8</v>
      </c>
      <c r="J12" s="150">
        <v>0</v>
      </c>
      <c r="K12" s="150">
        <v>1</v>
      </c>
    </row>
    <row r="13" spans="1:11" s="160" customFormat="1" ht="15" customHeight="1">
      <c r="A13" s="83" t="s">
        <v>412</v>
      </c>
      <c r="B13" s="83">
        <v>5</v>
      </c>
      <c r="C13" s="83">
        <v>6</v>
      </c>
      <c r="D13" s="83">
        <v>1</v>
      </c>
      <c r="E13" s="83">
        <v>1</v>
      </c>
      <c r="F13" s="83">
        <v>4</v>
      </c>
      <c r="G13" s="83">
        <v>6</v>
      </c>
      <c r="H13" s="83">
        <v>10</v>
      </c>
      <c r="I13" s="83">
        <v>4</v>
      </c>
      <c r="J13" s="83">
        <v>9</v>
      </c>
      <c r="K13" s="83">
        <v>6</v>
      </c>
    </row>
    <row r="14" spans="1:11" s="160" customFormat="1" ht="15" customHeight="1">
      <c r="A14" s="150" t="s">
        <v>13</v>
      </c>
      <c r="B14" s="150">
        <v>0</v>
      </c>
      <c r="C14" s="150">
        <v>4</v>
      </c>
      <c r="D14" s="150">
        <v>0</v>
      </c>
      <c r="E14" s="150">
        <v>3</v>
      </c>
      <c r="F14" s="150">
        <v>0</v>
      </c>
      <c r="G14" s="150">
        <v>8</v>
      </c>
      <c r="H14" s="150">
        <v>0</v>
      </c>
      <c r="I14" s="150">
        <v>4</v>
      </c>
      <c r="J14" s="150">
        <v>0</v>
      </c>
      <c r="K14" s="150">
        <v>6</v>
      </c>
    </row>
    <row r="15" spans="1:11" s="160" customFormat="1" ht="15" customHeight="1">
      <c r="A15" s="83" t="s">
        <v>413</v>
      </c>
      <c r="B15" s="83">
        <v>1</v>
      </c>
      <c r="C15" s="83">
        <v>3</v>
      </c>
      <c r="D15" s="83">
        <v>0</v>
      </c>
      <c r="E15" s="83">
        <v>3</v>
      </c>
      <c r="F15" s="83">
        <v>1</v>
      </c>
      <c r="G15" s="83">
        <v>0</v>
      </c>
      <c r="H15" s="83">
        <v>0</v>
      </c>
      <c r="I15" s="83">
        <v>2</v>
      </c>
      <c r="J15" s="83">
        <v>1</v>
      </c>
      <c r="K15" s="83">
        <v>0</v>
      </c>
    </row>
    <row r="16" spans="1:11" s="160" customFormat="1" ht="15" customHeight="1">
      <c r="A16" s="150" t="s">
        <v>14</v>
      </c>
      <c r="B16" s="150">
        <v>0</v>
      </c>
      <c r="C16" s="150">
        <v>1</v>
      </c>
      <c r="D16" s="150">
        <v>0</v>
      </c>
      <c r="E16" s="150">
        <v>0</v>
      </c>
      <c r="F16" s="150">
        <v>0</v>
      </c>
      <c r="G16" s="150">
        <v>0</v>
      </c>
      <c r="H16" s="150">
        <v>0</v>
      </c>
      <c r="I16" s="150">
        <v>0</v>
      </c>
      <c r="J16" s="150">
        <v>0</v>
      </c>
      <c r="K16" s="150">
        <v>0</v>
      </c>
    </row>
    <row r="17" spans="1:11" s="160" customFormat="1" ht="15" customHeight="1">
      <c r="A17" s="83" t="s">
        <v>15</v>
      </c>
      <c r="B17" s="83">
        <v>2</v>
      </c>
      <c r="C17" s="83">
        <v>2</v>
      </c>
      <c r="D17" s="83">
        <v>0</v>
      </c>
      <c r="E17" s="83">
        <v>3</v>
      </c>
      <c r="F17" s="83">
        <v>2</v>
      </c>
      <c r="G17" s="83">
        <v>6</v>
      </c>
      <c r="H17" s="83">
        <v>1</v>
      </c>
      <c r="I17" s="83">
        <v>1</v>
      </c>
      <c r="J17" s="83">
        <v>2</v>
      </c>
      <c r="K17" s="83">
        <v>6</v>
      </c>
    </row>
    <row r="18" spans="1:11" s="160" customFormat="1" ht="15" customHeight="1">
      <c r="A18" s="150" t="s">
        <v>416</v>
      </c>
      <c r="B18" s="150">
        <v>2</v>
      </c>
      <c r="C18" s="150">
        <v>4</v>
      </c>
      <c r="D18" s="150">
        <v>0</v>
      </c>
      <c r="E18" s="150">
        <v>1</v>
      </c>
      <c r="F18" s="150">
        <v>0</v>
      </c>
      <c r="G18" s="150">
        <v>3</v>
      </c>
      <c r="H18" s="150">
        <v>0</v>
      </c>
      <c r="I18" s="150">
        <v>4</v>
      </c>
      <c r="J18" s="150">
        <v>5</v>
      </c>
      <c r="K18" s="150">
        <v>0</v>
      </c>
    </row>
    <row r="19" spans="1:11" s="160" customFormat="1" ht="15" customHeight="1">
      <c r="A19" s="83" t="s">
        <v>478</v>
      </c>
      <c r="B19" s="83">
        <v>18</v>
      </c>
      <c r="C19" s="83">
        <v>27</v>
      </c>
      <c r="D19" s="83">
        <v>20</v>
      </c>
      <c r="E19" s="83">
        <v>24</v>
      </c>
      <c r="F19" s="83">
        <v>28</v>
      </c>
      <c r="G19" s="83">
        <v>34</v>
      </c>
      <c r="H19" s="83">
        <v>34</v>
      </c>
      <c r="I19" s="83">
        <v>23</v>
      </c>
      <c r="J19" s="83">
        <v>34</v>
      </c>
      <c r="K19" s="83">
        <v>19</v>
      </c>
    </row>
    <row r="20" spans="1:11" s="160" customFormat="1" ht="15" customHeight="1">
      <c r="A20" s="150" t="s">
        <v>16</v>
      </c>
      <c r="B20" s="150">
        <v>0</v>
      </c>
      <c r="C20" s="150">
        <v>10</v>
      </c>
      <c r="D20" s="150">
        <v>0</v>
      </c>
      <c r="E20" s="150">
        <v>18</v>
      </c>
      <c r="F20" s="150">
        <v>0</v>
      </c>
      <c r="G20" s="150">
        <v>18</v>
      </c>
      <c r="H20" s="150">
        <v>0</v>
      </c>
      <c r="I20" s="150">
        <v>15</v>
      </c>
      <c r="J20" s="150">
        <v>0</v>
      </c>
      <c r="K20" s="150">
        <v>12</v>
      </c>
    </row>
    <row r="21" spans="1:11" s="160" customFormat="1" ht="15" customHeight="1">
      <c r="A21" s="83" t="s">
        <v>17</v>
      </c>
      <c r="B21" s="83">
        <v>0</v>
      </c>
      <c r="C21" s="83">
        <v>0</v>
      </c>
      <c r="D21" s="83">
        <v>0</v>
      </c>
      <c r="E21" s="83">
        <v>0</v>
      </c>
      <c r="F21" s="83">
        <v>0</v>
      </c>
      <c r="G21" s="83">
        <v>0</v>
      </c>
      <c r="H21" s="83">
        <v>0</v>
      </c>
      <c r="I21" s="83">
        <v>0</v>
      </c>
      <c r="J21" s="83">
        <v>0</v>
      </c>
      <c r="K21" s="83">
        <v>0</v>
      </c>
    </row>
    <row r="22" spans="1:11" s="160" customFormat="1" ht="15" customHeight="1">
      <c r="A22" s="150" t="s">
        <v>18</v>
      </c>
      <c r="B22" s="150">
        <v>0</v>
      </c>
      <c r="C22" s="150">
        <v>0</v>
      </c>
      <c r="D22" s="150">
        <v>0</v>
      </c>
      <c r="E22" s="150">
        <v>0</v>
      </c>
      <c r="F22" s="150">
        <v>0</v>
      </c>
      <c r="G22" s="150">
        <v>0</v>
      </c>
      <c r="H22" s="150">
        <v>0</v>
      </c>
      <c r="I22" s="150">
        <v>0</v>
      </c>
      <c r="J22" s="150">
        <v>0</v>
      </c>
      <c r="K22" s="150">
        <v>0</v>
      </c>
    </row>
    <row r="23" spans="1:11" s="160" customFormat="1" ht="15" customHeight="1">
      <c r="A23" s="83" t="s">
        <v>479</v>
      </c>
      <c r="B23" s="83">
        <v>1</v>
      </c>
      <c r="C23" s="83">
        <v>9</v>
      </c>
      <c r="D23" s="83">
        <v>0</v>
      </c>
      <c r="E23" s="83">
        <v>4</v>
      </c>
      <c r="F23" s="83">
        <v>1</v>
      </c>
      <c r="G23" s="83">
        <v>11</v>
      </c>
      <c r="H23" s="83">
        <v>0</v>
      </c>
      <c r="I23" s="83">
        <v>8</v>
      </c>
      <c r="J23" s="83">
        <v>0</v>
      </c>
      <c r="K23" s="83">
        <v>4</v>
      </c>
    </row>
    <row r="24" spans="1:11" s="160" customFormat="1" ht="15" customHeight="1">
      <c r="A24" s="150" t="s">
        <v>19</v>
      </c>
      <c r="B24" s="150">
        <v>2</v>
      </c>
      <c r="C24" s="150">
        <v>3</v>
      </c>
      <c r="D24" s="150">
        <v>0</v>
      </c>
      <c r="E24" s="150">
        <v>5</v>
      </c>
      <c r="F24" s="150">
        <v>9</v>
      </c>
      <c r="G24" s="150">
        <v>1</v>
      </c>
      <c r="H24" s="150">
        <v>3</v>
      </c>
      <c r="I24" s="150">
        <v>2</v>
      </c>
      <c r="J24" s="150">
        <v>1</v>
      </c>
      <c r="K24" s="150">
        <v>2</v>
      </c>
    </row>
    <row r="25" spans="1:11" s="160" customFormat="1" ht="15" customHeight="1">
      <c r="A25" s="83" t="s">
        <v>20</v>
      </c>
      <c r="B25" s="83">
        <v>0</v>
      </c>
      <c r="C25" s="83">
        <v>0</v>
      </c>
      <c r="D25" s="83">
        <v>0</v>
      </c>
      <c r="E25" s="83">
        <v>2</v>
      </c>
      <c r="F25" s="83">
        <v>0</v>
      </c>
      <c r="G25" s="83">
        <v>0</v>
      </c>
      <c r="H25" s="83">
        <v>0</v>
      </c>
      <c r="I25" s="83">
        <v>0</v>
      </c>
      <c r="J25" s="83">
        <v>0</v>
      </c>
      <c r="K25" s="83">
        <v>0</v>
      </c>
    </row>
    <row r="26" spans="1:11" s="160" customFormat="1" ht="15" customHeight="1">
      <c r="A26" s="150" t="s">
        <v>21</v>
      </c>
      <c r="B26" s="150">
        <v>0</v>
      </c>
      <c r="C26" s="150">
        <v>0</v>
      </c>
      <c r="D26" s="150">
        <v>0</v>
      </c>
      <c r="E26" s="150">
        <v>0</v>
      </c>
      <c r="F26" s="150">
        <v>0</v>
      </c>
      <c r="G26" s="150">
        <v>0</v>
      </c>
      <c r="H26" s="150">
        <v>0</v>
      </c>
      <c r="I26" s="150">
        <v>0</v>
      </c>
      <c r="J26" s="150">
        <v>0</v>
      </c>
      <c r="K26" s="150">
        <v>0</v>
      </c>
    </row>
    <row r="27" spans="1:11" s="160" customFormat="1" ht="15" customHeight="1">
      <c r="A27" s="83" t="s">
        <v>1</v>
      </c>
      <c r="B27" s="83">
        <v>0</v>
      </c>
      <c r="C27" s="83">
        <v>2</v>
      </c>
      <c r="D27" s="83">
        <v>0</v>
      </c>
      <c r="E27" s="83">
        <v>3</v>
      </c>
      <c r="F27" s="83">
        <v>0</v>
      </c>
      <c r="G27" s="83">
        <v>0</v>
      </c>
      <c r="H27" s="83">
        <v>0</v>
      </c>
      <c r="I27" s="83">
        <v>1</v>
      </c>
      <c r="J27" s="83">
        <v>0</v>
      </c>
      <c r="K27" s="83">
        <v>1</v>
      </c>
    </row>
    <row r="28" spans="1:11" s="160" customFormat="1" ht="15" customHeight="1">
      <c r="A28" s="150" t="s">
        <v>2</v>
      </c>
      <c r="B28" s="150">
        <v>0</v>
      </c>
      <c r="C28" s="150">
        <v>8</v>
      </c>
      <c r="D28" s="150">
        <v>4</v>
      </c>
      <c r="E28" s="150">
        <v>6</v>
      </c>
      <c r="F28" s="150">
        <v>0</v>
      </c>
      <c r="G28" s="150">
        <v>3</v>
      </c>
      <c r="H28" s="150">
        <v>0</v>
      </c>
      <c r="I28" s="150">
        <v>10</v>
      </c>
      <c r="J28" s="150">
        <v>1</v>
      </c>
      <c r="K28" s="150">
        <v>1</v>
      </c>
    </row>
    <row r="29" spans="1:11" s="160" customFormat="1" ht="15" customHeight="1">
      <c r="A29" s="83" t="s">
        <v>22</v>
      </c>
      <c r="B29" s="83">
        <v>11</v>
      </c>
      <c r="C29" s="83">
        <v>31</v>
      </c>
      <c r="D29" s="83">
        <v>7</v>
      </c>
      <c r="E29" s="83">
        <v>25</v>
      </c>
      <c r="F29" s="83">
        <v>25</v>
      </c>
      <c r="G29" s="83">
        <v>44</v>
      </c>
      <c r="H29" s="83">
        <v>5</v>
      </c>
      <c r="I29" s="83">
        <v>42</v>
      </c>
      <c r="J29" s="83">
        <v>14</v>
      </c>
      <c r="K29" s="83">
        <v>32</v>
      </c>
    </row>
    <row r="30" spans="1:11" s="160" customFormat="1" ht="15" customHeight="1">
      <c r="A30" s="150" t="s">
        <v>23</v>
      </c>
      <c r="B30" s="150">
        <v>0</v>
      </c>
      <c r="C30" s="150">
        <v>0</v>
      </c>
      <c r="D30" s="150">
        <v>0</v>
      </c>
      <c r="E30" s="150">
        <v>0</v>
      </c>
      <c r="F30" s="150">
        <v>0</v>
      </c>
      <c r="G30" s="150">
        <v>0</v>
      </c>
      <c r="H30" s="150">
        <v>0</v>
      </c>
      <c r="I30" s="150">
        <v>0</v>
      </c>
      <c r="J30" s="150">
        <v>0</v>
      </c>
      <c r="K30" s="150">
        <v>1</v>
      </c>
    </row>
    <row r="31" spans="1:11" s="160" customFormat="1" ht="15" customHeight="1">
      <c r="A31" s="83" t="s">
        <v>24</v>
      </c>
      <c r="B31" s="83">
        <v>1</v>
      </c>
      <c r="C31" s="83">
        <v>1</v>
      </c>
      <c r="D31" s="83">
        <v>1</v>
      </c>
      <c r="E31" s="83">
        <v>1</v>
      </c>
      <c r="F31" s="83">
        <v>1</v>
      </c>
      <c r="G31" s="83">
        <v>1</v>
      </c>
      <c r="H31" s="83">
        <v>0</v>
      </c>
      <c r="I31" s="83">
        <v>0</v>
      </c>
      <c r="J31" s="83">
        <v>2</v>
      </c>
      <c r="K31" s="83">
        <v>0</v>
      </c>
    </row>
    <row r="32" spans="1:11" s="160" customFormat="1" ht="15" customHeight="1">
      <c r="A32" s="150" t="s">
        <v>25</v>
      </c>
      <c r="B32" s="150">
        <v>0</v>
      </c>
      <c r="C32" s="150">
        <v>0</v>
      </c>
      <c r="D32" s="150">
        <v>0</v>
      </c>
      <c r="E32" s="150">
        <v>0</v>
      </c>
      <c r="F32" s="150">
        <v>0</v>
      </c>
      <c r="G32" s="150">
        <v>0</v>
      </c>
      <c r="H32" s="150">
        <v>0</v>
      </c>
      <c r="I32" s="150">
        <v>0</v>
      </c>
      <c r="J32" s="150">
        <v>0</v>
      </c>
      <c r="K32" s="150">
        <v>0</v>
      </c>
    </row>
    <row r="33" spans="1:11" s="160" customFormat="1" ht="15" customHeight="1">
      <c r="A33" s="83" t="s">
        <v>425</v>
      </c>
      <c r="B33" s="83">
        <v>12</v>
      </c>
      <c r="C33" s="83">
        <v>59</v>
      </c>
      <c r="D33" s="83">
        <v>18</v>
      </c>
      <c r="E33" s="83">
        <v>35</v>
      </c>
      <c r="F33" s="83">
        <v>49</v>
      </c>
      <c r="G33" s="83">
        <v>65</v>
      </c>
      <c r="H33" s="83">
        <v>22</v>
      </c>
      <c r="I33" s="83">
        <v>45</v>
      </c>
      <c r="J33" s="83">
        <v>14</v>
      </c>
      <c r="K33" s="83">
        <v>33</v>
      </c>
    </row>
    <row r="34" spans="1:11" s="160" customFormat="1" ht="15" customHeight="1">
      <c r="A34" s="150" t="s">
        <v>26</v>
      </c>
      <c r="B34" s="150">
        <v>0</v>
      </c>
      <c r="C34" s="150">
        <v>0</v>
      </c>
      <c r="D34" s="150">
        <v>0</v>
      </c>
      <c r="E34" s="150">
        <v>0</v>
      </c>
      <c r="F34" s="150">
        <v>0</v>
      </c>
      <c r="G34" s="150">
        <v>0</v>
      </c>
      <c r="H34" s="150">
        <v>0</v>
      </c>
      <c r="I34" s="150">
        <v>0</v>
      </c>
      <c r="J34" s="150">
        <v>0</v>
      </c>
      <c r="K34" s="150">
        <v>0</v>
      </c>
    </row>
    <row r="35" spans="1:11" s="160" customFormat="1" ht="15" customHeight="1">
      <c r="A35" s="83" t="s">
        <v>427</v>
      </c>
      <c r="B35" s="83">
        <v>1</v>
      </c>
      <c r="C35" s="83">
        <v>4</v>
      </c>
      <c r="D35" s="83">
        <v>0</v>
      </c>
      <c r="E35" s="83">
        <v>2</v>
      </c>
      <c r="F35" s="83">
        <v>1</v>
      </c>
      <c r="G35" s="83">
        <v>4</v>
      </c>
      <c r="H35" s="83">
        <v>2</v>
      </c>
      <c r="I35" s="83">
        <v>3</v>
      </c>
      <c r="J35" s="83">
        <v>2</v>
      </c>
      <c r="K35" s="83">
        <v>3</v>
      </c>
    </row>
    <row r="36" spans="1:11" s="160" customFormat="1" ht="15" customHeight="1">
      <c r="A36" s="150" t="s">
        <v>27</v>
      </c>
      <c r="B36" s="150">
        <v>1</v>
      </c>
      <c r="C36" s="150">
        <v>1</v>
      </c>
      <c r="D36" s="150">
        <v>0</v>
      </c>
      <c r="E36" s="150">
        <v>0</v>
      </c>
      <c r="F36" s="150">
        <v>0</v>
      </c>
      <c r="G36" s="150">
        <v>0</v>
      </c>
      <c r="H36" s="150">
        <v>0</v>
      </c>
      <c r="I36" s="150">
        <v>0</v>
      </c>
      <c r="J36" s="150">
        <v>0</v>
      </c>
      <c r="K36" s="150">
        <v>0</v>
      </c>
    </row>
    <row r="37" spans="1:11" s="160" customFormat="1" ht="15" customHeight="1">
      <c r="A37" s="83" t="s">
        <v>432</v>
      </c>
      <c r="B37" s="83">
        <v>1</v>
      </c>
      <c r="C37" s="83">
        <v>27</v>
      </c>
      <c r="D37" s="83">
        <v>2</v>
      </c>
      <c r="E37" s="83">
        <v>7</v>
      </c>
      <c r="F37" s="83">
        <v>3</v>
      </c>
      <c r="G37" s="83">
        <v>15</v>
      </c>
      <c r="H37" s="83">
        <v>3</v>
      </c>
      <c r="I37" s="83">
        <v>13</v>
      </c>
      <c r="J37" s="83">
        <v>1</v>
      </c>
      <c r="K37" s="83">
        <v>15</v>
      </c>
    </row>
    <row r="38" spans="1:11" s="160" customFormat="1" ht="15" customHeight="1">
      <c r="A38" s="150" t="s">
        <v>28</v>
      </c>
      <c r="B38" s="150">
        <v>0</v>
      </c>
      <c r="C38" s="150">
        <v>2</v>
      </c>
      <c r="D38" s="150">
        <v>0</v>
      </c>
      <c r="E38" s="150">
        <v>3</v>
      </c>
      <c r="F38" s="150">
        <v>0</v>
      </c>
      <c r="G38" s="150">
        <v>4</v>
      </c>
      <c r="H38" s="150">
        <v>0</v>
      </c>
      <c r="I38" s="150">
        <v>4</v>
      </c>
      <c r="J38" s="150">
        <v>0</v>
      </c>
      <c r="K38" s="150">
        <v>6</v>
      </c>
    </row>
    <row r="39" spans="1:11" s="160" customFormat="1" ht="15" customHeight="1">
      <c r="A39" s="83" t="s">
        <v>29</v>
      </c>
      <c r="B39" s="83">
        <v>20</v>
      </c>
      <c r="C39" s="83">
        <v>78</v>
      </c>
      <c r="D39" s="83">
        <v>15</v>
      </c>
      <c r="E39" s="83">
        <v>82</v>
      </c>
      <c r="F39" s="83">
        <v>24</v>
      </c>
      <c r="G39" s="83">
        <v>79</v>
      </c>
      <c r="H39" s="83">
        <v>18</v>
      </c>
      <c r="I39" s="83">
        <v>79</v>
      </c>
      <c r="J39" s="83">
        <v>6</v>
      </c>
      <c r="K39" s="83">
        <v>61</v>
      </c>
    </row>
    <row r="40" spans="1:11" s="160" customFormat="1" ht="15" customHeight="1">
      <c r="A40" s="150" t="s">
        <v>30</v>
      </c>
      <c r="B40" s="150">
        <v>0</v>
      </c>
      <c r="C40" s="150">
        <v>1</v>
      </c>
      <c r="D40" s="150">
        <v>0</v>
      </c>
      <c r="E40" s="150">
        <v>0</v>
      </c>
      <c r="F40" s="150">
        <v>0</v>
      </c>
      <c r="G40" s="150">
        <v>0</v>
      </c>
      <c r="H40" s="150">
        <v>0</v>
      </c>
      <c r="I40" s="150">
        <v>0</v>
      </c>
      <c r="J40" s="150">
        <v>0</v>
      </c>
      <c r="K40" s="150">
        <v>0</v>
      </c>
    </row>
    <row r="41" spans="1:11" s="160" customFormat="1" ht="15" customHeight="1">
      <c r="A41" s="83" t="s">
        <v>31</v>
      </c>
      <c r="B41" s="83">
        <v>0</v>
      </c>
      <c r="C41" s="83">
        <v>0</v>
      </c>
      <c r="D41" s="83">
        <v>0</v>
      </c>
      <c r="E41" s="83">
        <v>0</v>
      </c>
      <c r="F41" s="83">
        <v>0</v>
      </c>
      <c r="G41" s="83">
        <v>0</v>
      </c>
      <c r="H41" s="83">
        <v>0</v>
      </c>
      <c r="I41" s="83">
        <v>0</v>
      </c>
      <c r="J41" s="83">
        <v>0</v>
      </c>
      <c r="K41" s="83">
        <v>0</v>
      </c>
    </row>
    <row r="42" spans="1:11" s="160" customFormat="1" ht="15" customHeight="1">
      <c r="A42" s="150" t="s">
        <v>442</v>
      </c>
      <c r="B42" s="150">
        <v>0</v>
      </c>
      <c r="C42" s="150">
        <v>0</v>
      </c>
      <c r="D42" s="150">
        <v>0</v>
      </c>
      <c r="E42" s="150">
        <v>1</v>
      </c>
      <c r="F42" s="150">
        <v>0</v>
      </c>
      <c r="G42" s="150">
        <v>1</v>
      </c>
      <c r="H42" s="150">
        <v>2</v>
      </c>
      <c r="I42" s="150">
        <v>0</v>
      </c>
      <c r="J42" s="150">
        <v>0</v>
      </c>
      <c r="K42" s="150">
        <v>2</v>
      </c>
    </row>
    <row r="43" spans="1:11" s="160" customFormat="1" ht="15" customHeight="1">
      <c r="A43" s="83" t="s">
        <v>443</v>
      </c>
      <c r="B43" s="83">
        <v>47</v>
      </c>
      <c r="C43" s="83">
        <v>60</v>
      </c>
      <c r="D43" s="83">
        <v>73</v>
      </c>
      <c r="E43" s="83">
        <v>58</v>
      </c>
      <c r="F43" s="83">
        <v>60</v>
      </c>
      <c r="G43" s="83">
        <v>77</v>
      </c>
      <c r="H43" s="83">
        <v>36</v>
      </c>
      <c r="I43" s="83">
        <v>87</v>
      </c>
      <c r="J43" s="83">
        <v>34</v>
      </c>
      <c r="K43" s="83">
        <v>56</v>
      </c>
    </row>
    <row r="44" spans="1:11" s="160" customFormat="1" ht="15" customHeight="1" thickBot="1">
      <c r="A44" s="204" t="s">
        <v>444</v>
      </c>
      <c r="B44" s="204">
        <v>5</v>
      </c>
      <c r="C44" s="204">
        <v>5</v>
      </c>
      <c r="D44" s="204">
        <v>3</v>
      </c>
      <c r="E44" s="204">
        <v>2</v>
      </c>
      <c r="F44" s="204">
        <v>2</v>
      </c>
      <c r="G44" s="204">
        <v>2</v>
      </c>
      <c r="H44" s="204">
        <v>6</v>
      </c>
      <c r="I44" s="204">
        <v>5</v>
      </c>
      <c r="J44" s="204">
        <v>3</v>
      </c>
      <c r="K44" s="204">
        <v>11</v>
      </c>
    </row>
    <row r="45" ht="4.5" customHeight="1" thickTop="1">
      <c r="A45" s="3"/>
    </row>
    <row r="46" spans="1:11" ht="15">
      <c r="A46" s="131" t="s">
        <v>106</v>
      </c>
      <c r="B46" s="131">
        <f>SUM(B5:B44)</f>
        <v>152</v>
      </c>
      <c r="C46" s="131">
        <f>SUM(C5:C44)</f>
        <v>453</v>
      </c>
      <c r="D46" s="131">
        <v>188</v>
      </c>
      <c r="E46" s="131">
        <v>407</v>
      </c>
      <c r="F46" s="131">
        <f aca="true" t="shared" si="0" ref="F46:K46">SUM(F5:F44)</f>
        <v>254</v>
      </c>
      <c r="G46" s="131">
        <f t="shared" si="0"/>
        <v>525</v>
      </c>
      <c r="H46" s="131">
        <f t="shared" si="0"/>
        <v>194</v>
      </c>
      <c r="I46" s="131">
        <f t="shared" si="0"/>
        <v>489</v>
      </c>
      <c r="J46" s="131">
        <f t="shared" si="0"/>
        <v>163</v>
      </c>
      <c r="K46" s="131">
        <f t="shared" si="0"/>
        <v>346</v>
      </c>
    </row>
    <row r="47" ht="4.5" customHeight="1">
      <c r="A47" s="124"/>
    </row>
    <row r="48" spans="1:11" ht="15.75" thickBot="1">
      <c r="A48" s="109" t="s">
        <v>107</v>
      </c>
      <c r="B48" s="450">
        <f>SUM(B46:C46)</f>
        <v>605</v>
      </c>
      <c r="C48" s="436"/>
      <c r="D48" s="450">
        <v>595</v>
      </c>
      <c r="E48" s="436"/>
      <c r="F48" s="450">
        <f>SUM(F46:G46)</f>
        <v>779</v>
      </c>
      <c r="G48" s="436"/>
      <c r="H48" s="450">
        <f>SUM(H46:I46)</f>
        <v>683</v>
      </c>
      <c r="I48" s="436"/>
      <c r="J48" s="450">
        <f>SUM(J46:K46)</f>
        <v>509</v>
      </c>
      <c r="K48" s="436"/>
    </row>
    <row r="49" spans="1:11" ht="12.75" customHeight="1">
      <c r="A49" s="44"/>
      <c r="B49" s="451"/>
      <c r="C49" s="452"/>
      <c r="D49" s="451"/>
      <c r="E49" s="452"/>
      <c r="F49" s="451"/>
      <c r="G49" s="452"/>
      <c r="H49" s="451"/>
      <c r="I49" s="452"/>
      <c r="J49" s="451" t="s">
        <v>85</v>
      </c>
      <c r="K49" s="452"/>
    </row>
  </sheetData>
  <sheetProtection/>
  <mergeCells count="15">
    <mergeCell ref="J49:K49"/>
    <mergeCell ref="B49:C49"/>
    <mergeCell ref="D49:E49"/>
    <mergeCell ref="F49:G49"/>
    <mergeCell ref="H49:I49"/>
    <mergeCell ref="J3:K3"/>
    <mergeCell ref="B48:C48"/>
    <mergeCell ref="D48:E48"/>
    <mergeCell ref="F48:G48"/>
    <mergeCell ref="H48:I48"/>
    <mergeCell ref="J48:K48"/>
    <mergeCell ref="B3:C3"/>
    <mergeCell ref="D3:E3"/>
    <mergeCell ref="F3:G3"/>
    <mergeCell ref="H3:I3"/>
  </mergeCells>
  <printOptions/>
  <pageMargins left="0.75" right="0.75" top="1" bottom="1" header="0.5" footer="0.5"/>
  <pageSetup fitToHeight="1" fitToWidth="1" horizontalDpi="600" verticalDpi="600" orientation="portrait" paperSize="9" scale="91" r:id="rId1"/>
</worksheet>
</file>

<file path=xl/worksheets/sheet13.xml><?xml version="1.0" encoding="utf-8"?>
<worksheet xmlns="http://schemas.openxmlformats.org/spreadsheetml/2006/main" xmlns:r="http://schemas.openxmlformats.org/officeDocument/2006/relationships">
  <sheetPr>
    <pageSetUpPr fitToPage="1"/>
  </sheetPr>
  <dimension ref="A1:IV51"/>
  <sheetViews>
    <sheetView showGridLines="0" zoomScalePageLayoutView="0" workbookViewId="0" topLeftCell="A28">
      <selection activeCell="A1" sqref="A1"/>
    </sheetView>
  </sheetViews>
  <sheetFormatPr defaultColWidth="9.140625" defaultRowHeight="12.75"/>
  <cols>
    <col min="1" max="1" width="17.7109375" style="5" customWidth="1"/>
    <col min="2" max="4" width="11.28125" style="5" customWidth="1"/>
    <col min="5" max="5" width="13.7109375" style="5" customWidth="1"/>
    <col min="6" max="8" width="10.7109375" style="5" customWidth="1"/>
    <col min="9" max="9" width="12.140625" style="5" customWidth="1"/>
    <col min="10" max="10" width="16.28125" style="5" customWidth="1"/>
    <col min="11" max="16384" width="9.140625" style="5" customWidth="1"/>
  </cols>
  <sheetData>
    <row r="1" spans="1:256" s="208" customFormat="1" ht="15">
      <c r="A1" s="127" t="s">
        <v>352</v>
      </c>
      <c r="B1" s="129"/>
      <c r="C1" s="129"/>
      <c r="D1" s="129"/>
      <c r="E1" s="131"/>
      <c r="F1" s="132"/>
      <c r="G1" s="132"/>
      <c r="H1" s="132"/>
      <c r="I1" s="127"/>
      <c r="J1" s="129"/>
      <c r="K1" s="206"/>
      <c r="L1" s="206"/>
      <c r="M1" s="206"/>
      <c r="N1" s="206"/>
      <c r="O1" s="206"/>
      <c r="P1" s="206"/>
      <c r="Q1" s="207"/>
      <c r="R1" s="206"/>
      <c r="S1" s="206"/>
      <c r="T1" s="206"/>
      <c r="U1" s="206"/>
      <c r="V1" s="206"/>
      <c r="W1" s="206"/>
      <c r="X1" s="206"/>
      <c r="Y1" s="207"/>
      <c r="Z1" s="206"/>
      <c r="AA1" s="206"/>
      <c r="AB1" s="206"/>
      <c r="AC1" s="206"/>
      <c r="AD1" s="206"/>
      <c r="AE1" s="206"/>
      <c r="AF1" s="206"/>
      <c r="AG1" s="207"/>
      <c r="AH1" s="206"/>
      <c r="AI1" s="206"/>
      <c r="AJ1" s="206"/>
      <c r="AK1" s="206"/>
      <c r="AL1" s="206"/>
      <c r="AM1" s="206"/>
      <c r="AN1" s="206"/>
      <c r="AO1" s="207"/>
      <c r="AP1" s="206"/>
      <c r="AQ1" s="206"/>
      <c r="AR1" s="206"/>
      <c r="AS1" s="206"/>
      <c r="AT1" s="206"/>
      <c r="AU1" s="206"/>
      <c r="AV1" s="206"/>
      <c r="AW1" s="207"/>
      <c r="AX1" s="206"/>
      <c r="AY1" s="206"/>
      <c r="AZ1" s="206"/>
      <c r="BA1" s="206"/>
      <c r="BB1" s="206"/>
      <c r="BC1" s="206"/>
      <c r="BD1" s="206"/>
      <c r="BE1" s="207"/>
      <c r="BF1" s="206"/>
      <c r="BG1" s="206"/>
      <c r="BH1" s="206"/>
      <c r="BI1" s="206"/>
      <c r="BJ1" s="206"/>
      <c r="BK1" s="206"/>
      <c r="BL1" s="206"/>
      <c r="BM1" s="207"/>
      <c r="BN1" s="206"/>
      <c r="BO1" s="206"/>
      <c r="BP1" s="206"/>
      <c r="BQ1" s="206"/>
      <c r="BR1" s="206"/>
      <c r="BS1" s="206"/>
      <c r="BT1" s="206"/>
      <c r="BU1" s="207"/>
      <c r="BV1" s="206"/>
      <c r="BW1" s="206"/>
      <c r="BX1" s="206"/>
      <c r="BY1" s="206"/>
      <c r="BZ1" s="206"/>
      <c r="CA1" s="206"/>
      <c r="CB1" s="206"/>
      <c r="CC1" s="207"/>
      <c r="CD1" s="206"/>
      <c r="CE1" s="206"/>
      <c r="CF1" s="206"/>
      <c r="CG1" s="206"/>
      <c r="CH1" s="206"/>
      <c r="CI1" s="206"/>
      <c r="CJ1" s="206"/>
      <c r="CK1" s="207"/>
      <c r="CL1" s="206"/>
      <c r="CM1" s="206"/>
      <c r="CN1" s="206"/>
      <c r="CO1" s="206"/>
      <c r="CP1" s="206"/>
      <c r="CQ1" s="206"/>
      <c r="CR1" s="206"/>
      <c r="CS1" s="207"/>
      <c r="CT1" s="206"/>
      <c r="CU1" s="206"/>
      <c r="CV1" s="206"/>
      <c r="CW1" s="206"/>
      <c r="CX1" s="206"/>
      <c r="CY1" s="206"/>
      <c r="CZ1" s="206"/>
      <c r="DA1" s="207"/>
      <c r="DB1" s="206"/>
      <c r="DC1" s="206"/>
      <c r="DD1" s="206"/>
      <c r="DE1" s="206"/>
      <c r="DF1" s="206"/>
      <c r="DG1" s="206"/>
      <c r="DH1" s="206"/>
      <c r="DI1" s="207"/>
      <c r="DJ1" s="206"/>
      <c r="DK1" s="206"/>
      <c r="DL1" s="206"/>
      <c r="DM1" s="206"/>
      <c r="DN1" s="206"/>
      <c r="DO1" s="206"/>
      <c r="DP1" s="206"/>
      <c r="DQ1" s="207"/>
      <c r="DR1" s="206"/>
      <c r="DS1" s="206"/>
      <c r="DT1" s="206"/>
      <c r="DU1" s="206"/>
      <c r="DV1" s="206"/>
      <c r="DW1" s="206"/>
      <c r="DX1" s="206"/>
      <c r="DY1" s="207"/>
      <c r="DZ1" s="206"/>
      <c r="EA1" s="206"/>
      <c r="EB1" s="206"/>
      <c r="EC1" s="206"/>
      <c r="ED1" s="206"/>
      <c r="EE1" s="206"/>
      <c r="EF1" s="206"/>
      <c r="EG1" s="207"/>
      <c r="EH1" s="206"/>
      <c r="EI1" s="206"/>
      <c r="EJ1" s="206"/>
      <c r="EK1" s="206"/>
      <c r="EL1" s="206"/>
      <c r="EM1" s="206"/>
      <c r="EN1" s="206"/>
      <c r="EO1" s="207"/>
      <c r="EP1" s="206"/>
      <c r="EQ1" s="206"/>
      <c r="ER1" s="206"/>
      <c r="ES1" s="206"/>
      <c r="ET1" s="206"/>
      <c r="EU1" s="206"/>
      <c r="EV1" s="206"/>
      <c r="EW1" s="207"/>
      <c r="EX1" s="206"/>
      <c r="EY1" s="206"/>
      <c r="EZ1" s="206"/>
      <c r="FA1" s="206"/>
      <c r="FB1" s="206"/>
      <c r="FC1" s="206"/>
      <c r="FD1" s="206"/>
      <c r="FE1" s="207"/>
      <c r="FF1" s="206"/>
      <c r="FG1" s="206"/>
      <c r="FH1" s="206"/>
      <c r="FI1" s="206"/>
      <c r="FJ1" s="206"/>
      <c r="FK1" s="206"/>
      <c r="FL1" s="206"/>
      <c r="FM1" s="207"/>
      <c r="FN1" s="206"/>
      <c r="FO1" s="206"/>
      <c r="FP1" s="206"/>
      <c r="FQ1" s="206"/>
      <c r="FR1" s="206"/>
      <c r="FS1" s="206"/>
      <c r="FT1" s="206"/>
      <c r="FU1" s="207"/>
      <c r="FV1" s="206"/>
      <c r="FW1" s="206"/>
      <c r="FX1" s="206"/>
      <c r="FY1" s="206"/>
      <c r="FZ1" s="206"/>
      <c r="GA1" s="206"/>
      <c r="GB1" s="206"/>
      <c r="GC1" s="207"/>
      <c r="GD1" s="206"/>
      <c r="GE1" s="206"/>
      <c r="GF1" s="206"/>
      <c r="GG1" s="206"/>
      <c r="GH1" s="206"/>
      <c r="GI1" s="206"/>
      <c r="GJ1" s="206"/>
      <c r="GK1" s="207"/>
      <c r="GL1" s="206"/>
      <c r="GM1" s="206"/>
      <c r="GN1" s="206"/>
      <c r="GO1" s="206"/>
      <c r="GP1" s="206"/>
      <c r="GQ1" s="206"/>
      <c r="GR1" s="206"/>
      <c r="GS1" s="207"/>
      <c r="GT1" s="206"/>
      <c r="GU1" s="206"/>
      <c r="GV1" s="206"/>
      <c r="GW1" s="206"/>
      <c r="GX1" s="206"/>
      <c r="GY1" s="206"/>
      <c r="GZ1" s="206"/>
      <c r="HA1" s="207"/>
      <c r="HB1" s="206"/>
      <c r="HC1" s="206"/>
      <c r="HD1" s="206"/>
      <c r="HE1" s="206"/>
      <c r="HF1" s="206"/>
      <c r="HG1" s="206"/>
      <c r="HH1" s="206"/>
      <c r="HI1" s="207"/>
      <c r="HJ1" s="206"/>
      <c r="HK1" s="206"/>
      <c r="HL1" s="206"/>
      <c r="HM1" s="206"/>
      <c r="HN1" s="206"/>
      <c r="HO1" s="206"/>
      <c r="HP1" s="206"/>
      <c r="HQ1" s="207"/>
      <c r="HR1" s="206"/>
      <c r="HS1" s="206"/>
      <c r="HT1" s="206"/>
      <c r="HU1" s="206"/>
      <c r="HV1" s="206"/>
      <c r="HW1" s="206"/>
      <c r="HX1" s="206"/>
      <c r="HY1" s="207"/>
      <c r="HZ1" s="206"/>
      <c r="IA1" s="206"/>
      <c r="IB1" s="206"/>
      <c r="IC1" s="206"/>
      <c r="ID1" s="206"/>
      <c r="IE1" s="206"/>
      <c r="IF1" s="206"/>
      <c r="IG1" s="207"/>
      <c r="IH1" s="206"/>
      <c r="II1" s="206"/>
      <c r="IJ1" s="206"/>
      <c r="IK1" s="206"/>
      <c r="IL1" s="206"/>
      <c r="IM1" s="206"/>
      <c r="IN1" s="206"/>
      <c r="IO1" s="207"/>
      <c r="IP1" s="206"/>
      <c r="IQ1" s="206"/>
      <c r="IR1" s="206"/>
      <c r="IS1" s="206"/>
      <c r="IT1" s="206"/>
      <c r="IU1" s="206"/>
      <c r="IV1" s="206"/>
    </row>
    <row r="2" spans="1:256" s="18" customFormat="1" ht="16.5" customHeight="1" thickBot="1">
      <c r="A2" s="8"/>
      <c r="B2" s="9"/>
      <c r="C2" s="9"/>
      <c r="D2" s="10"/>
      <c r="E2" s="12"/>
      <c r="F2" s="13"/>
      <c r="G2" s="13"/>
      <c r="H2" s="13"/>
      <c r="I2" s="8"/>
      <c r="J2" s="9"/>
      <c r="K2" s="209"/>
      <c r="L2" s="210"/>
      <c r="M2" s="211"/>
      <c r="N2" s="211"/>
      <c r="O2" s="211"/>
      <c r="P2" s="211"/>
      <c r="Q2" s="212"/>
      <c r="R2" s="209"/>
      <c r="S2" s="209"/>
      <c r="T2" s="210"/>
      <c r="U2" s="211"/>
      <c r="V2" s="211"/>
      <c r="W2" s="211"/>
      <c r="X2" s="211"/>
      <c r="Y2" s="212"/>
      <c r="Z2" s="209"/>
      <c r="AA2" s="209"/>
      <c r="AB2" s="210"/>
      <c r="AC2" s="211"/>
      <c r="AD2" s="211"/>
      <c r="AE2" s="211"/>
      <c r="AF2" s="211"/>
      <c r="AG2" s="212"/>
      <c r="AH2" s="209"/>
      <c r="AI2" s="209"/>
      <c r="AJ2" s="210"/>
      <c r="AK2" s="211"/>
      <c r="AL2" s="211"/>
      <c r="AM2" s="211"/>
      <c r="AN2" s="211"/>
      <c r="AO2" s="212"/>
      <c r="AP2" s="209"/>
      <c r="AQ2" s="209"/>
      <c r="AR2" s="210"/>
      <c r="AS2" s="211"/>
      <c r="AT2" s="211"/>
      <c r="AU2" s="211"/>
      <c r="AV2" s="211"/>
      <c r="AW2" s="212"/>
      <c r="AX2" s="209"/>
      <c r="AY2" s="209"/>
      <c r="AZ2" s="210"/>
      <c r="BA2" s="211"/>
      <c r="BB2" s="211"/>
      <c r="BC2" s="211"/>
      <c r="BD2" s="211"/>
      <c r="BE2" s="212"/>
      <c r="BF2" s="209"/>
      <c r="BG2" s="209"/>
      <c r="BH2" s="210"/>
      <c r="BI2" s="211"/>
      <c r="BJ2" s="211"/>
      <c r="BK2" s="211"/>
      <c r="BL2" s="211"/>
      <c r="BM2" s="212"/>
      <c r="BN2" s="209"/>
      <c r="BO2" s="209"/>
      <c r="BP2" s="210"/>
      <c r="BQ2" s="211"/>
      <c r="BR2" s="211"/>
      <c r="BS2" s="211"/>
      <c r="BT2" s="211"/>
      <c r="BU2" s="212"/>
      <c r="BV2" s="209"/>
      <c r="BW2" s="209"/>
      <c r="BX2" s="210"/>
      <c r="BY2" s="211"/>
      <c r="BZ2" s="211"/>
      <c r="CA2" s="211"/>
      <c r="CB2" s="211"/>
      <c r="CC2" s="212"/>
      <c r="CD2" s="209"/>
      <c r="CE2" s="209"/>
      <c r="CF2" s="210"/>
      <c r="CG2" s="211"/>
      <c r="CH2" s="211"/>
      <c r="CI2" s="211"/>
      <c r="CJ2" s="211"/>
      <c r="CK2" s="212"/>
      <c r="CL2" s="209"/>
      <c r="CM2" s="209"/>
      <c r="CN2" s="210"/>
      <c r="CO2" s="211"/>
      <c r="CP2" s="211"/>
      <c r="CQ2" s="211"/>
      <c r="CR2" s="211"/>
      <c r="CS2" s="212"/>
      <c r="CT2" s="209"/>
      <c r="CU2" s="209"/>
      <c r="CV2" s="210"/>
      <c r="CW2" s="211"/>
      <c r="CX2" s="211"/>
      <c r="CY2" s="211"/>
      <c r="CZ2" s="211"/>
      <c r="DA2" s="212"/>
      <c r="DB2" s="209"/>
      <c r="DC2" s="209"/>
      <c r="DD2" s="210"/>
      <c r="DE2" s="211"/>
      <c r="DF2" s="211"/>
      <c r="DG2" s="211"/>
      <c r="DH2" s="211"/>
      <c r="DI2" s="212"/>
      <c r="DJ2" s="209"/>
      <c r="DK2" s="209"/>
      <c r="DL2" s="210"/>
      <c r="DM2" s="211"/>
      <c r="DN2" s="211"/>
      <c r="DO2" s="211"/>
      <c r="DP2" s="211"/>
      <c r="DQ2" s="212"/>
      <c r="DR2" s="209"/>
      <c r="DS2" s="209"/>
      <c r="DT2" s="210"/>
      <c r="DU2" s="211"/>
      <c r="DV2" s="211"/>
      <c r="DW2" s="211"/>
      <c r="DX2" s="211"/>
      <c r="DY2" s="212"/>
      <c r="DZ2" s="209"/>
      <c r="EA2" s="209"/>
      <c r="EB2" s="210"/>
      <c r="EC2" s="211"/>
      <c r="ED2" s="211"/>
      <c r="EE2" s="211"/>
      <c r="EF2" s="211"/>
      <c r="EG2" s="212"/>
      <c r="EH2" s="209"/>
      <c r="EI2" s="209"/>
      <c r="EJ2" s="210"/>
      <c r="EK2" s="211"/>
      <c r="EL2" s="211"/>
      <c r="EM2" s="211"/>
      <c r="EN2" s="211"/>
      <c r="EO2" s="212"/>
      <c r="EP2" s="209"/>
      <c r="EQ2" s="209"/>
      <c r="ER2" s="210"/>
      <c r="ES2" s="211"/>
      <c r="ET2" s="211"/>
      <c r="EU2" s="211"/>
      <c r="EV2" s="211"/>
      <c r="EW2" s="212"/>
      <c r="EX2" s="209"/>
      <c r="EY2" s="209"/>
      <c r="EZ2" s="210"/>
      <c r="FA2" s="211"/>
      <c r="FB2" s="211"/>
      <c r="FC2" s="211"/>
      <c r="FD2" s="211"/>
      <c r="FE2" s="212"/>
      <c r="FF2" s="209"/>
      <c r="FG2" s="209"/>
      <c r="FH2" s="210"/>
      <c r="FI2" s="211"/>
      <c r="FJ2" s="211"/>
      <c r="FK2" s="211"/>
      <c r="FL2" s="211"/>
      <c r="FM2" s="212"/>
      <c r="FN2" s="209"/>
      <c r="FO2" s="209"/>
      <c r="FP2" s="210"/>
      <c r="FQ2" s="211"/>
      <c r="FR2" s="211"/>
      <c r="FS2" s="211"/>
      <c r="FT2" s="211"/>
      <c r="FU2" s="212"/>
      <c r="FV2" s="209"/>
      <c r="FW2" s="209"/>
      <c r="FX2" s="210"/>
      <c r="FY2" s="211"/>
      <c r="FZ2" s="211"/>
      <c r="GA2" s="211"/>
      <c r="GB2" s="211"/>
      <c r="GC2" s="212"/>
      <c r="GD2" s="209"/>
      <c r="GE2" s="209"/>
      <c r="GF2" s="210"/>
      <c r="GG2" s="211"/>
      <c r="GH2" s="211"/>
      <c r="GI2" s="211"/>
      <c r="GJ2" s="211"/>
      <c r="GK2" s="212"/>
      <c r="GL2" s="209"/>
      <c r="GM2" s="209"/>
      <c r="GN2" s="210"/>
      <c r="GO2" s="211"/>
      <c r="GP2" s="211"/>
      <c r="GQ2" s="211"/>
      <c r="GR2" s="211"/>
      <c r="GS2" s="212"/>
      <c r="GT2" s="209"/>
      <c r="GU2" s="209"/>
      <c r="GV2" s="210"/>
      <c r="GW2" s="211"/>
      <c r="GX2" s="211"/>
      <c r="GY2" s="211"/>
      <c r="GZ2" s="211"/>
      <c r="HA2" s="212"/>
      <c r="HB2" s="209"/>
      <c r="HC2" s="209"/>
      <c r="HD2" s="210"/>
      <c r="HE2" s="211"/>
      <c r="HF2" s="211"/>
      <c r="HG2" s="211"/>
      <c r="HH2" s="211"/>
      <c r="HI2" s="212"/>
      <c r="HJ2" s="209"/>
      <c r="HK2" s="209"/>
      <c r="HL2" s="210"/>
      <c r="HM2" s="211"/>
      <c r="HN2" s="211"/>
      <c r="HO2" s="211"/>
      <c r="HP2" s="211"/>
      <c r="HQ2" s="212"/>
      <c r="HR2" s="209"/>
      <c r="HS2" s="209"/>
      <c r="HT2" s="210"/>
      <c r="HU2" s="211"/>
      <c r="HV2" s="211"/>
      <c r="HW2" s="211"/>
      <c r="HX2" s="211"/>
      <c r="HY2" s="212"/>
      <c r="HZ2" s="209"/>
      <c r="IA2" s="209"/>
      <c r="IB2" s="210"/>
      <c r="IC2" s="211"/>
      <c r="ID2" s="211"/>
      <c r="IE2" s="211"/>
      <c r="IF2" s="211"/>
      <c r="IG2" s="212"/>
      <c r="IH2" s="209"/>
      <c r="II2" s="209"/>
      <c r="IJ2" s="210"/>
      <c r="IK2" s="211"/>
      <c r="IL2" s="211"/>
      <c r="IM2" s="211"/>
      <c r="IN2" s="211"/>
      <c r="IO2" s="212"/>
      <c r="IP2" s="209"/>
      <c r="IQ2" s="209"/>
      <c r="IR2" s="210"/>
      <c r="IS2" s="211"/>
      <c r="IT2" s="211"/>
      <c r="IU2" s="211"/>
      <c r="IV2" s="211"/>
    </row>
    <row r="3" spans="1:10" s="160" customFormat="1" ht="31.5" customHeight="1">
      <c r="A3" s="1"/>
      <c r="B3" s="446" t="s">
        <v>5</v>
      </c>
      <c r="C3" s="447"/>
      <c r="D3" s="448"/>
      <c r="E3" s="171" t="s">
        <v>137</v>
      </c>
      <c r="F3" s="446" t="s">
        <v>53</v>
      </c>
      <c r="G3" s="447"/>
      <c r="H3" s="448"/>
      <c r="I3" s="171" t="s">
        <v>138</v>
      </c>
      <c r="J3" s="138" t="s">
        <v>109</v>
      </c>
    </row>
    <row r="4" spans="1:11" s="160" customFormat="1" ht="17.25" customHeight="1">
      <c r="A4" s="65" t="s">
        <v>445</v>
      </c>
      <c r="B4" s="73" t="s">
        <v>325</v>
      </c>
      <c r="C4" s="60" t="s">
        <v>326</v>
      </c>
      <c r="D4" s="60" t="s">
        <v>327</v>
      </c>
      <c r="E4" s="194" t="s">
        <v>323</v>
      </c>
      <c r="F4" s="73" t="s">
        <v>325</v>
      </c>
      <c r="G4" s="60" t="s">
        <v>326</v>
      </c>
      <c r="H4" s="60" t="s">
        <v>327</v>
      </c>
      <c r="I4" s="194" t="s">
        <v>323</v>
      </c>
      <c r="J4" s="183" t="s">
        <v>323</v>
      </c>
      <c r="K4" s="18"/>
    </row>
    <row r="5" spans="1:10" s="160" customFormat="1" ht="15" customHeight="1">
      <c r="A5" s="61" t="s">
        <v>7</v>
      </c>
      <c r="B5" s="75">
        <v>0</v>
      </c>
      <c r="C5" s="71">
        <v>0</v>
      </c>
      <c r="D5" s="67">
        <v>0</v>
      </c>
      <c r="E5" s="66">
        <f>SUM(B5:D5)</f>
        <v>0</v>
      </c>
      <c r="F5" s="75">
        <v>0</v>
      </c>
      <c r="G5" s="71">
        <v>0</v>
      </c>
      <c r="H5" s="67">
        <v>0</v>
      </c>
      <c r="I5" s="66">
        <f>SUM(F5:H5)</f>
        <v>0</v>
      </c>
      <c r="J5" s="57">
        <f>SUM(I5,E5)</f>
        <v>0</v>
      </c>
    </row>
    <row r="6" spans="1:10" s="160" customFormat="1" ht="15" customHeight="1">
      <c r="A6" s="169" t="s">
        <v>476</v>
      </c>
      <c r="B6" s="163">
        <v>0</v>
      </c>
      <c r="C6" s="162">
        <v>0</v>
      </c>
      <c r="D6" s="154">
        <v>0</v>
      </c>
      <c r="E6" s="153">
        <f aca="true" t="shared" si="0" ref="E6:E44">SUM(B6:D6)</f>
        <v>0</v>
      </c>
      <c r="F6" s="163">
        <v>0</v>
      </c>
      <c r="G6" s="162">
        <v>0</v>
      </c>
      <c r="H6" s="154">
        <v>0</v>
      </c>
      <c r="I6" s="153">
        <f aca="true" t="shared" si="1" ref="I6:I44">SUM(F6:H6)</f>
        <v>0</v>
      </c>
      <c r="J6" s="152">
        <f aca="true" t="shared" si="2" ref="J6:J44">SUM(I6,E6)</f>
        <v>0</v>
      </c>
    </row>
    <row r="7" spans="1:10" s="160" customFormat="1" ht="15" customHeight="1">
      <c r="A7" s="61" t="s">
        <v>8</v>
      </c>
      <c r="B7" s="75">
        <v>1</v>
      </c>
      <c r="C7" s="71">
        <v>0</v>
      </c>
      <c r="D7" s="67">
        <v>0</v>
      </c>
      <c r="E7" s="66">
        <f t="shared" si="0"/>
        <v>1</v>
      </c>
      <c r="F7" s="75">
        <v>0</v>
      </c>
      <c r="G7" s="71">
        <v>0</v>
      </c>
      <c r="H7" s="67">
        <v>0</v>
      </c>
      <c r="I7" s="66">
        <f t="shared" si="1"/>
        <v>0</v>
      </c>
      <c r="J7" s="57">
        <f t="shared" si="2"/>
        <v>1</v>
      </c>
    </row>
    <row r="8" spans="1:10" s="160" customFormat="1" ht="15" customHeight="1">
      <c r="A8" s="169" t="s">
        <v>9</v>
      </c>
      <c r="B8" s="163">
        <v>1</v>
      </c>
      <c r="C8" s="162">
        <v>0</v>
      </c>
      <c r="D8" s="154">
        <v>0</v>
      </c>
      <c r="E8" s="153">
        <f t="shared" si="0"/>
        <v>1</v>
      </c>
      <c r="F8" s="163">
        <v>0</v>
      </c>
      <c r="G8" s="162">
        <v>0</v>
      </c>
      <c r="H8" s="154">
        <v>0</v>
      </c>
      <c r="I8" s="153">
        <f t="shared" si="1"/>
        <v>0</v>
      </c>
      <c r="J8" s="152">
        <f t="shared" si="2"/>
        <v>1</v>
      </c>
    </row>
    <row r="9" spans="1:10" s="160" customFormat="1" ht="15" customHeight="1">
      <c r="A9" s="61" t="s">
        <v>127</v>
      </c>
      <c r="B9" s="75">
        <v>8</v>
      </c>
      <c r="C9" s="71">
        <v>11</v>
      </c>
      <c r="D9" s="67">
        <v>5</v>
      </c>
      <c r="E9" s="66">
        <f t="shared" si="0"/>
        <v>24</v>
      </c>
      <c r="F9" s="75">
        <v>15</v>
      </c>
      <c r="G9" s="71">
        <v>25</v>
      </c>
      <c r="H9" s="67">
        <v>26</v>
      </c>
      <c r="I9" s="66">
        <f t="shared" si="1"/>
        <v>66</v>
      </c>
      <c r="J9" s="57">
        <f t="shared" si="2"/>
        <v>90</v>
      </c>
    </row>
    <row r="10" spans="1:10" s="160" customFormat="1" ht="15" customHeight="1">
      <c r="A10" s="169" t="s">
        <v>10</v>
      </c>
      <c r="B10" s="163">
        <v>2</v>
      </c>
      <c r="C10" s="162">
        <v>2</v>
      </c>
      <c r="D10" s="154">
        <v>4</v>
      </c>
      <c r="E10" s="153">
        <f t="shared" si="0"/>
        <v>8</v>
      </c>
      <c r="F10" s="163">
        <v>0</v>
      </c>
      <c r="G10" s="162">
        <v>0</v>
      </c>
      <c r="H10" s="154">
        <v>2</v>
      </c>
      <c r="I10" s="153">
        <f t="shared" si="1"/>
        <v>2</v>
      </c>
      <c r="J10" s="152">
        <f t="shared" si="2"/>
        <v>10</v>
      </c>
    </row>
    <row r="11" spans="1:10" s="160" customFormat="1" ht="15" customHeight="1">
      <c r="A11" s="61" t="s">
        <v>11</v>
      </c>
      <c r="B11" s="75">
        <v>0</v>
      </c>
      <c r="C11" s="71">
        <v>0</v>
      </c>
      <c r="D11" s="67">
        <v>0</v>
      </c>
      <c r="E11" s="66">
        <f t="shared" si="0"/>
        <v>0</v>
      </c>
      <c r="F11" s="75">
        <v>0</v>
      </c>
      <c r="G11" s="71">
        <v>0</v>
      </c>
      <c r="H11" s="67">
        <v>0</v>
      </c>
      <c r="I11" s="66">
        <f t="shared" si="1"/>
        <v>0</v>
      </c>
      <c r="J11" s="57">
        <f t="shared" si="2"/>
        <v>0</v>
      </c>
    </row>
    <row r="12" spans="1:10" s="160" customFormat="1" ht="15" customHeight="1">
      <c r="A12" s="169" t="s">
        <v>12</v>
      </c>
      <c r="B12" s="163">
        <v>0</v>
      </c>
      <c r="C12" s="162">
        <v>0</v>
      </c>
      <c r="D12" s="154">
        <v>0</v>
      </c>
      <c r="E12" s="153">
        <f t="shared" si="0"/>
        <v>0</v>
      </c>
      <c r="F12" s="163">
        <v>0</v>
      </c>
      <c r="G12" s="162">
        <v>1</v>
      </c>
      <c r="H12" s="154">
        <v>0</v>
      </c>
      <c r="I12" s="153">
        <f t="shared" si="1"/>
        <v>1</v>
      </c>
      <c r="J12" s="152">
        <f t="shared" si="2"/>
        <v>1</v>
      </c>
    </row>
    <row r="13" spans="1:10" s="160" customFormat="1" ht="15" customHeight="1">
      <c r="A13" s="205" t="s">
        <v>412</v>
      </c>
      <c r="B13" s="168">
        <v>2</v>
      </c>
      <c r="C13" s="165">
        <v>4</v>
      </c>
      <c r="D13" s="166">
        <v>3</v>
      </c>
      <c r="E13" s="167">
        <f>SUM(B13:D13)</f>
        <v>9</v>
      </c>
      <c r="F13" s="168">
        <v>0</v>
      </c>
      <c r="G13" s="165">
        <v>3</v>
      </c>
      <c r="H13" s="166">
        <v>3</v>
      </c>
      <c r="I13" s="167">
        <f>SUM(F13:H13)</f>
        <v>6</v>
      </c>
      <c r="J13" s="201">
        <f>SUM(I13,E13)</f>
        <v>15</v>
      </c>
    </row>
    <row r="14" spans="1:10" s="160" customFormat="1" ht="15" customHeight="1">
      <c r="A14" s="169" t="s">
        <v>13</v>
      </c>
      <c r="B14" s="163">
        <v>0</v>
      </c>
      <c r="C14" s="162">
        <v>0</v>
      </c>
      <c r="D14" s="154">
        <v>0</v>
      </c>
      <c r="E14" s="153">
        <f t="shared" si="0"/>
        <v>0</v>
      </c>
      <c r="F14" s="163">
        <v>1</v>
      </c>
      <c r="G14" s="162">
        <v>2</v>
      </c>
      <c r="H14" s="154">
        <v>3</v>
      </c>
      <c r="I14" s="153">
        <f t="shared" si="1"/>
        <v>6</v>
      </c>
      <c r="J14" s="152">
        <f t="shared" si="2"/>
        <v>6</v>
      </c>
    </row>
    <row r="15" spans="1:10" s="160" customFormat="1" ht="15" customHeight="1">
      <c r="A15" s="205" t="s">
        <v>413</v>
      </c>
      <c r="B15" s="168">
        <v>0</v>
      </c>
      <c r="C15" s="165">
        <v>1</v>
      </c>
      <c r="D15" s="166">
        <v>0</v>
      </c>
      <c r="E15" s="167">
        <f t="shared" si="0"/>
        <v>1</v>
      </c>
      <c r="F15" s="168">
        <v>0</v>
      </c>
      <c r="G15" s="165">
        <v>0</v>
      </c>
      <c r="H15" s="166">
        <v>0</v>
      </c>
      <c r="I15" s="167">
        <f t="shared" si="1"/>
        <v>0</v>
      </c>
      <c r="J15" s="201">
        <f t="shared" si="2"/>
        <v>1</v>
      </c>
    </row>
    <row r="16" spans="1:10" s="160" customFormat="1" ht="15" customHeight="1">
      <c r="A16" s="169" t="s">
        <v>14</v>
      </c>
      <c r="B16" s="163">
        <v>0</v>
      </c>
      <c r="C16" s="162">
        <v>0</v>
      </c>
      <c r="D16" s="154">
        <v>0</v>
      </c>
      <c r="E16" s="153">
        <f t="shared" si="0"/>
        <v>0</v>
      </c>
      <c r="F16" s="163">
        <v>0</v>
      </c>
      <c r="G16" s="162">
        <v>0</v>
      </c>
      <c r="H16" s="154">
        <v>0</v>
      </c>
      <c r="I16" s="153">
        <f>SUM(F16:H16)</f>
        <v>0</v>
      </c>
      <c r="J16" s="152">
        <f t="shared" si="2"/>
        <v>0</v>
      </c>
    </row>
    <row r="17" spans="1:10" s="160" customFormat="1" ht="15" customHeight="1">
      <c r="A17" s="205" t="s">
        <v>15</v>
      </c>
      <c r="B17" s="168">
        <v>1</v>
      </c>
      <c r="C17" s="165">
        <v>0</v>
      </c>
      <c r="D17" s="166">
        <v>1</v>
      </c>
      <c r="E17" s="167">
        <f t="shared" si="0"/>
        <v>2</v>
      </c>
      <c r="F17" s="168">
        <v>3</v>
      </c>
      <c r="G17" s="165">
        <v>1</v>
      </c>
      <c r="H17" s="166">
        <v>2</v>
      </c>
      <c r="I17" s="167">
        <f t="shared" si="1"/>
        <v>6</v>
      </c>
      <c r="J17" s="201">
        <f t="shared" si="2"/>
        <v>8</v>
      </c>
    </row>
    <row r="18" spans="1:10" s="160" customFormat="1" ht="15" customHeight="1">
      <c r="A18" s="169" t="s">
        <v>416</v>
      </c>
      <c r="B18" s="163">
        <v>4</v>
      </c>
      <c r="C18" s="162">
        <v>0</v>
      </c>
      <c r="D18" s="154">
        <v>1</v>
      </c>
      <c r="E18" s="153">
        <f t="shared" si="0"/>
        <v>5</v>
      </c>
      <c r="F18" s="163">
        <v>0</v>
      </c>
      <c r="G18" s="162">
        <v>0</v>
      </c>
      <c r="H18" s="154">
        <v>0</v>
      </c>
      <c r="I18" s="153">
        <f t="shared" si="1"/>
        <v>0</v>
      </c>
      <c r="J18" s="152">
        <f t="shared" si="2"/>
        <v>5</v>
      </c>
    </row>
    <row r="19" spans="1:10" s="160" customFormat="1" ht="15" customHeight="1">
      <c r="A19" s="205" t="s">
        <v>478</v>
      </c>
      <c r="B19" s="168">
        <v>1</v>
      </c>
      <c r="C19" s="165">
        <v>22</v>
      </c>
      <c r="D19" s="166">
        <v>11</v>
      </c>
      <c r="E19" s="167">
        <f t="shared" si="0"/>
        <v>34</v>
      </c>
      <c r="F19" s="168">
        <v>10</v>
      </c>
      <c r="G19" s="165">
        <v>4</v>
      </c>
      <c r="H19" s="166">
        <v>5</v>
      </c>
      <c r="I19" s="167">
        <f t="shared" si="1"/>
        <v>19</v>
      </c>
      <c r="J19" s="201">
        <f t="shared" si="2"/>
        <v>53</v>
      </c>
    </row>
    <row r="20" spans="1:10" s="160" customFormat="1" ht="15" customHeight="1">
      <c r="A20" s="169" t="s">
        <v>32</v>
      </c>
      <c r="B20" s="163">
        <v>0</v>
      </c>
      <c r="C20" s="162">
        <v>0</v>
      </c>
      <c r="D20" s="154">
        <v>0</v>
      </c>
      <c r="E20" s="153">
        <f t="shared" si="0"/>
        <v>0</v>
      </c>
      <c r="F20" s="163">
        <v>5</v>
      </c>
      <c r="G20" s="162">
        <v>6</v>
      </c>
      <c r="H20" s="154">
        <v>1</v>
      </c>
      <c r="I20" s="153">
        <f t="shared" si="1"/>
        <v>12</v>
      </c>
      <c r="J20" s="152">
        <f t="shared" si="2"/>
        <v>12</v>
      </c>
    </row>
    <row r="21" spans="1:10" s="160" customFormat="1" ht="15" customHeight="1">
      <c r="A21" s="205" t="s">
        <v>17</v>
      </c>
      <c r="B21" s="168">
        <v>0</v>
      </c>
      <c r="C21" s="165">
        <v>0</v>
      </c>
      <c r="D21" s="166">
        <v>0</v>
      </c>
      <c r="E21" s="167">
        <f t="shared" si="0"/>
        <v>0</v>
      </c>
      <c r="F21" s="168">
        <v>0</v>
      </c>
      <c r="G21" s="165">
        <v>0</v>
      </c>
      <c r="H21" s="166">
        <v>0</v>
      </c>
      <c r="I21" s="167">
        <f t="shared" si="1"/>
        <v>0</v>
      </c>
      <c r="J21" s="201">
        <f t="shared" si="2"/>
        <v>0</v>
      </c>
    </row>
    <row r="22" spans="1:10" s="160" customFormat="1" ht="15" customHeight="1">
      <c r="A22" s="169" t="s">
        <v>18</v>
      </c>
      <c r="B22" s="163">
        <v>0</v>
      </c>
      <c r="C22" s="162">
        <v>0</v>
      </c>
      <c r="D22" s="154">
        <v>0</v>
      </c>
      <c r="E22" s="153">
        <f t="shared" si="0"/>
        <v>0</v>
      </c>
      <c r="F22" s="163">
        <v>0</v>
      </c>
      <c r="G22" s="162">
        <v>0</v>
      </c>
      <c r="H22" s="154">
        <v>0</v>
      </c>
      <c r="I22" s="153">
        <f t="shared" si="1"/>
        <v>0</v>
      </c>
      <c r="J22" s="152">
        <f t="shared" si="2"/>
        <v>0</v>
      </c>
    </row>
    <row r="23" spans="1:10" s="160" customFormat="1" ht="15" customHeight="1">
      <c r="A23" s="205" t="s">
        <v>479</v>
      </c>
      <c r="B23" s="168">
        <v>0</v>
      </c>
      <c r="C23" s="165">
        <v>0</v>
      </c>
      <c r="D23" s="166">
        <v>0</v>
      </c>
      <c r="E23" s="167">
        <f t="shared" si="0"/>
        <v>0</v>
      </c>
      <c r="F23" s="168">
        <v>2</v>
      </c>
      <c r="G23" s="165">
        <v>2</v>
      </c>
      <c r="H23" s="166">
        <v>0</v>
      </c>
      <c r="I23" s="167">
        <f t="shared" si="1"/>
        <v>4</v>
      </c>
      <c r="J23" s="201">
        <f t="shared" si="2"/>
        <v>4</v>
      </c>
    </row>
    <row r="24" spans="1:10" s="160" customFormat="1" ht="15" customHeight="1">
      <c r="A24" s="169" t="s">
        <v>19</v>
      </c>
      <c r="B24" s="163">
        <v>0</v>
      </c>
      <c r="C24" s="162">
        <v>0</v>
      </c>
      <c r="D24" s="154">
        <v>1</v>
      </c>
      <c r="E24" s="153">
        <f t="shared" si="0"/>
        <v>1</v>
      </c>
      <c r="F24" s="163">
        <v>1</v>
      </c>
      <c r="G24" s="162">
        <v>1</v>
      </c>
      <c r="H24" s="154">
        <v>0</v>
      </c>
      <c r="I24" s="153">
        <f t="shared" si="1"/>
        <v>2</v>
      </c>
      <c r="J24" s="152">
        <f t="shared" si="2"/>
        <v>3</v>
      </c>
    </row>
    <row r="25" spans="1:10" s="160" customFormat="1" ht="15" customHeight="1">
      <c r="A25" s="205" t="s">
        <v>20</v>
      </c>
      <c r="B25" s="168">
        <v>0</v>
      </c>
      <c r="C25" s="165">
        <v>0</v>
      </c>
      <c r="D25" s="166">
        <v>0</v>
      </c>
      <c r="E25" s="167">
        <f t="shared" si="0"/>
        <v>0</v>
      </c>
      <c r="F25" s="168">
        <v>0</v>
      </c>
      <c r="G25" s="165">
        <v>0</v>
      </c>
      <c r="H25" s="166">
        <v>0</v>
      </c>
      <c r="I25" s="167">
        <f t="shared" si="1"/>
        <v>0</v>
      </c>
      <c r="J25" s="201">
        <f t="shared" si="2"/>
        <v>0</v>
      </c>
    </row>
    <row r="26" spans="1:10" s="160" customFormat="1" ht="15" customHeight="1">
      <c r="A26" s="169" t="s">
        <v>21</v>
      </c>
      <c r="B26" s="163">
        <v>0</v>
      </c>
      <c r="C26" s="162">
        <v>0</v>
      </c>
      <c r="D26" s="154">
        <v>0</v>
      </c>
      <c r="E26" s="153">
        <f t="shared" si="0"/>
        <v>0</v>
      </c>
      <c r="F26" s="163">
        <v>0</v>
      </c>
      <c r="G26" s="162">
        <v>0</v>
      </c>
      <c r="H26" s="154">
        <v>0</v>
      </c>
      <c r="I26" s="153">
        <f t="shared" si="1"/>
        <v>0</v>
      </c>
      <c r="J26" s="152">
        <f t="shared" si="2"/>
        <v>0</v>
      </c>
    </row>
    <row r="27" spans="1:10" s="160" customFormat="1" ht="15" customHeight="1">
      <c r="A27" s="205" t="s">
        <v>1</v>
      </c>
      <c r="B27" s="168">
        <v>0</v>
      </c>
      <c r="C27" s="165">
        <v>0</v>
      </c>
      <c r="D27" s="166">
        <v>0</v>
      </c>
      <c r="E27" s="167">
        <f t="shared" si="0"/>
        <v>0</v>
      </c>
      <c r="F27" s="168">
        <v>1</v>
      </c>
      <c r="G27" s="165">
        <v>0</v>
      </c>
      <c r="H27" s="166">
        <v>0</v>
      </c>
      <c r="I27" s="167">
        <f t="shared" si="1"/>
        <v>1</v>
      </c>
      <c r="J27" s="201">
        <f t="shared" si="2"/>
        <v>1</v>
      </c>
    </row>
    <row r="28" spans="1:10" s="160" customFormat="1" ht="15" customHeight="1">
      <c r="A28" s="169" t="s">
        <v>2</v>
      </c>
      <c r="B28" s="163">
        <v>1</v>
      </c>
      <c r="C28" s="162">
        <v>0</v>
      </c>
      <c r="D28" s="154">
        <v>0</v>
      </c>
      <c r="E28" s="153">
        <f t="shared" si="0"/>
        <v>1</v>
      </c>
      <c r="F28" s="163">
        <v>0</v>
      </c>
      <c r="G28" s="162">
        <v>0</v>
      </c>
      <c r="H28" s="154">
        <v>1</v>
      </c>
      <c r="I28" s="153">
        <f t="shared" si="1"/>
        <v>1</v>
      </c>
      <c r="J28" s="152">
        <f t="shared" si="2"/>
        <v>2</v>
      </c>
    </row>
    <row r="29" spans="1:10" s="160" customFormat="1" ht="15" customHeight="1">
      <c r="A29" s="205" t="s">
        <v>22</v>
      </c>
      <c r="B29" s="168">
        <v>9</v>
      </c>
      <c r="C29" s="165">
        <v>1</v>
      </c>
      <c r="D29" s="166">
        <v>4</v>
      </c>
      <c r="E29" s="167">
        <f t="shared" si="0"/>
        <v>14</v>
      </c>
      <c r="F29" s="168">
        <v>12</v>
      </c>
      <c r="G29" s="165">
        <v>7</v>
      </c>
      <c r="H29" s="166">
        <v>13</v>
      </c>
      <c r="I29" s="167">
        <f t="shared" si="1"/>
        <v>32</v>
      </c>
      <c r="J29" s="201">
        <f t="shared" si="2"/>
        <v>46</v>
      </c>
    </row>
    <row r="30" spans="1:10" s="160" customFormat="1" ht="15" customHeight="1">
      <c r="A30" s="169" t="s">
        <v>23</v>
      </c>
      <c r="B30" s="163">
        <v>0</v>
      </c>
      <c r="C30" s="162">
        <v>0</v>
      </c>
      <c r="D30" s="154">
        <v>0</v>
      </c>
      <c r="E30" s="153">
        <f t="shared" si="0"/>
        <v>0</v>
      </c>
      <c r="F30" s="163">
        <v>0</v>
      </c>
      <c r="G30" s="162">
        <v>1</v>
      </c>
      <c r="H30" s="154">
        <v>0</v>
      </c>
      <c r="I30" s="153">
        <f t="shared" si="1"/>
        <v>1</v>
      </c>
      <c r="J30" s="152">
        <f t="shared" si="2"/>
        <v>1</v>
      </c>
    </row>
    <row r="31" spans="1:10" s="160" customFormat="1" ht="15" customHeight="1">
      <c r="A31" s="205" t="s">
        <v>24</v>
      </c>
      <c r="B31" s="168">
        <v>1</v>
      </c>
      <c r="C31" s="165">
        <v>1</v>
      </c>
      <c r="D31" s="166">
        <v>0</v>
      </c>
      <c r="E31" s="167">
        <f t="shared" si="0"/>
        <v>2</v>
      </c>
      <c r="F31" s="168">
        <v>0</v>
      </c>
      <c r="G31" s="165">
        <v>0</v>
      </c>
      <c r="H31" s="166">
        <v>0</v>
      </c>
      <c r="I31" s="167">
        <f t="shared" si="1"/>
        <v>0</v>
      </c>
      <c r="J31" s="201">
        <f t="shared" si="2"/>
        <v>2</v>
      </c>
    </row>
    <row r="32" spans="1:10" s="160" customFormat="1" ht="15" customHeight="1">
      <c r="A32" s="169" t="s">
        <v>25</v>
      </c>
      <c r="B32" s="163">
        <v>0</v>
      </c>
      <c r="C32" s="162">
        <v>0</v>
      </c>
      <c r="D32" s="154">
        <v>0</v>
      </c>
      <c r="E32" s="153">
        <f t="shared" si="0"/>
        <v>0</v>
      </c>
      <c r="F32" s="163">
        <v>0</v>
      </c>
      <c r="G32" s="162">
        <v>0</v>
      </c>
      <c r="H32" s="154">
        <v>0</v>
      </c>
      <c r="I32" s="153">
        <f t="shared" si="1"/>
        <v>0</v>
      </c>
      <c r="J32" s="152">
        <f t="shared" si="2"/>
        <v>0</v>
      </c>
    </row>
    <row r="33" spans="1:10" s="160" customFormat="1" ht="15" customHeight="1">
      <c r="A33" s="205" t="s">
        <v>425</v>
      </c>
      <c r="B33" s="168">
        <v>9</v>
      </c>
      <c r="C33" s="165">
        <v>2</v>
      </c>
      <c r="D33" s="166">
        <v>3</v>
      </c>
      <c r="E33" s="167">
        <f t="shared" si="0"/>
        <v>14</v>
      </c>
      <c r="F33" s="168">
        <v>11</v>
      </c>
      <c r="G33" s="165">
        <v>13</v>
      </c>
      <c r="H33" s="166">
        <v>9</v>
      </c>
      <c r="I33" s="167">
        <f t="shared" si="1"/>
        <v>33</v>
      </c>
      <c r="J33" s="201">
        <f t="shared" si="2"/>
        <v>47</v>
      </c>
    </row>
    <row r="34" spans="1:10" s="160" customFormat="1" ht="15" customHeight="1">
      <c r="A34" s="169" t="s">
        <v>26</v>
      </c>
      <c r="B34" s="163">
        <v>0</v>
      </c>
      <c r="C34" s="162">
        <v>0</v>
      </c>
      <c r="D34" s="154">
        <v>0</v>
      </c>
      <c r="E34" s="153">
        <f t="shared" si="0"/>
        <v>0</v>
      </c>
      <c r="F34" s="163">
        <v>0</v>
      </c>
      <c r="G34" s="162">
        <v>0</v>
      </c>
      <c r="H34" s="154">
        <v>0</v>
      </c>
      <c r="I34" s="153">
        <f t="shared" si="1"/>
        <v>0</v>
      </c>
      <c r="J34" s="152">
        <f t="shared" si="2"/>
        <v>0</v>
      </c>
    </row>
    <row r="35" spans="1:10" s="160" customFormat="1" ht="15" customHeight="1">
      <c r="A35" s="205" t="s">
        <v>427</v>
      </c>
      <c r="B35" s="168">
        <v>0</v>
      </c>
      <c r="C35" s="165">
        <v>0</v>
      </c>
      <c r="D35" s="166">
        <v>2</v>
      </c>
      <c r="E35" s="167">
        <f t="shared" si="0"/>
        <v>2</v>
      </c>
      <c r="F35" s="168">
        <v>1</v>
      </c>
      <c r="G35" s="165">
        <v>1</v>
      </c>
      <c r="H35" s="166">
        <v>1</v>
      </c>
      <c r="I35" s="167">
        <f t="shared" si="1"/>
        <v>3</v>
      </c>
      <c r="J35" s="201">
        <f t="shared" si="2"/>
        <v>5</v>
      </c>
    </row>
    <row r="36" spans="1:10" s="160" customFormat="1" ht="15" customHeight="1">
      <c r="A36" s="169" t="s">
        <v>27</v>
      </c>
      <c r="B36" s="163">
        <v>0</v>
      </c>
      <c r="C36" s="162">
        <v>0</v>
      </c>
      <c r="D36" s="154">
        <v>0</v>
      </c>
      <c r="E36" s="153">
        <f t="shared" si="0"/>
        <v>0</v>
      </c>
      <c r="F36" s="163">
        <v>0</v>
      </c>
      <c r="G36" s="162">
        <v>0</v>
      </c>
      <c r="H36" s="154">
        <v>0</v>
      </c>
      <c r="I36" s="153">
        <f t="shared" si="1"/>
        <v>0</v>
      </c>
      <c r="J36" s="152">
        <f t="shared" si="2"/>
        <v>0</v>
      </c>
    </row>
    <row r="37" spans="1:10" s="160" customFormat="1" ht="15" customHeight="1">
      <c r="A37" s="205" t="s">
        <v>432</v>
      </c>
      <c r="B37" s="168">
        <v>0</v>
      </c>
      <c r="C37" s="165">
        <v>0</v>
      </c>
      <c r="D37" s="166">
        <v>1</v>
      </c>
      <c r="E37" s="167">
        <f t="shared" si="0"/>
        <v>1</v>
      </c>
      <c r="F37" s="168">
        <v>3</v>
      </c>
      <c r="G37" s="165">
        <v>9</v>
      </c>
      <c r="H37" s="166">
        <v>3</v>
      </c>
      <c r="I37" s="167">
        <f t="shared" si="1"/>
        <v>15</v>
      </c>
      <c r="J37" s="201">
        <f t="shared" si="2"/>
        <v>16</v>
      </c>
    </row>
    <row r="38" spans="1:10" s="160" customFormat="1" ht="15" customHeight="1">
      <c r="A38" s="169" t="s">
        <v>28</v>
      </c>
      <c r="B38" s="163">
        <v>0</v>
      </c>
      <c r="C38" s="162">
        <v>0</v>
      </c>
      <c r="D38" s="154">
        <v>0</v>
      </c>
      <c r="E38" s="153">
        <f t="shared" si="0"/>
        <v>0</v>
      </c>
      <c r="F38" s="163">
        <v>2</v>
      </c>
      <c r="G38" s="162">
        <v>1</v>
      </c>
      <c r="H38" s="154">
        <v>3</v>
      </c>
      <c r="I38" s="153">
        <f t="shared" si="1"/>
        <v>6</v>
      </c>
      <c r="J38" s="152">
        <f t="shared" si="2"/>
        <v>6</v>
      </c>
    </row>
    <row r="39" spans="1:10" s="160" customFormat="1" ht="15" customHeight="1">
      <c r="A39" s="205" t="s">
        <v>29</v>
      </c>
      <c r="B39" s="168">
        <v>1</v>
      </c>
      <c r="C39" s="165">
        <v>2</v>
      </c>
      <c r="D39" s="166">
        <v>3</v>
      </c>
      <c r="E39" s="167">
        <f t="shared" si="0"/>
        <v>6</v>
      </c>
      <c r="F39" s="168">
        <v>17</v>
      </c>
      <c r="G39" s="165">
        <v>19</v>
      </c>
      <c r="H39" s="166">
        <v>25</v>
      </c>
      <c r="I39" s="167">
        <f t="shared" si="1"/>
        <v>61</v>
      </c>
      <c r="J39" s="201">
        <f t="shared" si="2"/>
        <v>67</v>
      </c>
    </row>
    <row r="40" spans="1:10" s="160" customFormat="1" ht="15" customHeight="1">
      <c r="A40" s="169" t="s">
        <v>30</v>
      </c>
      <c r="B40" s="163">
        <v>0</v>
      </c>
      <c r="C40" s="162">
        <v>0</v>
      </c>
      <c r="D40" s="154">
        <v>0</v>
      </c>
      <c r="E40" s="153">
        <f t="shared" si="0"/>
        <v>0</v>
      </c>
      <c r="F40" s="163">
        <v>0</v>
      </c>
      <c r="G40" s="162">
        <v>0</v>
      </c>
      <c r="H40" s="154">
        <v>0</v>
      </c>
      <c r="I40" s="153">
        <f t="shared" si="1"/>
        <v>0</v>
      </c>
      <c r="J40" s="152">
        <f t="shared" si="2"/>
        <v>0</v>
      </c>
    </row>
    <row r="41" spans="1:10" s="160" customFormat="1" ht="15" customHeight="1">
      <c r="A41" s="205" t="s">
        <v>31</v>
      </c>
      <c r="B41" s="168">
        <v>0</v>
      </c>
      <c r="C41" s="165">
        <v>0</v>
      </c>
      <c r="D41" s="166">
        <v>0</v>
      </c>
      <c r="E41" s="167">
        <f t="shared" si="0"/>
        <v>0</v>
      </c>
      <c r="F41" s="168">
        <v>0</v>
      </c>
      <c r="G41" s="165">
        <v>0</v>
      </c>
      <c r="H41" s="166">
        <v>0</v>
      </c>
      <c r="I41" s="167">
        <f t="shared" si="1"/>
        <v>0</v>
      </c>
      <c r="J41" s="201">
        <f t="shared" si="2"/>
        <v>0</v>
      </c>
    </row>
    <row r="42" spans="1:10" s="160" customFormat="1" ht="15" customHeight="1">
      <c r="A42" s="169" t="s">
        <v>442</v>
      </c>
      <c r="B42" s="163">
        <v>0</v>
      </c>
      <c r="C42" s="162">
        <v>0</v>
      </c>
      <c r="D42" s="154">
        <v>0</v>
      </c>
      <c r="E42" s="153">
        <f t="shared" si="0"/>
        <v>0</v>
      </c>
      <c r="F42" s="163">
        <v>2</v>
      </c>
      <c r="G42" s="162">
        <v>0</v>
      </c>
      <c r="H42" s="154">
        <v>0</v>
      </c>
      <c r="I42" s="153">
        <f t="shared" si="1"/>
        <v>2</v>
      </c>
      <c r="J42" s="152">
        <f t="shared" si="2"/>
        <v>2</v>
      </c>
    </row>
    <row r="43" spans="1:10" s="160" customFormat="1" ht="15" customHeight="1">
      <c r="A43" s="205" t="s">
        <v>443</v>
      </c>
      <c r="B43" s="168">
        <v>15</v>
      </c>
      <c r="C43" s="165">
        <v>9</v>
      </c>
      <c r="D43" s="166">
        <v>10</v>
      </c>
      <c r="E43" s="167">
        <f t="shared" si="0"/>
        <v>34</v>
      </c>
      <c r="F43" s="168">
        <v>19</v>
      </c>
      <c r="G43" s="165">
        <v>28</v>
      </c>
      <c r="H43" s="166">
        <v>9</v>
      </c>
      <c r="I43" s="167">
        <f t="shared" si="1"/>
        <v>56</v>
      </c>
      <c r="J43" s="201">
        <f t="shared" si="2"/>
        <v>90</v>
      </c>
    </row>
    <row r="44" spans="1:10" s="160" customFormat="1" ht="15" customHeight="1">
      <c r="A44" s="169" t="s">
        <v>444</v>
      </c>
      <c r="B44" s="163">
        <v>0</v>
      </c>
      <c r="C44" s="162">
        <v>1</v>
      </c>
      <c r="D44" s="154">
        <v>2</v>
      </c>
      <c r="E44" s="153">
        <f t="shared" si="0"/>
        <v>3</v>
      </c>
      <c r="F44" s="163">
        <v>3</v>
      </c>
      <c r="G44" s="162">
        <v>6</v>
      </c>
      <c r="H44" s="154">
        <v>2</v>
      </c>
      <c r="I44" s="153">
        <f t="shared" si="1"/>
        <v>11</v>
      </c>
      <c r="J44" s="152">
        <f t="shared" si="2"/>
        <v>14</v>
      </c>
    </row>
    <row r="45" spans="1:10" s="160" customFormat="1" ht="12.75">
      <c r="A45" s="61"/>
      <c r="B45" s="75"/>
      <c r="C45" s="71"/>
      <c r="D45" s="67"/>
      <c r="E45" s="66"/>
      <c r="F45" s="75"/>
      <c r="G45" s="71"/>
      <c r="H45" s="67"/>
      <c r="I45" s="66"/>
      <c r="J45" s="57"/>
    </row>
    <row r="46" spans="1:10" ht="15.75" thickBot="1">
      <c r="A46" s="109" t="s">
        <v>107</v>
      </c>
      <c r="B46" s="114">
        <f>SUM(B5:B45)</f>
        <v>56</v>
      </c>
      <c r="C46" s="110">
        <f aca="true" t="shared" si="3" ref="C46:J46">SUM(C5:C45)</f>
        <v>56</v>
      </c>
      <c r="D46" s="112">
        <f t="shared" si="3"/>
        <v>51</v>
      </c>
      <c r="E46" s="111">
        <f t="shared" si="3"/>
        <v>163</v>
      </c>
      <c r="F46" s="114">
        <f t="shared" si="3"/>
        <v>108</v>
      </c>
      <c r="G46" s="110">
        <f t="shared" si="3"/>
        <v>130</v>
      </c>
      <c r="H46" s="112">
        <f t="shared" si="3"/>
        <v>108</v>
      </c>
      <c r="I46" s="111">
        <f t="shared" si="3"/>
        <v>346</v>
      </c>
      <c r="J46" s="110">
        <f t="shared" si="3"/>
        <v>509</v>
      </c>
    </row>
    <row r="47" spans="1:10" ht="15">
      <c r="A47" s="44"/>
      <c r="B47" s="44"/>
      <c r="C47" s="44"/>
      <c r="D47" s="44"/>
      <c r="E47" s="44"/>
      <c r="F47" s="44"/>
      <c r="G47" s="44"/>
      <c r="H47" s="44"/>
      <c r="I47" s="3"/>
      <c r="J47" s="42" t="s">
        <v>85</v>
      </c>
    </row>
    <row r="51" ht="12.75">
      <c r="A51" s="3"/>
    </row>
  </sheetData>
  <sheetProtection/>
  <mergeCells count="2">
    <mergeCell ref="B3:D3"/>
    <mergeCell ref="F3:H3"/>
  </mergeCells>
  <printOptions/>
  <pageMargins left="0.75" right="0.75" top="1" bottom="1" header="0.5" footer="0.5"/>
  <pageSetup fitToHeight="1" fitToWidth="1" horizontalDpi="600" verticalDpi="600" orientation="portrait" paperSize="9" scale="69" r:id="rId1"/>
</worksheet>
</file>

<file path=xl/worksheets/sheet14.xml><?xml version="1.0" encoding="utf-8"?>
<worksheet xmlns="http://schemas.openxmlformats.org/spreadsheetml/2006/main" xmlns:r="http://schemas.openxmlformats.org/officeDocument/2006/relationships">
  <dimension ref="A1:F79"/>
  <sheetViews>
    <sheetView showGridLines="0" zoomScalePageLayoutView="0" workbookViewId="0" topLeftCell="A67">
      <selection activeCell="F79" sqref="F79"/>
    </sheetView>
  </sheetViews>
  <sheetFormatPr defaultColWidth="9.140625" defaultRowHeight="12.75"/>
  <cols>
    <col min="1" max="1" width="24.57421875" style="0" customWidth="1"/>
    <col min="2" max="6" width="15.421875" style="0" customWidth="1"/>
  </cols>
  <sheetData>
    <row r="1" s="121" customFormat="1" ht="15" customHeight="1" thickTop="1">
      <c r="A1" s="119" t="s">
        <v>329</v>
      </c>
    </row>
    <row r="2" ht="12.75" customHeight="1">
      <c r="A2" s="47"/>
    </row>
    <row r="3" spans="1:6" ht="12.75" customHeight="1" thickBot="1">
      <c r="A3" s="48"/>
      <c r="B3" s="49"/>
      <c r="C3" s="49"/>
      <c r="D3" s="49"/>
      <c r="E3" s="49"/>
      <c r="F3" s="49" t="s">
        <v>61</v>
      </c>
    </row>
    <row r="4" spans="1:6" s="351" customFormat="1" ht="21" customHeight="1">
      <c r="A4" s="175"/>
      <c r="B4" s="279" t="s">
        <v>372</v>
      </c>
      <c r="C4" s="279" t="s">
        <v>249</v>
      </c>
      <c r="D4" s="279" t="s">
        <v>469</v>
      </c>
      <c r="E4" s="279" t="s">
        <v>373</v>
      </c>
      <c r="F4" s="279" t="s">
        <v>374</v>
      </c>
    </row>
    <row r="5" spans="1:6" s="353" customFormat="1" ht="12.75">
      <c r="A5" s="78" t="s">
        <v>62</v>
      </c>
      <c r="B5" s="352"/>
      <c r="C5" s="352"/>
      <c r="D5" s="352"/>
      <c r="E5" s="352"/>
      <c r="F5" s="352"/>
    </row>
    <row r="6" spans="1:6" s="353" customFormat="1" ht="12.75">
      <c r="A6" s="77" t="s">
        <v>116</v>
      </c>
      <c r="B6" s="353">
        <v>6.91</v>
      </c>
      <c r="C6" s="353">
        <v>11.41</v>
      </c>
      <c r="D6" s="353">
        <v>10.87</v>
      </c>
      <c r="E6" s="353">
        <v>11.32</v>
      </c>
      <c r="F6" s="353">
        <v>6.91</v>
      </c>
    </row>
    <row r="7" spans="1:6" s="353" customFormat="1" ht="12.75">
      <c r="A7" s="77" t="s">
        <v>63</v>
      </c>
      <c r="B7" s="353">
        <v>0.53</v>
      </c>
      <c r="C7" s="353">
        <v>0.88</v>
      </c>
      <c r="D7" s="353">
        <v>0.84</v>
      </c>
      <c r="E7" s="353">
        <v>0.87</v>
      </c>
      <c r="F7" s="353">
        <v>0.53</v>
      </c>
    </row>
    <row r="8" s="353" customFormat="1" ht="12.75">
      <c r="A8" s="77"/>
    </row>
    <row r="9" s="353" customFormat="1" ht="12.75">
      <c r="A9" s="78" t="s">
        <v>64</v>
      </c>
    </row>
    <row r="10" spans="1:6" s="353" customFormat="1" ht="12.75">
      <c r="A10" s="77" t="s">
        <v>117</v>
      </c>
      <c r="B10" s="353">
        <v>7.69</v>
      </c>
      <c r="C10" s="353">
        <v>8.9</v>
      </c>
      <c r="D10" s="353">
        <v>8.64</v>
      </c>
      <c r="E10" s="353">
        <v>8.78</v>
      </c>
      <c r="F10" s="353">
        <v>8.23</v>
      </c>
    </row>
    <row r="11" spans="1:6" s="353" customFormat="1" ht="12.75">
      <c r="A11" s="77" t="s">
        <v>63</v>
      </c>
      <c r="B11" s="353">
        <v>0.59</v>
      </c>
      <c r="C11" s="353">
        <v>0.68</v>
      </c>
      <c r="D11" s="353">
        <v>0.66</v>
      </c>
      <c r="E11" s="353">
        <v>0.68</v>
      </c>
      <c r="F11" s="353">
        <v>0.63</v>
      </c>
    </row>
    <row r="12" s="353" customFormat="1" ht="12.75">
      <c r="A12" s="77"/>
    </row>
    <row r="13" s="353" customFormat="1" ht="12.75">
      <c r="A13" s="78" t="s">
        <v>125</v>
      </c>
    </row>
    <row r="14" spans="1:6" s="353" customFormat="1" ht="12.75">
      <c r="A14" s="77" t="s">
        <v>118</v>
      </c>
      <c r="B14" s="353">
        <v>15.7</v>
      </c>
      <c r="C14" s="353">
        <v>23.17</v>
      </c>
      <c r="D14" s="353">
        <v>21.99</v>
      </c>
      <c r="E14" s="353">
        <v>23.27</v>
      </c>
      <c r="F14" s="353">
        <v>16.35</v>
      </c>
    </row>
    <row r="15" spans="1:6" s="353" customFormat="1" ht="13.5" thickBot="1">
      <c r="A15" s="79" t="s">
        <v>63</v>
      </c>
      <c r="B15" s="354">
        <v>1.21</v>
      </c>
      <c r="C15" s="354">
        <v>1.78</v>
      </c>
      <c r="D15" s="354">
        <v>1.69</v>
      </c>
      <c r="E15" s="354">
        <v>1.79</v>
      </c>
      <c r="F15" s="354">
        <v>1.26</v>
      </c>
    </row>
    <row r="16" spans="1:6" s="351" customFormat="1" ht="12.75" customHeight="1">
      <c r="A16" s="77"/>
      <c r="B16" s="49"/>
      <c r="C16" s="49"/>
      <c r="D16" s="49"/>
      <c r="E16" s="49"/>
      <c r="F16" s="49" t="s">
        <v>65</v>
      </c>
    </row>
    <row r="17" s="351" customFormat="1" ht="17.25" customHeight="1">
      <c r="A17" s="80"/>
    </row>
    <row r="18" s="351" customFormat="1" ht="12.75">
      <c r="A18" s="80"/>
    </row>
    <row r="19" s="351" customFormat="1" ht="12.75">
      <c r="A19" s="80"/>
    </row>
    <row r="20" s="351" customFormat="1" ht="12.75">
      <c r="A20" s="80"/>
    </row>
    <row r="21" s="121" customFormat="1" ht="15" customHeight="1">
      <c r="A21" s="120" t="s">
        <v>330</v>
      </c>
    </row>
    <row r="22" s="351" customFormat="1" ht="12.75" customHeight="1">
      <c r="A22" s="81" t="s">
        <v>66</v>
      </c>
    </row>
    <row r="23" spans="1:6" s="351" customFormat="1" ht="12.75" customHeight="1" thickBot="1">
      <c r="A23" s="80"/>
      <c r="B23" s="49"/>
      <c r="C23" s="49"/>
      <c r="D23" s="49"/>
      <c r="E23" s="49"/>
      <c r="F23" s="49" t="s">
        <v>61</v>
      </c>
    </row>
    <row r="24" spans="1:6" s="351" customFormat="1" ht="21" customHeight="1">
      <c r="A24" s="176"/>
      <c r="B24" s="279" t="s">
        <v>257</v>
      </c>
      <c r="C24" s="279" t="s">
        <v>249</v>
      </c>
      <c r="D24" s="279" t="s">
        <v>469</v>
      </c>
      <c r="E24" s="279" t="s">
        <v>277</v>
      </c>
      <c r="F24" s="279" t="s">
        <v>374</v>
      </c>
    </row>
    <row r="25" spans="1:6" s="353" customFormat="1" ht="12.75">
      <c r="A25" s="115" t="s">
        <v>62</v>
      </c>
      <c r="B25" s="352"/>
      <c r="C25" s="352"/>
      <c r="D25" s="352"/>
      <c r="E25" s="352"/>
      <c r="F25" s="352"/>
    </row>
    <row r="26" spans="1:6" s="353" customFormat="1" ht="12.75">
      <c r="A26" s="77" t="s">
        <v>116</v>
      </c>
      <c r="B26" s="353">
        <v>5.92</v>
      </c>
      <c r="C26" s="353">
        <v>7.1</v>
      </c>
      <c r="D26" s="353">
        <v>6.41</v>
      </c>
      <c r="E26" s="353">
        <v>6.52</v>
      </c>
      <c r="F26" s="353">
        <v>6</v>
      </c>
    </row>
    <row r="27" spans="1:6" s="353" customFormat="1" ht="12.75">
      <c r="A27" s="77" t="s">
        <v>63</v>
      </c>
      <c r="B27" s="353">
        <v>0.46</v>
      </c>
      <c r="C27" s="353">
        <v>0.55</v>
      </c>
      <c r="D27" s="353">
        <v>0.49</v>
      </c>
      <c r="E27" s="353">
        <v>0.5</v>
      </c>
      <c r="F27" s="353">
        <v>0.46</v>
      </c>
    </row>
    <row r="28" s="353" customFormat="1" ht="12.75">
      <c r="A28" s="77"/>
    </row>
    <row r="29" s="353" customFormat="1" ht="12.75">
      <c r="A29" s="78" t="s">
        <v>64</v>
      </c>
    </row>
    <row r="30" spans="1:6" s="353" customFormat="1" ht="12.75">
      <c r="A30" s="77" t="s">
        <v>119</v>
      </c>
      <c r="B30" s="353">
        <v>1.91</v>
      </c>
      <c r="C30" s="353">
        <v>1.95</v>
      </c>
      <c r="D30" s="353">
        <v>1.97</v>
      </c>
      <c r="E30" s="353">
        <v>1.96</v>
      </c>
      <c r="F30" s="353">
        <v>1.78</v>
      </c>
    </row>
    <row r="31" spans="1:6" s="353" customFormat="1" ht="12.75">
      <c r="A31" s="77" t="s">
        <v>63</v>
      </c>
      <c r="B31" s="353">
        <v>0.15</v>
      </c>
      <c r="C31" s="353">
        <v>0.15</v>
      </c>
      <c r="D31" s="353">
        <v>0.15</v>
      </c>
      <c r="E31" s="353">
        <v>0.15</v>
      </c>
      <c r="F31" s="353">
        <v>0.14</v>
      </c>
    </row>
    <row r="32" s="353" customFormat="1" ht="12.75">
      <c r="A32" s="77"/>
    </row>
    <row r="33" s="353" customFormat="1" ht="12.75">
      <c r="A33" s="78" t="s">
        <v>125</v>
      </c>
    </row>
    <row r="34" spans="1:6" s="353" customFormat="1" ht="12.75">
      <c r="A34" s="77" t="s">
        <v>118</v>
      </c>
      <c r="B34" s="353">
        <v>7.64</v>
      </c>
      <c r="C34" s="353">
        <v>9.04</v>
      </c>
      <c r="D34" s="353">
        <v>8.3</v>
      </c>
      <c r="E34" s="353">
        <v>8.43</v>
      </c>
      <c r="F34" s="353">
        <v>7.77</v>
      </c>
    </row>
    <row r="35" spans="1:6" s="353" customFormat="1" ht="13.5" thickBot="1">
      <c r="A35" s="79" t="s">
        <v>63</v>
      </c>
      <c r="B35" s="354">
        <v>0.59</v>
      </c>
      <c r="C35" s="354">
        <v>0.7</v>
      </c>
      <c r="D35" s="354">
        <v>0.64</v>
      </c>
      <c r="E35" s="354">
        <v>0.65</v>
      </c>
      <c r="F35" s="354">
        <v>0.6</v>
      </c>
    </row>
    <row r="36" spans="1:6" s="351" customFormat="1" ht="12.75" customHeight="1">
      <c r="A36" s="77"/>
      <c r="B36" s="49"/>
      <c r="C36" s="49"/>
      <c r="D36" s="49"/>
      <c r="E36" s="49"/>
      <c r="F36" s="49" t="s">
        <v>65</v>
      </c>
    </row>
    <row r="37" s="351" customFormat="1" ht="17.25" customHeight="1">
      <c r="A37" s="80"/>
    </row>
    <row r="38" s="351" customFormat="1" ht="12.75">
      <c r="A38" s="80"/>
    </row>
    <row r="39" s="351" customFormat="1" ht="12.75">
      <c r="A39" s="80"/>
    </row>
    <row r="40" s="351" customFormat="1" ht="13.5" thickBot="1">
      <c r="A40" s="83"/>
    </row>
    <row r="41" s="124" customFormat="1" ht="15" customHeight="1">
      <c r="A41" s="122" t="s">
        <v>331</v>
      </c>
    </row>
    <row r="42" s="351" customFormat="1" ht="12.75">
      <c r="A42" s="81"/>
    </row>
    <row r="43" spans="1:6" s="351" customFormat="1" ht="12.75" customHeight="1" thickBot="1">
      <c r="A43" s="80"/>
      <c r="B43" s="355"/>
      <c r="C43" s="355"/>
      <c r="D43" s="355"/>
      <c r="E43" s="355"/>
      <c r="F43" s="355" t="s">
        <v>61</v>
      </c>
    </row>
    <row r="44" spans="1:6" s="351" customFormat="1" ht="21" customHeight="1">
      <c r="A44" s="176"/>
      <c r="B44" s="279" t="s">
        <v>257</v>
      </c>
      <c r="C44" s="279" t="s">
        <v>250</v>
      </c>
      <c r="D44" s="279" t="s">
        <v>470</v>
      </c>
      <c r="E44" s="279" t="s">
        <v>375</v>
      </c>
      <c r="F44" s="279" t="s">
        <v>376</v>
      </c>
    </row>
    <row r="45" spans="1:6" s="353" customFormat="1" ht="12.75">
      <c r="A45" s="78" t="s">
        <v>62</v>
      </c>
      <c r="B45" s="352"/>
      <c r="C45" s="352"/>
      <c r="D45" s="352"/>
      <c r="E45" s="352"/>
      <c r="F45" s="352"/>
    </row>
    <row r="46" spans="1:6" s="353" customFormat="1" ht="14.25" customHeight="1">
      <c r="A46" s="77" t="s">
        <v>116</v>
      </c>
      <c r="B46" s="353">
        <v>12.83</v>
      </c>
      <c r="C46" s="353">
        <v>18.51</v>
      </c>
      <c r="D46" s="353">
        <v>17.28</v>
      </c>
      <c r="E46" s="353">
        <v>17.84</v>
      </c>
      <c r="F46" s="353">
        <v>12.91</v>
      </c>
    </row>
    <row r="47" spans="1:6" s="353" customFormat="1" ht="12.75">
      <c r="A47" s="77" t="s">
        <v>63</v>
      </c>
      <c r="B47" s="353">
        <v>0.99</v>
      </c>
      <c r="C47" s="353">
        <v>1.42</v>
      </c>
      <c r="D47" s="353">
        <v>1.33</v>
      </c>
      <c r="E47" s="353">
        <v>1.37</v>
      </c>
      <c r="F47" s="353">
        <v>0.99</v>
      </c>
    </row>
    <row r="48" s="353" customFormat="1" ht="12.75">
      <c r="A48" s="77"/>
    </row>
    <row r="49" s="353" customFormat="1" ht="12.75">
      <c r="A49" s="78" t="s">
        <v>64</v>
      </c>
    </row>
    <row r="50" spans="1:6" s="353" customFormat="1" ht="12.75">
      <c r="A50" s="77" t="s">
        <v>120</v>
      </c>
      <c r="B50" s="353">
        <v>9.6</v>
      </c>
      <c r="C50" s="353">
        <v>10.85</v>
      </c>
      <c r="D50" s="353">
        <v>10.61</v>
      </c>
      <c r="E50" s="353">
        <v>10.74</v>
      </c>
      <c r="F50" s="353">
        <v>10.01</v>
      </c>
    </row>
    <row r="51" spans="1:6" s="353" customFormat="1" ht="12.75">
      <c r="A51" s="77" t="s">
        <v>63</v>
      </c>
      <c r="B51" s="353">
        <v>0.74</v>
      </c>
      <c r="C51" s="353">
        <v>0.83</v>
      </c>
      <c r="D51" s="353">
        <v>0.82</v>
      </c>
      <c r="E51" s="353">
        <v>0.83</v>
      </c>
      <c r="F51" s="353">
        <v>0.77</v>
      </c>
    </row>
    <row r="52" s="353" customFormat="1" ht="12.75">
      <c r="A52" s="77"/>
    </row>
    <row r="53" s="353" customFormat="1" ht="12.75">
      <c r="A53" s="78" t="s">
        <v>125</v>
      </c>
    </row>
    <row r="54" spans="1:6" s="353" customFormat="1" ht="15" customHeight="1">
      <c r="A54" s="77" t="s">
        <v>121</v>
      </c>
      <c r="B54" s="353">
        <v>23.34</v>
      </c>
      <c r="C54" s="353">
        <v>32.21</v>
      </c>
      <c r="D54" s="353">
        <v>30.29</v>
      </c>
      <c r="E54" s="353">
        <v>31.7</v>
      </c>
      <c r="F54" s="353">
        <v>24.12</v>
      </c>
    </row>
    <row r="55" spans="1:6" s="353" customFormat="1" ht="15.75" customHeight="1" thickBot="1">
      <c r="A55" s="79" t="s">
        <v>63</v>
      </c>
      <c r="B55" s="354">
        <v>1.8</v>
      </c>
      <c r="C55" s="354">
        <v>2.48</v>
      </c>
      <c r="D55" s="354">
        <v>2.33</v>
      </c>
      <c r="E55" s="354">
        <v>2.44</v>
      </c>
      <c r="F55" s="354">
        <v>1.86</v>
      </c>
    </row>
    <row r="56" spans="1:6" s="351" customFormat="1" ht="12.75" customHeight="1">
      <c r="A56" s="77"/>
      <c r="F56" s="351" t="s">
        <v>65</v>
      </c>
    </row>
    <row r="57" s="351" customFormat="1" ht="17.25" customHeight="1">
      <c r="A57" s="80"/>
    </row>
    <row r="58" s="351" customFormat="1" ht="12.75">
      <c r="A58" s="80"/>
    </row>
    <row r="59" s="351" customFormat="1" ht="12.75">
      <c r="A59" s="80"/>
    </row>
    <row r="60" s="351" customFormat="1" ht="12.75">
      <c r="A60" s="80"/>
    </row>
    <row r="61" s="124" customFormat="1" ht="15" customHeight="1">
      <c r="A61" s="120" t="s">
        <v>332</v>
      </c>
    </row>
    <row r="62" s="351" customFormat="1" ht="12.75">
      <c r="A62" s="81"/>
    </row>
    <row r="63" spans="1:6" s="351" customFormat="1" ht="12.75" customHeight="1" thickBot="1">
      <c r="A63" s="80"/>
      <c r="B63" s="355"/>
      <c r="C63" s="355"/>
      <c r="D63" s="355"/>
      <c r="E63" s="355"/>
      <c r="F63" s="355" t="s">
        <v>61</v>
      </c>
    </row>
    <row r="64" spans="1:6" s="351" customFormat="1" ht="21" customHeight="1">
      <c r="A64" s="175"/>
      <c r="B64" s="279" t="s">
        <v>257</v>
      </c>
      <c r="C64" s="279" t="s">
        <v>250</v>
      </c>
      <c r="D64" s="279" t="s">
        <v>470</v>
      </c>
      <c r="E64" s="279" t="s">
        <v>375</v>
      </c>
      <c r="F64" s="279" t="s">
        <v>376</v>
      </c>
    </row>
    <row r="65" spans="1:6" s="353" customFormat="1" ht="14.25" customHeight="1">
      <c r="A65" s="115" t="s">
        <v>62</v>
      </c>
      <c r="B65" s="352"/>
      <c r="C65" s="352"/>
      <c r="D65" s="352"/>
      <c r="E65" s="352"/>
      <c r="F65" s="352"/>
    </row>
    <row r="66" spans="1:6" s="353" customFormat="1" ht="12.75">
      <c r="A66" s="77" t="s">
        <v>116</v>
      </c>
      <c r="B66" s="353">
        <v>2.57</v>
      </c>
      <c r="C66" s="353">
        <v>2.88</v>
      </c>
      <c r="D66" s="353">
        <v>2.67</v>
      </c>
      <c r="E66" s="353">
        <v>2.84</v>
      </c>
      <c r="F66" s="353">
        <v>2.73</v>
      </c>
    </row>
    <row r="67" spans="1:6" s="353" customFormat="1" ht="12.75">
      <c r="A67" s="77" t="s">
        <v>63</v>
      </c>
      <c r="B67" s="353">
        <v>0.2</v>
      </c>
      <c r="C67" s="353">
        <v>0.22</v>
      </c>
      <c r="D67" s="353">
        <v>0.21</v>
      </c>
      <c r="E67" s="353">
        <v>0.22</v>
      </c>
      <c r="F67" s="353">
        <v>0.21</v>
      </c>
    </row>
    <row r="68" s="353" customFormat="1" ht="12.75">
      <c r="A68" s="77"/>
    </row>
    <row r="69" s="353" customFormat="1" ht="12.75">
      <c r="A69" s="78" t="s">
        <v>67</v>
      </c>
    </row>
    <row r="70" spans="1:6" s="353" customFormat="1" ht="12.75">
      <c r="A70" s="77" t="s">
        <v>122</v>
      </c>
      <c r="B70" s="353">
        <v>50.38</v>
      </c>
      <c r="C70" s="353">
        <v>53.15</v>
      </c>
      <c r="D70" s="353">
        <v>50.24</v>
      </c>
      <c r="E70" s="353">
        <v>52.89</v>
      </c>
      <c r="F70" s="353">
        <v>52.94</v>
      </c>
    </row>
    <row r="71" spans="1:6" s="353" customFormat="1" ht="12.75">
      <c r="A71" s="77" t="s">
        <v>63</v>
      </c>
      <c r="B71" s="353">
        <v>3.88</v>
      </c>
      <c r="C71" s="353">
        <v>4.09</v>
      </c>
      <c r="D71" s="353">
        <v>3.86</v>
      </c>
      <c r="E71" s="353">
        <v>4.07</v>
      </c>
      <c r="F71" s="353">
        <v>4.07</v>
      </c>
    </row>
    <row r="72" s="353" customFormat="1" ht="12.75">
      <c r="A72" s="77"/>
    </row>
    <row r="73" s="353" customFormat="1" ht="12.75">
      <c r="A73" s="78" t="s">
        <v>125</v>
      </c>
    </row>
    <row r="74" spans="1:6" s="353" customFormat="1" ht="12.75">
      <c r="A74" s="77" t="s">
        <v>118</v>
      </c>
      <c r="B74" s="353">
        <v>8.34</v>
      </c>
      <c r="C74" s="353">
        <v>8.54</v>
      </c>
      <c r="D74" s="353">
        <v>8.01</v>
      </c>
      <c r="E74" s="353">
        <v>8.74</v>
      </c>
      <c r="F74" s="353">
        <v>8.71</v>
      </c>
    </row>
    <row r="75" spans="1:6" s="353" customFormat="1" ht="13.5" thickBot="1">
      <c r="A75" s="79" t="s">
        <v>63</v>
      </c>
      <c r="B75" s="354">
        <v>0.64</v>
      </c>
      <c r="C75" s="354">
        <v>0.66</v>
      </c>
      <c r="D75" s="354">
        <v>0.62</v>
      </c>
      <c r="E75" s="354">
        <v>0.67</v>
      </c>
      <c r="F75" s="354">
        <v>0.67</v>
      </c>
    </row>
    <row r="76" spans="1:6" s="351" customFormat="1" ht="12.75">
      <c r="A76" s="77"/>
      <c r="F76" s="351" t="s">
        <v>65</v>
      </c>
    </row>
    <row r="77" s="351" customFormat="1" ht="17.25" customHeight="1">
      <c r="A77" s="80"/>
    </row>
    <row r="78" ht="12.75">
      <c r="A78" s="80"/>
    </row>
    <row r="79" ht="12.75">
      <c r="A79" s="80"/>
    </row>
  </sheetData>
  <sheetProtection/>
  <printOptions/>
  <pageMargins left="0.75" right="0.75" top="1" bottom="1" header="0.5" footer="0.5"/>
  <pageSetup horizontalDpi="600" verticalDpi="600" orientation="portrait" paperSize="9" scale="60" r:id="rId1"/>
</worksheet>
</file>

<file path=xl/worksheets/sheet15.xml><?xml version="1.0" encoding="utf-8"?>
<worksheet xmlns="http://schemas.openxmlformats.org/spreadsheetml/2006/main" xmlns:r="http://schemas.openxmlformats.org/officeDocument/2006/relationships">
  <dimension ref="A1:F11"/>
  <sheetViews>
    <sheetView zoomScalePageLayoutView="0" workbookViewId="0" topLeftCell="A10">
      <selection activeCell="A1" sqref="A1"/>
    </sheetView>
  </sheetViews>
  <sheetFormatPr defaultColWidth="9.140625" defaultRowHeight="12.75"/>
  <cols>
    <col min="1" max="1" width="12.421875" style="20" customWidth="1"/>
    <col min="2" max="3" width="13.00390625" style="20" customWidth="1"/>
    <col min="4" max="4" width="12.8515625" style="20" customWidth="1"/>
    <col min="5" max="16384" width="9.140625" style="20" customWidth="1"/>
  </cols>
  <sheetData>
    <row r="1" spans="1:3" ht="15.75" thickTop="1">
      <c r="A1" s="405" t="s">
        <v>360</v>
      </c>
      <c r="B1" s="406"/>
      <c r="C1" s="406"/>
    </row>
    <row r="2" spans="1:6" ht="15.75">
      <c r="A2" s="407"/>
      <c r="B2" s="408"/>
      <c r="C2" s="408"/>
      <c r="F2" s="20" t="s">
        <v>463</v>
      </c>
    </row>
    <row r="3" spans="4:6" ht="13.5" thickBot="1">
      <c r="D3" s="409" t="s">
        <v>61</v>
      </c>
      <c r="F3" s="20" t="s">
        <v>464</v>
      </c>
    </row>
    <row r="4" spans="1:6" ht="15.75" customHeight="1" thickBot="1">
      <c r="A4" s="410"/>
      <c r="B4" s="411" t="s">
        <v>153</v>
      </c>
      <c r="C4" s="412" t="s">
        <v>154</v>
      </c>
      <c r="D4" s="413" t="s">
        <v>156</v>
      </c>
      <c r="F4" s="103" t="s">
        <v>462</v>
      </c>
    </row>
    <row r="5" spans="1:6" ht="15.75" customHeight="1">
      <c r="A5" s="414" t="s">
        <v>359</v>
      </c>
      <c r="B5" s="415">
        <v>0.58</v>
      </c>
      <c r="C5" s="416">
        <v>0.45</v>
      </c>
      <c r="D5" s="417">
        <v>0.17</v>
      </c>
      <c r="F5" s="20">
        <v>1.03</v>
      </c>
    </row>
    <row r="6" spans="1:6" ht="15.75" customHeight="1">
      <c r="A6" s="418" t="s">
        <v>358</v>
      </c>
      <c r="B6" s="419">
        <v>0.59</v>
      </c>
      <c r="C6" s="420">
        <v>0.46</v>
      </c>
      <c r="D6" s="421">
        <v>0.19</v>
      </c>
      <c r="F6" s="422">
        <v>1.05</v>
      </c>
    </row>
    <row r="7" spans="1:6" ht="15.75" customHeight="1">
      <c r="A7" s="418" t="s">
        <v>356</v>
      </c>
      <c r="B7" s="423">
        <v>0.55</v>
      </c>
      <c r="C7" s="424">
        <v>0.46</v>
      </c>
      <c r="D7" s="425">
        <v>0.19</v>
      </c>
      <c r="F7" s="422">
        <v>1.01</v>
      </c>
    </row>
    <row r="8" spans="1:6" ht="15.75" customHeight="1">
      <c r="A8" s="418" t="s">
        <v>357</v>
      </c>
      <c r="B8" s="423">
        <v>0.54</v>
      </c>
      <c r="C8" s="424">
        <v>0.45</v>
      </c>
      <c r="D8" s="425">
        <v>0.19</v>
      </c>
      <c r="F8" s="422">
        <v>0.99</v>
      </c>
    </row>
    <row r="9" spans="1:6" ht="15.75" customHeight="1">
      <c r="A9" s="418" t="s">
        <v>355</v>
      </c>
      <c r="B9" s="423">
        <v>0.53</v>
      </c>
      <c r="C9" s="424">
        <v>0.46</v>
      </c>
      <c r="D9" s="425">
        <v>0.2</v>
      </c>
      <c r="F9" s="422">
        <v>0.99</v>
      </c>
    </row>
    <row r="10" spans="1:6" ht="15.75" customHeight="1" thickBot="1">
      <c r="A10" s="426" t="s">
        <v>354</v>
      </c>
      <c r="B10" s="427">
        <v>0.53</v>
      </c>
      <c r="C10" s="428">
        <v>0.46</v>
      </c>
      <c r="D10" s="429">
        <v>0.21</v>
      </c>
      <c r="F10" s="422">
        <v>0.99</v>
      </c>
    </row>
    <row r="11" ht="12.75">
      <c r="D11" s="49" t="s">
        <v>65</v>
      </c>
    </row>
  </sheetData>
  <sheetProtection/>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K40"/>
  <sheetViews>
    <sheetView showGridLines="0" zoomScalePageLayoutView="0" workbookViewId="0" topLeftCell="A4">
      <selection activeCell="D29" sqref="D29"/>
    </sheetView>
  </sheetViews>
  <sheetFormatPr defaultColWidth="9.140625" defaultRowHeight="12.75"/>
  <cols>
    <col min="1" max="1" width="24.7109375" style="21" customWidth="1"/>
    <col min="2" max="2" width="10.7109375" style="21" customWidth="1"/>
    <col min="3" max="3" width="6.7109375" style="21" customWidth="1"/>
    <col min="4" max="4" width="10.7109375" style="21" customWidth="1"/>
    <col min="5" max="5" width="6.7109375" style="21" customWidth="1"/>
    <col min="6" max="6" width="10.7109375" style="21" customWidth="1"/>
    <col min="7" max="7" width="6.7109375" style="21" customWidth="1"/>
    <col min="8" max="8" width="10.7109375" style="21" customWidth="1"/>
    <col min="9" max="9" width="6.7109375" style="21" customWidth="1"/>
    <col min="10" max="10" width="10.7109375" style="21" customWidth="1"/>
    <col min="11" max="11" width="6.7109375" style="21" customWidth="1"/>
    <col min="12" max="16384" width="9.140625" style="21" customWidth="1"/>
  </cols>
  <sheetData>
    <row r="1" ht="15" customHeight="1" thickTop="1">
      <c r="A1" s="137" t="s">
        <v>333</v>
      </c>
    </row>
    <row r="2" spans="1:11" ht="16.5" thickBot="1">
      <c r="A2" s="50"/>
      <c r="B2" s="260"/>
      <c r="C2" s="186"/>
      <c r="D2" s="260"/>
      <c r="E2" s="186"/>
      <c r="F2" s="260"/>
      <c r="G2" s="186"/>
      <c r="H2" s="260"/>
      <c r="I2" s="186"/>
      <c r="J2" s="260"/>
      <c r="K2" s="186" t="s">
        <v>110</v>
      </c>
    </row>
    <row r="3" spans="1:11" s="45" customFormat="1" ht="15" thickBot="1">
      <c r="A3" s="117"/>
      <c r="B3" s="453" t="s">
        <v>471</v>
      </c>
      <c r="C3" s="453"/>
      <c r="D3" s="453" t="s">
        <v>225</v>
      </c>
      <c r="E3" s="453"/>
      <c r="F3" s="453" t="s">
        <v>377</v>
      </c>
      <c r="G3" s="453"/>
      <c r="H3" s="453" t="s">
        <v>278</v>
      </c>
      <c r="I3" s="453"/>
      <c r="J3" s="453" t="s">
        <v>378</v>
      </c>
      <c r="K3" s="453"/>
    </row>
    <row r="4" spans="1:11" s="45" customFormat="1" ht="13.5" thickTop="1">
      <c r="A4" s="118"/>
      <c r="B4" s="356" t="s">
        <v>69</v>
      </c>
      <c r="C4" s="357" t="s">
        <v>70</v>
      </c>
      <c r="D4" s="356" t="s">
        <v>69</v>
      </c>
      <c r="E4" s="357" t="s">
        <v>70</v>
      </c>
      <c r="F4" s="356" t="s">
        <v>69</v>
      </c>
      <c r="G4" s="357" t="s">
        <v>70</v>
      </c>
      <c r="H4" s="356" t="s">
        <v>69</v>
      </c>
      <c r="I4" s="357" t="s">
        <v>70</v>
      </c>
      <c r="J4" s="356" t="s">
        <v>69</v>
      </c>
      <c r="K4" s="357" t="s">
        <v>70</v>
      </c>
    </row>
    <row r="5" spans="1:11" s="45" customFormat="1" ht="12.75">
      <c r="A5" s="136" t="s">
        <v>113</v>
      </c>
      <c r="B5" s="84"/>
      <c r="C5" s="135"/>
      <c r="D5" s="84"/>
      <c r="E5" s="135"/>
      <c r="F5" s="84"/>
      <c r="G5" s="135"/>
      <c r="H5" s="84"/>
      <c r="I5" s="135"/>
      <c r="J5" s="84"/>
      <c r="K5" s="135"/>
    </row>
    <row r="6" spans="1:11" s="45" customFormat="1" ht="12.75">
      <c r="A6" s="85"/>
      <c r="B6" s="196"/>
      <c r="C6" s="197"/>
      <c r="D6" s="196"/>
      <c r="E6" s="197"/>
      <c r="F6" s="196"/>
      <c r="G6" s="197"/>
      <c r="H6" s="196"/>
      <c r="I6" s="197"/>
      <c r="J6" s="196"/>
      <c r="K6" s="197"/>
    </row>
    <row r="7" spans="1:11" s="45" customFormat="1" ht="14.25">
      <c r="A7" s="86" t="s">
        <v>163</v>
      </c>
      <c r="B7" s="143"/>
      <c r="C7" s="198"/>
      <c r="D7" s="143"/>
      <c r="E7" s="198"/>
      <c r="F7" s="143"/>
      <c r="G7" s="198"/>
      <c r="H7" s="143"/>
      <c r="I7" s="198"/>
      <c r="J7" s="143"/>
      <c r="K7" s="198"/>
    </row>
    <row r="8" spans="1:11" s="45" customFormat="1" ht="14.25">
      <c r="A8" s="87" t="s">
        <v>164</v>
      </c>
      <c r="B8" s="191">
        <v>6733</v>
      </c>
      <c r="C8" s="220">
        <v>3.6</v>
      </c>
      <c r="D8" s="191">
        <v>6444</v>
      </c>
      <c r="E8" s="220">
        <v>3.2</v>
      </c>
      <c r="F8" s="191">
        <v>5904</v>
      </c>
      <c r="G8" s="220">
        <v>3.4</v>
      </c>
      <c r="H8" s="191">
        <v>7316</v>
      </c>
      <c r="I8" s="220">
        <v>3.9</v>
      </c>
      <c r="J8" s="191">
        <v>11903</v>
      </c>
      <c r="K8" s="220">
        <v>6.2</v>
      </c>
    </row>
    <row r="9" spans="1:11" s="45" customFormat="1" ht="14.25">
      <c r="A9" s="87" t="s">
        <v>165</v>
      </c>
      <c r="B9" s="191">
        <v>69774</v>
      </c>
      <c r="C9" s="220">
        <v>36.9</v>
      </c>
      <c r="D9" s="191">
        <v>72066</v>
      </c>
      <c r="E9" s="220">
        <v>35.8</v>
      </c>
      <c r="F9" s="191">
        <v>69278</v>
      </c>
      <c r="G9" s="220">
        <v>40</v>
      </c>
      <c r="H9" s="191">
        <v>70321</v>
      </c>
      <c r="I9" s="220">
        <v>37.6</v>
      </c>
      <c r="J9" s="191">
        <v>62608</v>
      </c>
      <c r="K9" s="220">
        <v>32.4</v>
      </c>
    </row>
    <row r="10" spans="1:11" s="45" customFormat="1" ht="15" customHeight="1">
      <c r="A10" s="88" t="s">
        <v>111</v>
      </c>
      <c r="B10" s="192">
        <v>76506</v>
      </c>
      <c r="C10" s="221">
        <v>40.5</v>
      </c>
      <c r="D10" s="192">
        <v>78510</v>
      </c>
      <c r="E10" s="221">
        <v>39.1</v>
      </c>
      <c r="F10" s="192">
        <v>75183</v>
      </c>
      <c r="G10" s="221">
        <v>43.4</v>
      </c>
      <c r="H10" s="192">
        <v>77637</v>
      </c>
      <c r="I10" s="221">
        <v>41.5</v>
      </c>
      <c r="J10" s="192">
        <v>74512</v>
      </c>
      <c r="K10" s="221">
        <v>38.6</v>
      </c>
    </row>
    <row r="11" spans="1:11" s="45" customFormat="1" ht="12.75" customHeight="1">
      <c r="A11" s="88"/>
      <c r="B11" s="191"/>
      <c r="C11" s="220"/>
      <c r="D11" s="191"/>
      <c r="E11" s="220"/>
      <c r="F11" s="191"/>
      <c r="G11" s="220"/>
      <c r="H11" s="191"/>
      <c r="I11" s="220"/>
      <c r="J11" s="191"/>
      <c r="K11" s="220"/>
    </row>
    <row r="12" spans="1:11" s="45" customFormat="1" ht="15" customHeight="1">
      <c r="A12" s="88" t="s">
        <v>168</v>
      </c>
      <c r="B12" s="191"/>
      <c r="C12" s="220"/>
      <c r="D12" s="191"/>
      <c r="E12" s="220"/>
      <c r="F12" s="191"/>
      <c r="G12" s="220"/>
      <c r="H12" s="191"/>
      <c r="I12" s="220"/>
      <c r="J12" s="191"/>
      <c r="K12" s="220"/>
    </row>
    <row r="13" spans="1:11" s="45" customFormat="1" ht="15" customHeight="1">
      <c r="A13" s="87" t="s">
        <v>164</v>
      </c>
      <c r="B13" s="191">
        <v>0</v>
      </c>
      <c r="C13" s="220">
        <v>0</v>
      </c>
      <c r="D13" s="191">
        <v>0</v>
      </c>
      <c r="E13" s="220">
        <v>0</v>
      </c>
      <c r="F13" s="191">
        <v>0</v>
      </c>
      <c r="G13" s="220">
        <v>0</v>
      </c>
      <c r="H13" s="191">
        <v>0</v>
      </c>
      <c r="I13" s="220">
        <v>0</v>
      </c>
      <c r="J13" s="191">
        <v>0</v>
      </c>
      <c r="K13" s="220">
        <v>0</v>
      </c>
    </row>
    <row r="14" spans="1:11" s="45" customFormat="1" ht="15" customHeight="1">
      <c r="A14" s="87" t="s">
        <v>165</v>
      </c>
      <c r="B14" s="191">
        <v>0</v>
      </c>
      <c r="C14" s="220">
        <v>0</v>
      </c>
      <c r="D14" s="191">
        <v>0</v>
      </c>
      <c r="E14" s="220">
        <v>0</v>
      </c>
      <c r="F14" s="191">
        <v>0</v>
      </c>
      <c r="G14" s="220">
        <v>0</v>
      </c>
      <c r="H14" s="191">
        <v>0</v>
      </c>
      <c r="I14" s="220">
        <v>0</v>
      </c>
      <c r="J14" s="191">
        <v>0</v>
      </c>
      <c r="K14" s="220">
        <v>0</v>
      </c>
    </row>
    <row r="15" spans="1:11" s="45" customFormat="1" ht="15" customHeight="1">
      <c r="A15" s="88" t="s">
        <v>114</v>
      </c>
      <c r="B15" s="192">
        <v>0</v>
      </c>
      <c r="C15" s="221">
        <v>0</v>
      </c>
      <c r="D15" s="192">
        <v>0</v>
      </c>
      <c r="E15" s="221">
        <v>0</v>
      </c>
      <c r="F15" s="192">
        <v>0</v>
      </c>
      <c r="G15" s="221">
        <v>0</v>
      </c>
      <c r="H15" s="192">
        <v>0</v>
      </c>
      <c r="I15" s="221">
        <v>0</v>
      </c>
      <c r="J15" s="192">
        <v>0</v>
      </c>
      <c r="K15" s="221">
        <v>0</v>
      </c>
    </row>
    <row r="16" spans="1:11" s="45" customFormat="1" ht="12.75">
      <c r="A16" s="89"/>
      <c r="B16" s="191"/>
      <c r="C16" s="220"/>
      <c r="D16" s="191"/>
      <c r="E16" s="220"/>
      <c r="F16" s="191"/>
      <c r="G16" s="220"/>
      <c r="H16" s="191"/>
      <c r="I16" s="220"/>
      <c r="J16" s="191"/>
      <c r="K16" s="220"/>
    </row>
    <row r="17" spans="1:11" s="45" customFormat="1" ht="15" customHeight="1">
      <c r="A17" s="86" t="s">
        <v>123</v>
      </c>
      <c r="B17" s="191"/>
      <c r="C17" s="220"/>
      <c r="D17" s="191"/>
      <c r="E17" s="220"/>
      <c r="F17" s="191"/>
      <c r="G17" s="220"/>
      <c r="H17" s="191"/>
      <c r="I17" s="220"/>
      <c r="J17" s="191"/>
      <c r="K17" s="220"/>
    </row>
    <row r="18" spans="1:11" s="45" customFormat="1" ht="14.25">
      <c r="A18" s="87" t="s">
        <v>166</v>
      </c>
      <c r="B18" s="191">
        <v>0</v>
      </c>
      <c r="C18" s="220">
        <v>0</v>
      </c>
      <c r="D18" s="191">
        <v>0</v>
      </c>
      <c r="E18" s="220">
        <v>0</v>
      </c>
      <c r="F18" s="191">
        <v>0</v>
      </c>
      <c r="G18" s="220">
        <v>0</v>
      </c>
      <c r="H18" s="191">
        <v>0</v>
      </c>
      <c r="I18" s="220">
        <v>0</v>
      </c>
      <c r="J18" s="191">
        <v>0</v>
      </c>
      <c r="K18" s="220">
        <v>0</v>
      </c>
    </row>
    <row r="19" spans="1:11" s="45" customFormat="1" ht="12.75">
      <c r="A19" s="88" t="s">
        <v>112</v>
      </c>
      <c r="B19" s="192">
        <v>0</v>
      </c>
      <c r="C19" s="220">
        <v>0</v>
      </c>
      <c r="D19" s="192">
        <v>0</v>
      </c>
      <c r="E19" s="220">
        <v>0</v>
      </c>
      <c r="F19" s="192">
        <v>0</v>
      </c>
      <c r="G19" s="220">
        <v>0</v>
      </c>
      <c r="H19" s="192">
        <v>0</v>
      </c>
      <c r="I19" s="220">
        <v>0</v>
      </c>
      <c r="J19" s="192">
        <v>0</v>
      </c>
      <c r="K19" s="220">
        <v>0</v>
      </c>
    </row>
    <row r="20" spans="1:11" s="45" customFormat="1" ht="12.75">
      <c r="A20" s="88"/>
      <c r="B20" s="192"/>
      <c r="C20" s="220"/>
      <c r="D20" s="192"/>
      <c r="E20" s="220"/>
      <c r="F20" s="192"/>
      <c r="G20" s="220"/>
      <c r="H20" s="192"/>
      <c r="I20" s="220"/>
      <c r="J20" s="192"/>
      <c r="K20" s="220"/>
    </row>
    <row r="21" spans="1:11" s="45" customFormat="1" ht="12.75">
      <c r="A21" s="88" t="s">
        <v>87</v>
      </c>
      <c r="B21" s="192">
        <v>76506</v>
      </c>
      <c r="C21" s="221">
        <v>40.5</v>
      </c>
      <c r="D21" s="192">
        <v>78510</v>
      </c>
      <c r="E21" s="221">
        <v>39.1</v>
      </c>
      <c r="F21" s="192">
        <v>75183</v>
      </c>
      <c r="G21" s="221">
        <v>43.4</v>
      </c>
      <c r="H21" s="192">
        <v>77637</v>
      </c>
      <c r="I21" s="221">
        <v>41.5</v>
      </c>
      <c r="J21" s="192">
        <v>74512</v>
      </c>
      <c r="K21" s="221">
        <v>38.6</v>
      </c>
    </row>
    <row r="22" spans="1:11" s="45" customFormat="1" ht="12.75">
      <c r="A22" s="88"/>
      <c r="B22" s="192"/>
      <c r="C22" s="220"/>
      <c r="D22" s="192"/>
      <c r="E22" s="220"/>
      <c r="F22" s="192"/>
      <c r="G22" s="220"/>
      <c r="H22" s="192"/>
      <c r="I22" s="220"/>
      <c r="J22" s="192"/>
      <c r="K22" s="220"/>
    </row>
    <row r="23" spans="1:11" s="45" customFormat="1" ht="12.75">
      <c r="A23" s="88" t="s">
        <v>89</v>
      </c>
      <c r="B23" s="191"/>
      <c r="C23" s="220"/>
      <c r="D23" s="191"/>
      <c r="E23" s="220"/>
      <c r="F23" s="191"/>
      <c r="G23" s="220"/>
      <c r="H23" s="191"/>
      <c r="I23" s="220"/>
      <c r="J23" s="191"/>
      <c r="K23" s="220"/>
    </row>
    <row r="24" spans="1:11" s="45" customFormat="1" ht="12.75">
      <c r="A24" s="88"/>
      <c r="B24" s="191"/>
      <c r="C24" s="220"/>
      <c r="D24" s="191"/>
      <c r="E24" s="220"/>
      <c r="F24" s="191"/>
      <c r="G24" s="220"/>
      <c r="H24" s="191"/>
      <c r="I24" s="220"/>
      <c r="J24" s="191"/>
      <c r="K24" s="220"/>
    </row>
    <row r="25" spans="1:11" s="45" customFormat="1" ht="15" customHeight="1">
      <c r="A25" s="87" t="s">
        <v>167</v>
      </c>
      <c r="B25" s="191">
        <v>106862</v>
      </c>
      <c r="C25" s="220">
        <v>56.5</v>
      </c>
      <c r="D25" s="191">
        <v>114789</v>
      </c>
      <c r="E25" s="220">
        <v>57.1</v>
      </c>
      <c r="F25" s="191">
        <v>98224</v>
      </c>
      <c r="G25" s="220">
        <v>56.6</v>
      </c>
      <c r="H25" s="191">
        <v>109423</v>
      </c>
      <c r="I25" s="220">
        <v>58.5</v>
      </c>
      <c r="J25" s="191">
        <v>118526</v>
      </c>
      <c r="K25" s="220">
        <v>61.4</v>
      </c>
    </row>
    <row r="26" spans="1:11" s="45" customFormat="1" ht="15" customHeight="1">
      <c r="A26" s="87" t="s">
        <v>472</v>
      </c>
      <c r="B26" s="191">
        <v>5745</v>
      </c>
      <c r="C26" s="220">
        <v>3</v>
      </c>
      <c r="D26" s="191">
        <v>7744</v>
      </c>
      <c r="E26" s="220">
        <v>3.9</v>
      </c>
      <c r="F26" s="191">
        <v>0</v>
      </c>
      <c r="G26" s="220">
        <v>0</v>
      </c>
      <c r="H26" s="191">
        <v>0</v>
      </c>
      <c r="I26" s="220">
        <v>0</v>
      </c>
      <c r="J26" s="191">
        <v>0</v>
      </c>
      <c r="K26" s="220">
        <v>0</v>
      </c>
    </row>
    <row r="27" spans="1:11" s="45" customFormat="1" ht="15" customHeight="1">
      <c r="A27" s="88" t="s">
        <v>88</v>
      </c>
      <c r="B27" s="192">
        <v>112607</v>
      </c>
      <c r="C27" s="221">
        <v>59.5</v>
      </c>
      <c r="D27" s="192">
        <v>122533</v>
      </c>
      <c r="E27" s="221">
        <v>60.9</v>
      </c>
      <c r="F27" s="192">
        <v>98224</v>
      </c>
      <c r="G27" s="221">
        <v>56.6</v>
      </c>
      <c r="H27" s="192">
        <v>109423</v>
      </c>
      <c r="I27" s="221">
        <v>58.5</v>
      </c>
      <c r="J27" s="192">
        <v>118526</v>
      </c>
      <c r="K27" s="221">
        <v>61.4</v>
      </c>
    </row>
    <row r="28" spans="1:11" s="45" customFormat="1" ht="12.75">
      <c r="A28" s="90"/>
      <c r="B28" s="191"/>
      <c r="C28" s="220"/>
      <c r="D28" s="191"/>
      <c r="E28" s="220"/>
      <c r="F28" s="191"/>
      <c r="G28" s="220"/>
      <c r="H28" s="191"/>
      <c r="I28" s="220"/>
      <c r="J28" s="191"/>
      <c r="K28" s="220"/>
    </row>
    <row r="29" spans="1:11" s="45" customFormat="1" ht="15.75" thickBot="1">
      <c r="A29" s="178" t="s">
        <v>124</v>
      </c>
      <c r="B29" s="199">
        <v>189113</v>
      </c>
      <c r="C29" s="200">
        <v>100</v>
      </c>
      <c r="D29" s="199">
        <v>201043</v>
      </c>
      <c r="E29" s="200">
        <v>100</v>
      </c>
      <c r="F29" s="199">
        <v>173406</v>
      </c>
      <c r="G29" s="200">
        <v>100</v>
      </c>
      <c r="H29" s="199">
        <v>187061</v>
      </c>
      <c r="I29" s="200">
        <v>100</v>
      </c>
      <c r="J29" s="199">
        <v>193038</v>
      </c>
      <c r="K29" s="200">
        <v>100</v>
      </c>
    </row>
    <row r="30" spans="1:11" s="45" customFormat="1" ht="12.75">
      <c r="A30" s="91"/>
      <c r="C30" s="187"/>
      <c r="E30" s="187"/>
      <c r="G30" s="187"/>
      <c r="I30" s="187"/>
      <c r="K30" s="187" t="s">
        <v>147</v>
      </c>
    </row>
    <row r="31" s="45" customFormat="1" ht="9" customHeight="1">
      <c r="A31" s="91"/>
    </row>
    <row r="32" s="143" customFormat="1" ht="12.75">
      <c r="A32" s="142" t="s">
        <v>157</v>
      </c>
    </row>
    <row r="33" s="143" customFormat="1" ht="12.75">
      <c r="A33" s="144" t="s">
        <v>158</v>
      </c>
    </row>
    <row r="34" s="143" customFormat="1" ht="12.75">
      <c r="A34" s="145" t="s">
        <v>159</v>
      </c>
    </row>
    <row r="35" s="143" customFormat="1" ht="12.75">
      <c r="A35" s="145" t="s">
        <v>160</v>
      </c>
    </row>
    <row r="36" s="143" customFormat="1" ht="12.75">
      <c r="A36" s="147" t="s">
        <v>161</v>
      </c>
    </row>
    <row r="37" s="143" customFormat="1" ht="12.75">
      <c r="A37" s="146" t="s">
        <v>162</v>
      </c>
    </row>
    <row r="38" ht="12.75">
      <c r="A38" s="87" t="s">
        <v>141</v>
      </c>
    </row>
    <row r="39" ht="12.75">
      <c r="A39" s="145" t="s">
        <v>468</v>
      </c>
    </row>
    <row r="40" ht="12.75">
      <c r="A40" s="145"/>
    </row>
  </sheetData>
  <sheetProtection/>
  <mergeCells count="5">
    <mergeCell ref="B3:C3"/>
    <mergeCell ref="J3:K3"/>
    <mergeCell ref="H3:I3"/>
    <mergeCell ref="F3:G3"/>
    <mergeCell ref="D3:E3"/>
  </mergeCells>
  <printOptions/>
  <pageMargins left="0.75" right="0.75" top="1" bottom="1" header="0.5" footer="0.5"/>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dimension ref="A1:F134"/>
  <sheetViews>
    <sheetView showGridLines="0" zoomScalePageLayoutView="0" workbookViewId="0" topLeftCell="A28">
      <selection activeCell="A1" sqref="A1"/>
    </sheetView>
  </sheetViews>
  <sheetFormatPr defaultColWidth="9.140625" defaultRowHeight="12.75"/>
  <cols>
    <col min="1" max="1" width="36.7109375" style="21" customWidth="1"/>
    <col min="2" max="6" width="12.7109375" style="21" customWidth="1"/>
    <col min="7" max="16384" width="9.140625" style="21" customWidth="1"/>
  </cols>
  <sheetData>
    <row r="1" s="130" customFormat="1" ht="15" customHeight="1" thickTop="1">
      <c r="A1" s="133" t="s">
        <v>334</v>
      </c>
    </row>
    <row r="2" ht="12.75" customHeight="1" thickBot="1">
      <c r="A2" s="51" t="s">
        <v>71</v>
      </c>
    </row>
    <row r="3" spans="1:6" s="45" customFormat="1" ht="12.75">
      <c r="A3" s="92"/>
      <c r="B3" s="261" t="s">
        <v>257</v>
      </c>
      <c r="C3" s="261" t="s">
        <v>256</v>
      </c>
      <c r="D3" s="261" t="s">
        <v>460</v>
      </c>
      <c r="E3" s="261" t="s">
        <v>276</v>
      </c>
      <c r="F3" s="261" t="s">
        <v>323</v>
      </c>
    </row>
    <row r="4" spans="1:6" s="45" customFormat="1" ht="12.75">
      <c r="A4" s="93" t="s">
        <v>149</v>
      </c>
      <c r="B4" s="257">
        <v>176075</v>
      </c>
      <c r="C4" s="257">
        <v>141876</v>
      </c>
      <c r="D4" s="257">
        <v>186715</v>
      </c>
      <c r="E4" s="257">
        <v>178228</v>
      </c>
      <c r="F4" s="257">
        <v>170379</v>
      </c>
    </row>
    <row r="5" spans="1:6" s="45" customFormat="1" ht="12.75">
      <c r="A5" s="94" t="s">
        <v>72</v>
      </c>
      <c r="B5" s="257">
        <v>37713</v>
      </c>
      <c r="C5" s="257">
        <v>36958</v>
      </c>
      <c r="D5" s="257">
        <v>34136</v>
      </c>
      <c r="E5" s="257">
        <v>35529</v>
      </c>
      <c r="F5" s="257">
        <v>36613</v>
      </c>
    </row>
    <row r="6" spans="1:6" s="45" customFormat="1" ht="17.25" customHeight="1" thickBot="1">
      <c r="A6" s="95" t="s">
        <v>142</v>
      </c>
      <c r="B6" s="286">
        <v>21</v>
      </c>
      <c r="C6" s="286">
        <v>21</v>
      </c>
      <c r="D6" s="286">
        <v>21</v>
      </c>
      <c r="E6" s="286">
        <f>SUM(B5+C5+D5+E5)/(B4+C4+D4+E4)*100</f>
        <v>21.13593032007896</v>
      </c>
      <c r="F6" s="286">
        <f>SUM(C5+D5+E5+F5)/(C4+D4+E4+F4)*100</f>
        <v>21.15127333512503</v>
      </c>
    </row>
    <row r="7" spans="1:6" s="45" customFormat="1" ht="15.75" customHeight="1">
      <c r="A7" s="96"/>
      <c r="B7" s="187"/>
      <c r="C7" s="187"/>
      <c r="D7" s="187"/>
      <c r="E7" s="187"/>
      <c r="F7" s="187" t="s">
        <v>85</v>
      </c>
    </row>
    <row r="8" s="45" customFormat="1" ht="12.75">
      <c r="A8" s="96" t="s">
        <v>143</v>
      </c>
    </row>
    <row r="9" s="45" customFormat="1" ht="12.75">
      <c r="A9" s="96" t="s">
        <v>338</v>
      </c>
    </row>
    <row r="10" s="45" customFormat="1" ht="12.75">
      <c r="A10" s="96" t="s">
        <v>148</v>
      </c>
    </row>
    <row r="11" s="45" customFormat="1" ht="12.75">
      <c r="A11" s="96" t="s">
        <v>467</v>
      </c>
    </row>
    <row r="12" s="45" customFormat="1" ht="12.75">
      <c r="A12" s="96"/>
    </row>
    <row r="13" s="130" customFormat="1" ht="15">
      <c r="A13" s="134" t="s">
        <v>335</v>
      </c>
    </row>
    <row r="14" s="45" customFormat="1" ht="12.75" customHeight="1" thickBot="1">
      <c r="A14" s="98" t="s">
        <v>73</v>
      </c>
    </row>
    <row r="15" spans="1:6" s="45" customFormat="1" ht="12.75">
      <c r="A15" s="92"/>
      <c r="B15" s="261" t="s">
        <v>257</v>
      </c>
      <c r="C15" s="261" t="s">
        <v>256</v>
      </c>
      <c r="D15" s="261" t="s">
        <v>460</v>
      </c>
      <c r="E15" s="261" t="s">
        <v>276</v>
      </c>
      <c r="F15" s="261" t="s">
        <v>323</v>
      </c>
    </row>
    <row r="16" spans="1:6" s="45" customFormat="1" ht="12.75">
      <c r="A16" s="93" t="s">
        <v>149</v>
      </c>
      <c r="B16" s="257">
        <v>6128</v>
      </c>
      <c r="C16" s="257">
        <v>2071</v>
      </c>
      <c r="D16" s="257">
        <v>4428</v>
      </c>
      <c r="E16" s="257">
        <v>9210</v>
      </c>
      <c r="F16" s="257">
        <v>6262</v>
      </c>
    </row>
    <row r="17" spans="1:6" s="45" customFormat="1" ht="12.75">
      <c r="A17" s="94" t="s">
        <v>72</v>
      </c>
      <c r="B17" s="257">
        <v>400</v>
      </c>
      <c r="C17" s="257">
        <v>147</v>
      </c>
      <c r="D17" s="257">
        <v>195</v>
      </c>
      <c r="E17" s="257">
        <v>515</v>
      </c>
      <c r="F17" s="257">
        <v>405</v>
      </c>
    </row>
    <row r="18" spans="1:6" s="45" customFormat="1" ht="17.25" customHeight="1" thickBot="1">
      <c r="A18" s="95" t="s">
        <v>142</v>
      </c>
      <c r="B18" s="286">
        <v>6</v>
      </c>
      <c r="C18" s="286">
        <v>6</v>
      </c>
      <c r="D18" s="286">
        <v>6</v>
      </c>
      <c r="E18" s="286">
        <f>SUM(B17+C17+D17+E17)/(B16+C16+D16+E16)*100</f>
        <v>5.75628520401154</v>
      </c>
      <c r="F18" s="286">
        <f>SUM(C17+D17+E17+F17)/(C16+D16+E16+F16)*100</f>
        <v>5.74393518729234</v>
      </c>
    </row>
    <row r="19" spans="1:6" s="45" customFormat="1" ht="15.75" customHeight="1">
      <c r="A19" s="96"/>
      <c r="B19" s="187"/>
      <c r="C19" s="187"/>
      <c r="D19" s="187"/>
      <c r="E19" s="187"/>
      <c r="F19" s="187" t="s">
        <v>85</v>
      </c>
    </row>
    <row r="20" s="45" customFormat="1" ht="12.75">
      <c r="A20" s="96" t="s">
        <v>143</v>
      </c>
    </row>
    <row r="21" s="45" customFormat="1" ht="12.75">
      <c r="A21" s="96" t="s">
        <v>338</v>
      </c>
    </row>
    <row r="22" s="45" customFormat="1" ht="12.75">
      <c r="A22" s="96" t="s">
        <v>148</v>
      </c>
    </row>
    <row r="23" s="45" customFormat="1" ht="12.75">
      <c r="A23" s="96" t="s">
        <v>467</v>
      </c>
    </row>
    <row r="24" s="45" customFormat="1" ht="12.75">
      <c r="A24" s="96"/>
    </row>
    <row r="25" s="130" customFormat="1" ht="15">
      <c r="A25" s="134" t="s">
        <v>336</v>
      </c>
    </row>
    <row r="26" s="45" customFormat="1" ht="12.75" customHeight="1" thickBot="1">
      <c r="A26" s="98" t="s">
        <v>68</v>
      </c>
    </row>
    <row r="27" spans="1:6" s="45" customFormat="1" ht="12.75">
      <c r="A27" s="92"/>
      <c r="B27" s="261" t="s">
        <v>257</v>
      </c>
      <c r="C27" s="261" t="s">
        <v>256</v>
      </c>
      <c r="D27" s="261" t="s">
        <v>460</v>
      </c>
      <c r="E27" s="261" t="s">
        <v>276</v>
      </c>
      <c r="F27" s="261" t="s">
        <v>323</v>
      </c>
    </row>
    <row r="28" spans="1:6" s="45" customFormat="1" ht="12.75">
      <c r="A28" s="93" t="s">
        <v>149</v>
      </c>
      <c r="B28" s="257">
        <v>3762</v>
      </c>
      <c r="C28" s="257">
        <v>3726</v>
      </c>
      <c r="D28" s="257">
        <v>3908</v>
      </c>
      <c r="E28" s="257">
        <v>3775</v>
      </c>
      <c r="F28" s="257">
        <v>3738</v>
      </c>
    </row>
    <row r="29" spans="1:6" s="45" customFormat="1" ht="12.75">
      <c r="A29" s="94" t="s">
        <v>72</v>
      </c>
      <c r="B29" s="257">
        <v>1035</v>
      </c>
      <c r="C29" s="257">
        <v>1157</v>
      </c>
      <c r="D29" s="257">
        <v>1037</v>
      </c>
      <c r="E29" s="257">
        <v>996</v>
      </c>
      <c r="F29" s="257">
        <v>869</v>
      </c>
    </row>
    <row r="30" spans="1:6" s="45" customFormat="1" ht="17.25" customHeight="1" thickBot="1">
      <c r="A30" s="95" t="s">
        <v>142</v>
      </c>
      <c r="B30" s="286">
        <v>27</v>
      </c>
      <c r="C30" s="286">
        <v>27</v>
      </c>
      <c r="D30" s="286">
        <v>28</v>
      </c>
      <c r="E30" s="286">
        <f>SUM(B29+C29+D29+E29)/(B28+C28+D28+E28)*100</f>
        <v>27.849185946872325</v>
      </c>
      <c r="F30" s="286">
        <f>SUM(C29+D29+E29+F29)/(C28+D28+E28+F28)*100</f>
        <v>26.797385620915033</v>
      </c>
    </row>
    <row r="31" spans="1:6" s="45" customFormat="1" ht="15.75" customHeight="1">
      <c r="A31" s="63"/>
      <c r="B31" s="187"/>
      <c r="C31" s="187"/>
      <c r="D31" s="187"/>
      <c r="E31" s="187"/>
      <c r="F31" s="187" t="s">
        <v>85</v>
      </c>
    </row>
    <row r="32" s="45" customFormat="1" ht="12.75">
      <c r="A32" s="96" t="s">
        <v>143</v>
      </c>
    </row>
    <row r="33" s="45" customFormat="1" ht="12.75">
      <c r="A33" s="96" t="s">
        <v>338</v>
      </c>
    </row>
    <row r="34" s="45" customFormat="1" ht="12.75">
      <c r="A34" s="96" t="s">
        <v>148</v>
      </c>
    </row>
    <row r="35" s="45" customFormat="1" ht="12.75">
      <c r="A35" s="96" t="s">
        <v>467</v>
      </c>
    </row>
    <row r="36" s="45" customFormat="1" ht="12.75">
      <c r="A36" s="96"/>
    </row>
    <row r="37" s="130" customFormat="1" ht="15">
      <c r="A37" s="134" t="s">
        <v>337</v>
      </c>
    </row>
    <row r="38" s="45" customFormat="1" ht="12.75" customHeight="1" thickBot="1">
      <c r="A38" s="98" t="s">
        <v>74</v>
      </c>
    </row>
    <row r="39" spans="1:6" s="45" customFormat="1" ht="12.75">
      <c r="A39" s="92"/>
      <c r="B39" s="261" t="s">
        <v>257</v>
      </c>
      <c r="C39" s="261" t="s">
        <v>256</v>
      </c>
      <c r="D39" s="261" t="s">
        <v>460</v>
      </c>
      <c r="E39" s="261" t="s">
        <v>276</v>
      </c>
      <c r="F39" s="261" t="s">
        <v>323</v>
      </c>
    </row>
    <row r="40" spans="1:6" s="45" customFormat="1" ht="12.75">
      <c r="A40" s="93" t="s">
        <v>149</v>
      </c>
      <c r="B40" s="257">
        <v>26832</v>
      </c>
      <c r="C40" s="257">
        <v>24649</v>
      </c>
      <c r="D40" s="257">
        <v>27830</v>
      </c>
      <c r="E40" s="257">
        <v>26145</v>
      </c>
      <c r="F40" s="257">
        <v>25151</v>
      </c>
    </row>
    <row r="41" spans="1:6" s="45" customFormat="1" ht="13.5" customHeight="1">
      <c r="A41" s="94" t="s">
        <v>72</v>
      </c>
      <c r="B41" s="257">
        <v>7340</v>
      </c>
      <c r="C41" s="257">
        <v>7732</v>
      </c>
      <c r="D41" s="257">
        <v>6731</v>
      </c>
      <c r="E41" s="257">
        <v>7003</v>
      </c>
      <c r="F41" s="257">
        <v>7026</v>
      </c>
    </row>
    <row r="42" spans="1:6" s="45" customFormat="1" ht="17.25" customHeight="1" thickBot="1">
      <c r="A42" s="95" t="s">
        <v>142</v>
      </c>
      <c r="B42" s="286">
        <v>27</v>
      </c>
      <c r="C42" s="286">
        <v>27</v>
      </c>
      <c r="D42" s="286">
        <v>27</v>
      </c>
      <c r="E42" s="286">
        <f>SUM(B41+C41+D41+E41)/(B40+C40+D40+E40)*100</f>
        <v>27.315657715066</v>
      </c>
      <c r="F42" s="286">
        <f>SUM(C41+D41+E41+F41)/(C40+D40+E40+F40)*100</f>
        <v>27.45555287882438</v>
      </c>
    </row>
    <row r="43" spans="1:6" s="45" customFormat="1" ht="15.75" customHeight="1">
      <c r="A43" s="63"/>
      <c r="B43" s="187"/>
      <c r="C43" s="187"/>
      <c r="D43" s="187"/>
      <c r="E43" s="187"/>
      <c r="F43" s="187" t="s">
        <v>85</v>
      </c>
    </row>
    <row r="44" s="45" customFormat="1" ht="12.75">
      <c r="A44" s="96" t="s">
        <v>143</v>
      </c>
    </row>
    <row r="45" s="45" customFormat="1" ht="12.75">
      <c r="A45" s="96" t="s">
        <v>338</v>
      </c>
    </row>
    <row r="46" s="45" customFormat="1" ht="12.75">
      <c r="A46" s="96" t="s">
        <v>148</v>
      </c>
    </row>
    <row r="47" s="45" customFormat="1" ht="12.75">
      <c r="A47" s="96" t="s">
        <v>467</v>
      </c>
    </row>
    <row r="48" s="15" customFormat="1" ht="12.75" customHeight="1">
      <c r="A48" s="26"/>
    </row>
    <row r="49" ht="12.75" customHeight="1">
      <c r="A49" s="24"/>
    </row>
    <row r="50" ht="12.75" customHeight="1">
      <c r="A50" s="24"/>
    </row>
    <row r="51" ht="12.75" customHeight="1">
      <c r="A51" s="24"/>
    </row>
    <row r="52" ht="12.75" customHeight="1">
      <c r="A52" s="24"/>
    </row>
    <row r="53" ht="12.75" customHeight="1">
      <c r="A53" s="24"/>
    </row>
    <row r="54" ht="12.75" customHeight="1">
      <c r="A54" s="24"/>
    </row>
    <row r="55" ht="12.75" customHeight="1">
      <c r="A55" s="24"/>
    </row>
    <row r="56" ht="12.75" customHeight="1">
      <c r="A56" s="24"/>
    </row>
    <row r="57" ht="12.75" customHeight="1">
      <c r="A57" s="24"/>
    </row>
    <row r="58" ht="12.75" customHeight="1">
      <c r="A58" s="24"/>
    </row>
    <row r="59" ht="12.75">
      <c r="A59" s="23"/>
    </row>
    <row r="60" ht="12.75">
      <c r="A60" s="23"/>
    </row>
    <row r="61" ht="12.75">
      <c r="A61" s="23"/>
    </row>
    <row r="62" ht="12.75">
      <c r="A62" s="23"/>
    </row>
    <row r="63" ht="12.75">
      <c r="A63" s="23"/>
    </row>
    <row r="64" ht="12.75">
      <c r="A64" s="23"/>
    </row>
    <row r="65" ht="12.75">
      <c r="A65" s="23"/>
    </row>
    <row r="66" ht="12.75">
      <c r="A66" s="23"/>
    </row>
    <row r="67" ht="12.75">
      <c r="A67" s="23"/>
    </row>
    <row r="68" ht="12.75">
      <c r="A68" s="23"/>
    </row>
    <row r="69" ht="12.75">
      <c r="A69" s="27"/>
    </row>
    <row r="70" ht="12.75">
      <c r="A70" s="28"/>
    </row>
    <row r="71" ht="12.75">
      <c r="A71" s="15"/>
    </row>
    <row r="72" ht="12.75">
      <c r="A72" s="15"/>
    </row>
    <row r="73" ht="15.75">
      <c r="A73" s="29"/>
    </row>
    <row r="74" ht="15.75">
      <c r="A74" s="29"/>
    </row>
    <row r="75" ht="15.75">
      <c r="A75" s="25"/>
    </row>
    <row r="76" ht="12.75">
      <c r="A76" s="26"/>
    </row>
    <row r="77" ht="12.75">
      <c r="A77" s="26"/>
    </row>
    <row r="78" ht="12.75">
      <c r="A78" s="23"/>
    </row>
    <row r="79" ht="12.75">
      <c r="A79" s="23"/>
    </row>
    <row r="80" ht="12.75">
      <c r="A80" s="23"/>
    </row>
    <row r="81" ht="12.75">
      <c r="A81" s="23"/>
    </row>
    <row r="82" ht="12.75">
      <c r="A82" s="23"/>
    </row>
    <row r="83" ht="12.75">
      <c r="A83" s="23"/>
    </row>
    <row r="84" ht="12.75">
      <c r="A84" s="23"/>
    </row>
    <row r="85" ht="12.75">
      <c r="A85" s="23"/>
    </row>
    <row r="86" ht="12.75">
      <c r="A86" s="23"/>
    </row>
    <row r="87" ht="12.75">
      <c r="A87" s="23"/>
    </row>
    <row r="88" ht="12.75">
      <c r="A88" s="23"/>
    </row>
    <row r="89" ht="12.75">
      <c r="A89" s="27"/>
    </row>
    <row r="90" ht="12.75">
      <c r="A90" s="30"/>
    </row>
    <row r="91" ht="12.75">
      <c r="A91" s="27"/>
    </row>
    <row r="92" ht="12.75">
      <c r="A92" s="27"/>
    </row>
    <row r="93" ht="12.75">
      <c r="A93" s="31"/>
    </row>
    <row r="94" ht="12.75">
      <c r="A94" s="31"/>
    </row>
    <row r="95" ht="15.75">
      <c r="A95" s="32"/>
    </row>
    <row r="96" ht="15.75">
      <c r="A96" s="29"/>
    </row>
    <row r="97" ht="15.75">
      <c r="A97" s="25"/>
    </row>
    <row r="98" ht="12.75">
      <c r="A98" s="26"/>
    </row>
    <row r="99" ht="12.75">
      <c r="A99" s="26"/>
    </row>
    <row r="100" ht="12.75">
      <c r="A100" s="23"/>
    </row>
    <row r="101" ht="12.75">
      <c r="A101" s="23"/>
    </row>
    <row r="102" ht="12.75">
      <c r="A102" s="23"/>
    </row>
    <row r="103" ht="12.75">
      <c r="A103" s="23"/>
    </row>
    <row r="104" ht="12.75">
      <c r="A104" s="23"/>
    </row>
    <row r="105" ht="12.75">
      <c r="A105" s="23"/>
    </row>
    <row r="106" ht="12.75">
      <c r="A106" s="23"/>
    </row>
    <row r="107" ht="12.75">
      <c r="A107" s="23"/>
    </row>
    <row r="108" ht="12.75">
      <c r="A108" s="23"/>
    </row>
    <row r="109" ht="12.75">
      <c r="A109" s="23"/>
    </row>
    <row r="110" ht="12.75">
      <c r="A110" s="23"/>
    </row>
    <row r="111" ht="12.75">
      <c r="A111" s="27"/>
    </row>
    <row r="112" ht="12.75">
      <c r="A112" s="33"/>
    </row>
    <row r="113" ht="12.75">
      <c r="A113" s="15"/>
    </row>
    <row r="114" ht="12.75">
      <c r="A114" s="15"/>
    </row>
    <row r="115" ht="15.75">
      <c r="A115" s="22"/>
    </row>
    <row r="116" ht="15.75">
      <c r="A116" s="22"/>
    </row>
    <row r="117" ht="15.75">
      <c r="A117" s="25"/>
    </row>
    <row r="118" ht="12.75">
      <c r="A118" s="34"/>
    </row>
    <row r="119" ht="12.75">
      <c r="A119" s="34"/>
    </row>
    <row r="120" ht="12.75">
      <c r="A120" s="23"/>
    </row>
    <row r="121" ht="12.75">
      <c r="A121" s="23"/>
    </row>
    <row r="122" ht="12.75">
      <c r="A122" s="24"/>
    </row>
    <row r="123" ht="12.75">
      <c r="A123" s="24"/>
    </row>
    <row r="124" ht="12.75">
      <c r="A124" s="24"/>
    </row>
    <row r="125" ht="12.75">
      <c r="A125" s="24"/>
    </row>
    <row r="126" ht="12.75">
      <c r="A126" s="24"/>
    </row>
    <row r="127" ht="12.75">
      <c r="A127" s="24"/>
    </row>
    <row r="128" ht="12.75">
      <c r="A128" s="24"/>
    </row>
    <row r="129" ht="12.75">
      <c r="A129" s="24"/>
    </row>
    <row r="130" ht="12.75">
      <c r="A130" s="24"/>
    </row>
    <row r="131" ht="12.75">
      <c r="A131" s="24"/>
    </row>
    <row r="132" ht="12.75">
      <c r="A132" s="24"/>
    </row>
    <row r="133" ht="12.75">
      <c r="A133" s="24"/>
    </row>
    <row r="134" ht="12.75">
      <c r="A134" s="24"/>
    </row>
  </sheetData>
  <sheetProtection/>
  <printOptions/>
  <pageMargins left="0.75" right="0.75" top="1" bottom="1"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M132"/>
  <sheetViews>
    <sheetView showGridLines="0" zoomScalePageLayoutView="0" workbookViewId="0" topLeftCell="A130">
      <selection activeCell="F120" sqref="F120"/>
    </sheetView>
  </sheetViews>
  <sheetFormatPr defaultColWidth="9.140625" defaultRowHeight="12.75"/>
  <cols>
    <col min="1" max="1" width="16.140625" style="148" customWidth="1"/>
    <col min="2" max="2" width="12.57421875" style="148" customWidth="1"/>
    <col min="3" max="3" width="3.28125" style="148" customWidth="1"/>
    <col min="4" max="13" width="8.57421875" style="148" customWidth="1"/>
    <col min="14" max="16384" width="9.140625" style="148" customWidth="1"/>
  </cols>
  <sheetData>
    <row r="1" spans="1:3" s="223" customFormat="1" ht="15" customHeight="1" thickTop="1">
      <c r="A1" s="125" t="s">
        <v>340</v>
      </c>
      <c r="B1" s="126"/>
      <c r="C1" s="126"/>
    </row>
    <row r="2" spans="1:3" s="222" customFormat="1" ht="12.75" customHeight="1" thickBot="1">
      <c r="A2" s="52"/>
      <c r="B2" s="53"/>
      <c r="C2" s="53"/>
    </row>
    <row r="3" spans="1:13" s="222" customFormat="1" ht="16.5" customHeight="1">
      <c r="A3" s="99"/>
      <c r="B3" s="99"/>
      <c r="C3" s="224"/>
      <c r="D3" s="454" t="s">
        <v>257</v>
      </c>
      <c r="E3" s="455"/>
      <c r="F3" s="454" t="s">
        <v>256</v>
      </c>
      <c r="G3" s="455"/>
      <c r="H3" s="454" t="s">
        <v>460</v>
      </c>
      <c r="I3" s="455"/>
      <c r="J3" s="454" t="s">
        <v>251</v>
      </c>
      <c r="K3" s="455"/>
      <c r="L3" s="454" t="s">
        <v>379</v>
      </c>
      <c r="M3" s="455"/>
    </row>
    <row r="4" spans="1:13" s="222" customFormat="1" ht="15.75" customHeight="1">
      <c r="A4" s="225"/>
      <c r="B4" s="226"/>
      <c r="C4" s="227"/>
      <c r="D4" s="227" t="s">
        <v>50</v>
      </c>
      <c r="E4" s="227"/>
      <c r="F4" s="227" t="s">
        <v>50</v>
      </c>
      <c r="G4" s="227"/>
      <c r="H4" s="227" t="s">
        <v>50</v>
      </c>
      <c r="I4" s="227"/>
      <c r="J4" s="227" t="s">
        <v>50</v>
      </c>
      <c r="K4" s="227"/>
      <c r="L4" s="227" t="s">
        <v>50</v>
      </c>
      <c r="M4" s="227"/>
    </row>
    <row r="5" spans="1:13" s="222" customFormat="1" ht="15" customHeight="1">
      <c r="A5" s="82" t="s">
        <v>75</v>
      </c>
      <c r="B5" s="100" t="s">
        <v>76</v>
      </c>
      <c r="C5" s="228"/>
      <c r="D5" s="229">
        <v>6230</v>
      </c>
      <c r="E5" s="250">
        <v>185263</v>
      </c>
      <c r="F5" s="229">
        <v>5989</v>
      </c>
      <c r="G5" s="250">
        <v>187760</v>
      </c>
      <c r="H5" s="229">
        <v>5153</v>
      </c>
      <c r="I5" s="250">
        <v>190112</v>
      </c>
      <c r="J5" s="229">
        <v>5502</v>
      </c>
      <c r="K5" s="250">
        <v>171108</v>
      </c>
      <c r="L5" s="229">
        <v>5485</v>
      </c>
      <c r="M5" s="250">
        <v>173997</v>
      </c>
    </row>
    <row r="6" spans="1:13" s="222" customFormat="1" ht="15" customHeight="1">
      <c r="A6" s="115" t="s">
        <v>77</v>
      </c>
      <c r="B6" s="102" t="s">
        <v>78</v>
      </c>
      <c r="C6" s="230"/>
      <c r="D6" s="229">
        <v>7495</v>
      </c>
      <c r="E6" s="251">
        <v>206645</v>
      </c>
      <c r="F6" s="229">
        <v>7237</v>
      </c>
      <c r="G6" s="251">
        <v>210982</v>
      </c>
      <c r="H6" s="229">
        <v>5832</v>
      </c>
      <c r="I6" s="251">
        <v>205398</v>
      </c>
      <c r="J6" s="229">
        <v>6643</v>
      </c>
      <c r="K6" s="251">
        <v>190558</v>
      </c>
      <c r="L6" s="229">
        <v>6566</v>
      </c>
      <c r="M6" s="251">
        <v>194310</v>
      </c>
    </row>
    <row r="7" spans="1:13" s="222" customFormat="1" ht="15" customHeight="1">
      <c r="A7" s="101"/>
      <c r="B7" s="103" t="s">
        <v>98</v>
      </c>
      <c r="C7" s="230"/>
      <c r="D7" s="231">
        <f>SUM(D5:D6)</f>
        <v>13725</v>
      </c>
      <c r="E7" s="249">
        <v>391908</v>
      </c>
      <c r="F7" s="231">
        <f>SUM(F5:F6)</f>
        <v>13226</v>
      </c>
      <c r="G7" s="249">
        <v>398742</v>
      </c>
      <c r="H7" s="231">
        <f>SUM(H5:H6)</f>
        <v>10985</v>
      </c>
      <c r="I7" s="249">
        <v>395510</v>
      </c>
      <c r="J7" s="231">
        <f>SUM(J5:J6)</f>
        <v>12145</v>
      </c>
      <c r="K7" s="249">
        <v>361666</v>
      </c>
      <c r="L7" s="231">
        <f>SUM(L5:L6)</f>
        <v>12051</v>
      </c>
      <c r="M7" s="249">
        <v>368307</v>
      </c>
    </row>
    <row r="8" spans="1:13" s="222" customFormat="1" ht="15" customHeight="1">
      <c r="A8" s="101"/>
      <c r="B8" s="102"/>
      <c r="C8" s="230"/>
      <c r="D8" s="229"/>
      <c r="E8" s="251"/>
      <c r="F8" s="229"/>
      <c r="G8" s="251"/>
      <c r="H8" s="229"/>
      <c r="I8" s="251"/>
      <c r="J8" s="229"/>
      <c r="K8" s="251"/>
      <c r="L8" s="229"/>
      <c r="M8" s="251"/>
    </row>
    <row r="9" spans="1:13" s="222" customFormat="1" ht="15" customHeight="1">
      <c r="A9" s="115" t="s">
        <v>75</v>
      </c>
      <c r="B9" s="102" t="s">
        <v>76</v>
      </c>
      <c r="C9" s="230"/>
      <c r="D9" s="229">
        <v>3619</v>
      </c>
      <c r="E9" s="251">
        <v>93327</v>
      </c>
      <c r="F9" s="229">
        <v>3450</v>
      </c>
      <c r="G9" s="251">
        <v>93915</v>
      </c>
      <c r="H9" s="229">
        <v>3012</v>
      </c>
      <c r="I9" s="251">
        <v>95410</v>
      </c>
      <c r="J9" s="229">
        <v>3286</v>
      </c>
      <c r="K9" s="251">
        <v>86922</v>
      </c>
      <c r="L9" s="229">
        <v>3335</v>
      </c>
      <c r="M9" s="251">
        <v>88433</v>
      </c>
    </row>
    <row r="10" spans="1:13" s="222" customFormat="1" ht="15" customHeight="1">
      <c r="A10" s="115" t="s">
        <v>79</v>
      </c>
      <c r="B10" s="102" t="s">
        <v>78</v>
      </c>
      <c r="C10" s="230"/>
      <c r="D10" s="229">
        <v>3700</v>
      </c>
      <c r="E10" s="251">
        <v>91039</v>
      </c>
      <c r="F10" s="229">
        <v>3451</v>
      </c>
      <c r="G10" s="251">
        <v>92216</v>
      </c>
      <c r="H10" s="229">
        <v>2748</v>
      </c>
      <c r="I10" s="251">
        <v>89682</v>
      </c>
      <c r="J10" s="229">
        <v>3279</v>
      </c>
      <c r="K10" s="251">
        <v>83878</v>
      </c>
      <c r="L10" s="229">
        <v>3428</v>
      </c>
      <c r="M10" s="251">
        <v>86387</v>
      </c>
    </row>
    <row r="11" spans="1:13" s="222" customFormat="1" ht="15" customHeight="1">
      <c r="A11" s="101"/>
      <c r="B11" s="103" t="s">
        <v>98</v>
      </c>
      <c r="C11" s="230"/>
      <c r="D11" s="231">
        <f>SUM(D9:D10)</f>
        <v>7319</v>
      </c>
      <c r="E11" s="249">
        <v>184366</v>
      </c>
      <c r="F11" s="231">
        <f>SUM(F9:F10)</f>
        <v>6901</v>
      </c>
      <c r="G11" s="249">
        <v>186131</v>
      </c>
      <c r="H11" s="231">
        <f>SUM(H9:H10)</f>
        <v>5760</v>
      </c>
      <c r="I11" s="249">
        <v>185092</v>
      </c>
      <c r="J11" s="231">
        <f>SUM(J9:J10)</f>
        <v>6565</v>
      </c>
      <c r="K11" s="249">
        <v>170800</v>
      </c>
      <c r="L11" s="231">
        <f>SUM(L9:L10)</f>
        <v>6763</v>
      </c>
      <c r="M11" s="249">
        <v>174820</v>
      </c>
    </row>
    <row r="12" spans="1:13" s="222" customFormat="1" ht="15" customHeight="1">
      <c r="A12" s="101"/>
      <c r="B12" s="102"/>
      <c r="C12" s="233"/>
      <c r="D12" s="234"/>
      <c r="E12" s="234"/>
      <c r="F12" s="234"/>
      <c r="G12" s="234"/>
      <c r="H12" s="234"/>
      <c r="I12" s="234"/>
      <c r="J12" s="234"/>
      <c r="K12" s="234"/>
      <c r="L12" s="234"/>
      <c r="M12" s="234"/>
    </row>
    <row r="13" spans="1:13" s="222" customFormat="1" ht="15" customHeight="1">
      <c r="A13" s="101"/>
      <c r="B13" s="102"/>
      <c r="C13" s="104"/>
      <c r="D13" s="139" t="s">
        <v>50</v>
      </c>
      <c r="E13" s="139" t="s">
        <v>51</v>
      </c>
      <c r="F13" s="139" t="s">
        <v>50</v>
      </c>
      <c r="G13" s="139" t="s">
        <v>51</v>
      </c>
      <c r="H13" s="139" t="s">
        <v>50</v>
      </c>
      <c r="I13" s="139" t="s">
        <v>51</v>
      </c>
      <c r="J13" s="139" t="s">
        <v>50</v>
      </c>
      <c r="K13" s="139" t="s">
        <v>51</v>
      </c>
      <c r="L13" s="139" t="s">
        <v>50</v>
      </c>
      <c r="M13" s="139" t="s">
        <v>51</v>
      </c>
    </row>
    <row r="14" spans="1:13" s="222" customFormat="1" ht="15" customHeight="1">
      <c r="A14" s="115" t="s">
        <v>80</v>
      </c>
      <c r="B14" s="102" t="s">
        <v>76</v>
      </c>
      <c r="C14" s="235"/>
      <c r="D14" s="358">
        <v>58</v>
      </c>
      <c r="E14" s="358">
        <v>50</v>
      </c>
      <c r="F14" s="358">
        <v>58</v>
      </c>
      <c r="G14" s="358">
        <v>50</v>
      </c>
      <c r="H14" s="358">
        <v>58</v>
      </c>
      <c r="I14" s="358">
        <v>50</v>
      </c>
      <c r="J14" s="358">
        <f>SUM((D9+F9+H9+J9)/(D5+F5+H5+J5)*100)</f>
        <v>58.43752732359885</v>
      </c>
      <c r="K14" s="358">
        <f>SUM((E9+G9+I9+K9)/(E5+G5+I5+K5)*100)</f>
        <v>50.33401748467469</v>
      </c>
      <c r="L14" s="358">
        <f>SUM((F9+H9+J9+L9)/(F5+H5+J5+L5)*100)</f>
        <v>59.12151475439469</v>
      </c>
      <c r="M14" s="358">
        <f>SUM((G9+I9+K9+M9)/(G5+I5+K5+M5)*100)</f>
        <v>50.44143866264073</v>
      </c>
    </row>
    <row r="15" spans="1:13" s="222" customFormat="1" ht="15" customHeight="1">
      <c r="A15" s="115" t="s">
        <v>81</v>
      </c>
      <c r="B15" s="102" t="s">
        <v>78</v>
      </c>
      <c r="C15" s="235"/>
      <c r="D15" s="358">
        <v>46</v>
      </c>
      <c r="E15" s="358">
        <v>44</v>
      </c>
      <c r="F15" s="358">
        <v>47</v>
      </c>
      <c r="G15" s="358">
        <v>44</v>
      </c>
      <c r="H15" s="358">
        <v>47</v>
      </c>
      <c r="I15" s="358">
        <v>44</v>
      </c>
      <c r="J15" s="358">
        <f>SUM(D10+F10+H10+J10)/(D6+F6+H6+J6)*100</f>
        <v>48.43606424817143</v>
      </c>
      <c r="K15" s="358">
        <f>SUM(E10+G10+I10+K10)/(E6+G6+I6+K6)*100</f>
        <v>43.85723398841913</v>
      </c>
      <c r="L15" s="358">
        <f>SUM(F10+H10+J10+L10)/(F6+H6+J6+L6)*100</f>
        <v>49.11332673719461</v>
      </c>
      <c r="M15" s="358">
        <f>SUM(G10+I10+K10+M10)/(G6+I6+K6+M6)*100</f>
        <v>43.95181017612524</v>
      </c>
    </row>
    <row r="16" spans="1:13" s="222" customFormat="1" ht="17.25" customHeight="1" thickBot="1">
      <c r="A16" s="116" t="s">
        <v>146</v>
      </c>
      <c r="B16" s="359" t="s">
        <v>98</v>
      </c>
      <c r="C16" s="360"/>
      <c r="D16" s="361">
        <v>51</v>
      </c>
      <c r="E16" s="361">
        <v>47</v>
      </c>
      <c r="F16" s="361">
        <v>52</v>
      </c>
      <c r="G16" s="361">
        <v>47</v>
      </c>
      <c r="H16" s="361">
        <v>52</v>
      </c>
      <c r="I16" s="361">
        <v>47</v>
      </c>
      <c r="J16" s="361">
        <f>+(D11+F11+H11+J11)/(D7+F7+H7+J7)*100</f>
        <v>53.00413330404744</v>
      </c>
      <c r="K16" s="361">
        <f>+(E11+G11+I11+K11)/(E7+G7+I7+K7)*100</f>
        <v>46.92962904099039</v>
      </c>
      <c r="L16" s="361">
        <f>+(F11+H11+J11+L11)/(F7+H7+J7+L7)*100</f>
        <v>53.68851612370111</v>
      </c>
      <c r="M16" s="361">
        <f>+(G11+I11+K11+M11)/(G7+I7+K7+M7)*100</f>
        <v>47.02999885187554</v>
      </c>
    </row>
    <row r="17" spans="1:13" s="222" customFormat="1" ht="15.75" customHeight="1">
      <c r="A17" s="101"/>
      <c r="B17" s="148"/>
      <c r="C17" s="236"/>
      <c r="I17" s="233"/>
      <c r="K17" s="233"/>
      <c r="M17" s="233" t="s">
        <v>461</v>
      </c>
    </row>
    <row r="18" spans="1:3" s="143" customFormat="1" ht="16.5" customHeight="1">
      <c r="A18" s="96" t="s">
        <v>466</v>
      </c>
      <c r="B18" s="195"/>
      <c r="C18" s="97"/>
    </row>
    <row r="19" spans="1:3" s="143" customFormat="1" ht="12.75">
      <c r="A19" s="96" t="s">
        <v>339</v>
      </c>
      <c r="B19" s="195"/>
      <c r="C19" s="97"/>
    </row>
    <row r="20" spans="1:3" s="143" customFormat="1" ht="12.75">
      <c r="A20" s="97"/>
      <c r="B20" s="195"/>
      <c r="C20" s="97"/>
    </row>
    <row r="21" ht="12.75" customHeight="1" thickBot="1"/>
    <row r="22" spans="1:3" s="237" customFormat="1" ht="14.25" customHeight="1" thickTop="1">
      <c r="A22" s="125" t="s">
        <v>341</v>
      </c>
      <c r="B22" s="126"/>
      <c r="C22" s="126"/>
    </row>
    <row r="23" spans="1:3" ht="12.75" customHeight="1" thickBot="1">
      <c r="A23" s="106" t="s">
        <v>68</v>
      </c>
      <c r="B23" s="107"/>
      <c r="C23" s="107"/>
    </row>
    <row r="24" spans="1:13" ht="16.5" customHeight="1">
      <c r="A24" s="108"/>
      <c r="B24" s="238"/>
      <c r="C24" s="238"/>
      <c r="D24" s="454" t="s">
        <v>257</v>
      </c>
      <c r="E24" s="455"/>
      <c r="F24" s="454" t="s">
        <v>256</v>
      </c>
      <c r="G24" s="455"/>
      <c r="H24" s="454" t="s">
        <v>460</v>
      </c>
      <c r="I24" s="455"/>
      <c r="J24" s="454" t="s">
        <v>276</v>
      </c>
      <c r="K24" s="455"/>
      <c r="L24" s="454" t="s">
        <v>323</v>
      </c>
      <c r="M24" s="455"/>
    </row>
    <row r="25" spans="1:13" ht="15.75" customHeight="1">
      <c r="A25" s="225"/>
      <c r="B25" s="226"/>
      <c r="C25" s="227"/>
      <c r="D25" s="227" t="s">
        <v>50</v>
      </c>
      <c r="E25" s="227"/>
      <c r="F25" s="227" t="s">
        <v>50</v>
      </c>
      <c r="G25" s="227"/>
      <c r="H25" s="227" t="s">
        <v>50</v>
      </c>
      <c r="I25" s="227"/>
      <c r="J25" s="227" t="s">
        <v>50</v>
      </c>
      <c r="K25" s="227"/>
      <c r="L25" s="227" t="s">
        <v>50</v>
      </c>
      <c r="M25" s="227"/>
    </row>
    <row r="26" spans="1:13" ht="15" customHeight="1">
      <c r="A26" s="82" t="s">
        <v>75</v>
      </c>
      <c r="B26" s="100" t="s">
        <v>76</v>
      </c>
      <c r="C26" s="228"/>
      <c r="D26" s="229">
        <v>5883</v>
      </c>
      <c r="E26" s="250">
        <v>183005</v>
      </c>
      <c r="F26" s="229">
        <v>5837</v>
      </c>
      <c r="G26" s="250">
        <v>168216</v>
      </c>
      <c r="H26" s="229">
        <v>5901</v>
      </c>
      <c r="I26" s="250">
        <v>185989</v>
      </c>
      <c r="J26" s="229">
        <v>5438</v>
      </c>
      <c r="K26" s="250">
        <v>164471</v>
      </c>
      <c r="L26" s="229">
        <v>5621</v>
      </c>
      <c r="M26" s="250">
        <v>172782</v>
      </c>
    </row>
    <row r="27" spans="1:13" ht="15" customHeight="1">
      <c r="A27" s="115" t="s">
        <v>77</v>
      </c>
      <c r="B27" s="102" t="s">
        <v>78</v>
      </c>
      <c r="C27" s="230"/>
      <c r="D27" s="229">
        <v>5729</v>
      </c>
      <c r="E27" s="251">
        <v>169262</v>
      </c>
      <c r="F27" s="229">
        <v>5209</v>
      </c>
      <c r="G27" s="251">
        <v>163933</v>
      </c>
      <c r="H27" s="229">
        <v>5336</v>
      </c>
      <c r="I27" s="251">
        <v>165106</v>
      </c>
      <c r="J27" s="229">
        <v>4965</v>
      </c>
      <c r="K27" s="251">
        <v>145973</v>
      </c>
      <c r="L27" s="229">
        <v>5412</v>
      </c>
      <c r="M27" s="251">
        <v>155818</v>
      </c>
    </row>
    <row r="28" spans="1:13" ht="15" customHeight="1">
      <c r="A28" s="115"/>
      <c r="B28" s="103" t="s">
        <v>98</v>
      </c>
      <c r="C28" s="230"/>
      <c r="D28" s="231">
        <f>SUM(D26:D27)</f>
        <v>11612</v>
      </c>
      <c r="E28" s="249">
        <v>352267</v>
      </c>
      <c r="F28" s="231">
        <f>SUM(F26:F27)</f>
        <v>11046</v>
      </c>
      <c r="G28" s="249">
        <v>332149</v>
      </c>
      <c r="H28" s="231">
        <f>SUM(H26:H27)</f>
        <v>11237</v>
      </c>
      <c r="I28" s="249">
        <v>351095</v>
      </c>
      <c r="J28" s="231">
        <f>SUM(J26:J27)</f>
        <v>10403</v>
      </c>
      <c r="K28" s="249">
        <v>310444</v>
      </c>
      <c r="L28" s="231">
        <f>SUM(L26:L27)</f>
        <v>11033</v>
      </c>
      <c r="M28" s="249">
        <v>328600</v>
      </c>
    </row>
    <row r="29" spans="1:13" ht="15" customHeight="1">
      <c r="A29" s="115"/>
      <c r="B29" s="102"/>
      <c r="C29" s="230"/>
      <c r="D29" s="229"/>
      <c r="E29" s="251"/>
      <c r="F29" s="229"/>
      <c r="G29" s="251"/>
      <c r="H29" s="229"/>
      <c r="I29" s="251"/>
      <c r="J29" s="229"/>
      <c r="K29" s="251"/>
      <c r="L29" s="229"/>
      <c r="M29" s="251"/>
    </row>
    <row r="30" spans="1:13" ht="15" customHeight="1">
      <c r="A30" s="115" t="s">
        <v>75</v>
      </c>
      <c r="B30" s="102" t="s">
        <v>76</v>
      </c>
      <c r="C30" s="230"/>
      <c r="D30" s="229">
        <v>3559</v>
      </c>
      <c r="E30" s="251">
        <v>111178</v>
      </c>
      <c r="F30" s="229">
        <v>3197</v>
      </c>
      <c r="G30" s="251">
        <v>91896</v>
      </c>
      <c r="H30" s="229">
        <v>3519</v>
      </c>
      <c r="I30" s="251">
        <v>106314</v>
      </c>
      <c r="J30" s="229">
        <v>3174</v>
      </c>
      <c r="K30" s="251">
        <v>94991</v>
      </c>
      <c r="L30" s="229">
        <v>3423</v>
      </c>
      <c r="M30" s="251">
        <v>102981</v>
      </c>
    </row>
    <row r="31" spans="1:13" ht="15" customHeight="1">
      <c r="A31" s="115" t="s">
        <v>79</v>
      </c>
      <c r="B31" s="102" t="s">
        <v>78</v>
      </c>
      <c r="C31" s="230"/>
      <c r="D31" s="229">
        <v>3740</v>
      </c>
      <c r="E31" s="251">
        <v>112916</v>
      </c>
      <c r="F31" s="229">
        <v>3106</v>
      </c>
      <c r="G31" s="251">
        <v>98968</v>
      </c>
      <c r="H31" s="229">
        <v>3428</v>
      </c>
      <c r="I31" s="251">
        <v>102581</v>
      </c>
      <c r="J31" s="229">
        <v>3112</v>
      </c>
      <c r="K31" s="251">
        <v>93638</v>
      </c>
      <c r="L31" s="229">
        <v>3499</v>
      </c>
      <c r="M31" s="251">
        <v>102641</v>
      </c>
    </row>
    <row r="32" spans="1:13" ht="15" customHeight="1">
      <c r="A32" s="115"/>
      <c r="B32" s="103" t="s">
        <v>98</v>
      </c>
      <c r="C32" s="230"/>
      <c r="D32" s="231">
        <f>SUM(D30:D31)</f>
        <v>7299</v>
      </c>
      <c r="E32" s="249">
        <v>224094</v>
      </c>
      <c r="F32" s="231">
        <f>SUM(F30:F31)</f>
        <v>6303</v>
      </c>
      <c r="G32" s="249">
        <v>190864</v>
      </c>
      <c r="H32" s="231">
        <f>SUM(H30:H31)</f>
        <v>6947</v>
      </c>
      <c r="I32" s="249">
        <v>208895</v>
      </c>
      <c r="J32" s="231">
        <f>SUM(J30:J31)</f>
        <v>6286</v>
      </c>
      <c r="K32" s="249">
        <v>188629</v>
      </c>
      <c r="L32" s="231">
        <f>SUM(L30:L31)</f>
        <v>6922</v>
      </c>
      <c r="M32" s="249">
        <v>205622</v>
      </c>
    </row>
    <row r="33" spans="1:13" ht="15" customHeight="1">
      <c r="A33" s="115"/>
      <c r="B33" s="102"/>
      <c r="C33" s="239"/>
      <c r="D33" s="234"/>
      <c r="E33" s="234"/>
      <c r="F33" s="234"/>
      <c r="G33" s="234"/>
      <c r="H33" s="234"/>
      <c r="I33" s="234"/>
      <c r="J33" s="234"/>
      <c r="K33" s="234"/>
      <c r="L33" s="234"/>
      <c r="M33" s="234"/>
    </row>
    <row r="34" spans="1:13" ht="15" customHeight="1">
      <c r="A34" s="115"/>
      <c r="B34" s="102"/>
      <c r="C34" s="104"/>
      <c r="D34" s="139" t="s">
        <v>50</v>
      </c>
      <c r="E34" s="139" t="s">
        <v>51</v>
      </c>
      <c r="F34" s="139" t="s">
        <v>50</v>
      </c>
      <c r="G34" s="139" t="s">
        <v>51</v>
      </c>
      <c r="H34" s="139" t="s">
        <v>50</v>
      </c>
      <c r="I34" s="139" t="s">
        <v>51</v>
      </c>
      <c r="J34" s="139" t="s">
        <v>50</v>
      </c>
      <c r="K34" s="139" t="s">
        <v>51</v>
      </c>
      <c r="L34" s="139" t="s">
        <v>50</v>
      </c>
      <c r="M34" s="139" t="s">
        <v>51</v>
      </c>
    </row>
    <row r="35" spans="1:13" ht="15" customHeight="1">
      <c r="A35" s="115" t="s">
        <v>80</v>
      </c>
      <c r="B35" s="102" t="s">
        <v>76</v>
      </c>
      <c r="C35" s="280"/>
      <c r="D35" s="358">
        <v>61</v>
      </c>
      <c r="E35" s="358">
        <v>60</v>
      </c>
      <c r="F35" s="358">
        <v>59</v>
      </c>
      <c r="G35" s="358">
        <v>59</v>
      </c>
      <c r="H35" s="358">
        <v>59</v>
      </c>
      <c r="I35" s="358">
        <v>58</v>
      </c>
      <c r="J35" s="358">
        <f>SUM((D30+F30+H30+J30)/(D26+F26+H26+J26)*100)</f>
        <v>58.32429853853159</v>
      </c>
      <c r="K35" s="358">
        <f>SUM((E30+G30+I30+K30)/(E26+G26+I26+K26)*100)</f>
        <v>57.63003416082236</v>
      </c>
      <c r="L35" s="358">
        <f>SUM((F30+H30+J30+L30)/(F26+H26+J26+L26)*100)</f>
        <v>58.39803482914419</v>
      </c>
      <c r="M35" s="358">
        <f>SUM((G30+I30+K30+M30)/(G26+I26+K26+M26)*100)</f>
        <v>57.29661092936954</v>
      </c>
    </row>
    <row r="36" spans="1:13" ht="15" customHeight="1">
      <c r="A36" s="115" t="s">
        <v>81</v>
      </c>
      <c r="B36" s="102" t="s">
        <v>78</v>
      </c>
      <c r="C36" s="280"/>
      <c r="D36" s="358">
        <v>65</v>
      </c>
      <c r="E36" s="358">
        <v>66</v>
      </c>
      <c r="F36" s="358">
        <v>64</v>
      </c>
      <c r="G36" s="358">
        <v>65</v>
      </c>
      <c r="H36" s="358">
        <v>64</v>
      </c>
      <c r="I36" s="358">
        <v>64</v>
      </c>
      <c r="J36" s="358">
        <f>SUM(D31+F31+H31+J31)/(D27+F27+H27+J27)*100</f>
        <v>63.02556617543199</v>
      </c>
      <c r="K36" s="358">
        <f>SUM(E31+G31+I31+K31)/(E27+G27+I27+K27)*100</f>
        <v>63.34308073894026</v>
      </c>
      <c r="L36" s="358">
        <f>SUM(F31+H31+J31+L31)/(F27+H27+J27+L27)*100</f>
        <v>62.828601472134594</v>
      </c>
      <c r="M36" s="358">
        <f>SUM(G31+I31+K31+M31)/(G27+I27+K27+M27)*100</f>
        <v>63.064216983973495</v>
      </c>
    </row>
    <row r="37" spans="1:13" ht="17.25" customHeight="1" thickBot="1">
      <c r="A37" s="116" t="s">
        <v>146</v>
      </c>
      <c r="B37" s="359" t="s">
        <v>98</v>
      </c>
      <c r="C37" s="362"/>
      <c r="D37" s="361">
        <v>63</v>
      </c>
      <c r="E37" s="361">
        <v>63</v>
      </c>
      <c r="F37" s="361">
        <v>62</v>
      </c>
      <c r="G37" s="361">
        <v>62</v>
      </c>
      <c r="H37" s="361">
        <v>61</v>
      </c>
      <c r="I37" s="361">
        <v>61</v>
      </c>
      <c r="J37" s="361">
        <f>+(D32+F32+H32+J32)/(D28+F28+H28+J28)*100</f>
        <v>60.5783556819721</v>
      </c>
      <c r="K37" s="361">
        <f>+(E32+G32+I32+K32)/(E28+G28+I28+K28)*100</f>
        <v>60.36472244614419</v>
      </c>
      <c r="L37" s="361">
        <f>+(F32+H32+J32+L32)/(F28+H28+J28+L28)*100</f>
        <v>60.51831011688282</v>
      </c>
      <c r="M37" s="361">
        <f>+(G32+I32+K32+M32)/(G28+I28+K28+M28)*100</f>
        <v>60.048189199327226</v>
      </c>
    </row>
    <row r="38" spans="1:11" ht="15.75" customHeight="1">
      <c r="A38" s="101"/>
      <c r="B38" s="222"/>
      <c r="C38" s="236"/>
      <c r="K38" s="148" t="s">
        <v>86</v>
      </c>
    </row>
    <row r="39" spans="1:3" s="143" customFormat="1" ht="16.5" customHeight="1">
      <c r="A39" s="96" t="s">
        <v>466</v>
      </c>
      <c r="B39" s="195"/>
      <c r="C39" s="97"/>
    </row>
    <row r="40" spans="1:3" s="143" customFormat="1" ht="12.75">
      <c r="A40" s="96" t="s">
        <v>339</v>
      </c>
      <c r="B40" s="195"/>
      <c r="C40" s="97"/>
    </row>
    <row r="41" spans="1:3" s="143" customFormat="1" ht="12.75">
      <c r="A41" s="96"/>
      <c r="B41" s="195"/>
      <c r="C41" s="97"/>
    </row>
    <row r="42" ht="12.75" customHeight="1" thickBot="1">
      <c r="A42" s="96"/>
    </row>
    <row r="43" spans="1:3" s="237" customFormat="1" ht="15" customHeight="1" thickTop="1">
      <c r="A43" s="125" t="s">
        <v>380</v>
      </c>
      <c r="B43" s="126"/>
      <c r="C43" s="126"/>
    </row>
    <row r="44" spans="1:3" ht="12.75" customHeight="1" thickBot="1">
      <c r="A44" s="106" t="s">
        <v>68</v>
      </c>
      <c r="B44" s="107"/>
      <c r="C44" s="107"/>
    </row>
    <row r="45" spans="1:13" ht="16.5" customHeight="1">
      <c r="A45" s="108"/>
      <c r="B45" s="238"/>
      <c r="C45" s="238"/>
      <c r="D45" s="454" t="s">
        <v>257</v>
      </c>
      <c r="E45" s="455"/>
      <c r="F45" s="454" t="s">
        <v>256</v>
      </c>
      <c r="G45" s="455"/>
      <c r="H45" s="454" t="s">
        <v>460</v>
      </c>
      <c r="I45" s="455"/>
      <c r="J45" s="454" t="s">
        <v>251</v>
      </c>
      <c r="K45" s="455"/>
      <c r="L45" s="454" t="s">
        <v>379</v>
      </c>
      <c r="M45" s="455"/>
    </row>
    <row r="46" spans="1:13" ht="15.75" customHeight="1">
      <c r="A46" s="225"/>
      <c r="B46" s="226"/>
      <c r="C46" s="227"/>
      <c r="D46" s="227" t="s">
        <v>50</v>
      </c>
      <c r="E46" s="227"/>
      <c r="F46" s="227" t="s">
        <v>50</v>
      </c>
      <c r="G46" s="227"/>
      <c r="H46" s="227" t="s">
        <v>50</v>
      </c>
      <c r="I46" s="227"/>
      <c r="J46" s="227" t="s">
        <v>50</v>
      </c>
      <c r="K46" s="227"/>
      <c r="L46" s="227" t="s">
        <v>50</v>
      </c>
      <c r="M46" s="227"/>
    </row>
    <row r="47" spans="1:13" ht="15" customHeight="1">
      <c r="A47" s="82" t="s">
        <v>75</v>
      </c>
      <c r="B47" s="100" t="s">
        <v>76</v>
      </c>
      <c r="C47" s="240"/>
      <c r="D47" s="229">
        <v>1173</v>
      </c>
      <c r="E47" s="250">
        <v>17630</v>
      </c>
      <c r="F47" s="229">
        <v>1238</v>
      </c>
      <c r="G47" s="250">
        <v>11920</v>
      </c>
      <c r="H47" s="229">
        <v>829</v>
      </c>
      <c r="I47" s="250">
        <v>8139</v>
      </c>
      <c r="J47" s="229">
        <v>627</v>
      </c>
      <c r="K47" s="250">
        <v>15401</v>
      </c>
      <c r="L47" s="229">
        <v>704</v>
      </c>
      <c r="M47" s="250">
        <v>17187</v>
      </c>
    </row>
    <row r="48" spans="1:13" ht="15" customHeight="1">
      <c r="A48" s="115" t="s">
        <v>77</v>
      </c>
      <c r="B48" s="102" t="s">
        <v>78</v>
      </c>
      <c r="C48" s="240"/>
      <c r="D48" s="229">
        <v>155</v>
      </c>
      <c r="E48" s="251">
        <v>1947</v>
      </c>
      <c r="F48" s="229">
        <v>161</v>
      </c>
      <c r="G48" s="251">
        <v>1328</v>
      </c>
      <c r="H48" s="229">
        <v>125</v>
      </c>
      <c r="I48" s="251">
        <v>591</v>
      </c>
      <c r="J48" s="229">
        <v>74</v>
      </c>
      <c r="K48" s="251">
        <v>1399</v>
      </c>
      <c r="L48" s="229">
        <v>118</v>
      </c>
      <c r="M48" s="251">
        <v>1750</v>
      </c>
    </row>
    <row r="49" spans="1:13" ht="15" customHeight="1">
      <c r="A49" s="115"/>
      <c r="B49" s="103" t="s">
        <v>98</v>
      </c>
      <c r="C49" s="240"/>
      <c r="D49" s="231">
        <f>SUM(D47:D48)</f>
        <v>1328</v>
      </c>
      <c r="E49" s="249">
        <v>19577</v>
      </c>
      <c r="F49" s="231">
        <f>SUM(F47:F48)</f>
        <v>1399</v>
      </c>
      <c r="G49" s="249">
        <v>13248</v>
      </c>
      <c r="H49" s="231">
        <f>SUM(H47:H48)</f>
        <v>954</v>
      </c>
      <c r="I49" s="249">
        <v>8730</v>
      </c>
      <c r="J49" s="231">
        <f>SUM(J47:J48)</f>
        <v>701</v>
      </c>
      <c r="K49" s="249">
        <v>16800</v>
      </c>
      <c r="L49" s="231">
        <f>SUM(L47:L48)</f>
        <v>822</v>
      </c>
      <c r="M49" s="249">
        <v>18937</v>
      </c>
    </row>
    <row r="50" spans="1:13" ht="15" customHeight="1">
      <c r="A50" s="115"/>
      <c r="B50" s="102"/>
      <c r="C50" s="240"/>
      <c r="D50" s="229"/>
      <c r="E50" s="251"/>
      <c r="F50" s="229"/>
      <c r="G50" s="251"/>
      <c r="H50" s="229"/>
      <c r="I50" s="251"/>
      <c r="J50" s="229"/>
      <c r="K50" s="251"/>
      <c r="L50" s="229"/>
      <c r="M50" s="251"/>
    </row>
    <row r="51" spans="1:13" ht="15" customHeight="1">
      <c r="A51" s="115" t="s">
        <v>75</v>
      </c>
      <c r="B51" s="102" t="s">
        <v>76</v>
      </c>
      <c r="C51" s="240"/>
      <c r="D51" s="229">
        <v>916</v>
      </c>
      <c r="E51" s="251">
        <v>12062</v>
      </c>
      <c r="F51" s="229">
        <v>922</v>
      </c>
      <c r="G51" s="251">
        <v>8317</v>
      </c>
      <c r="H51" s="229">
        <v>619</v>
      </c>
      <c r="I51" s="251">
        <v>5684</v>
      </c>
      <c r="J51" s="229">
        <v>489</v>
      </c>
      <c r="K51" s="251">
        <v>10535</v>
      </c>
      <c r="L51" s="229">
        <v>534</v>
      </c>
      <c r="M51" s="251">
        <v>11878</v>
      </c>
    </row>
    <row r="52" spans="1:13" ht="15" customHeight="1">
      <c r="A52" s="115" t="s">
        <v>79</v>
      </c>
      <c r="B52" s="102" t="s">
        <v>78</v>
      </c>
      <c r="C52" s="240"/>
      <c r="D52" s="229">
        <v>113</v>
      </c>
      <c r="E52" s="251">
        <v>1307</v>
      </c>
      <c r="F52" s="229">
        <v>119</v>
      </c>
      <c r="G52" s="251">
        <v>898</v>
      </c>
      <c r="H52" s="229">
        <v>87</v>
      </c>
      <c r="I52" s="251">
        <v>386</v>
      </c>
      <c r="J52" s="229">
        <v>48</v>
      </c>
      <c r="K52" s="251">
        <v>913</v>
      </c>
      <c r="L52" s="229">
        <v>84</v>
      </c>
      <c r="M52" s="251">
        <v>1227</v>
      </c>
    </row>
    <row r="53" spans="1:13" ht="15" customHeight="1">
      <c r="A53" s="115"/>
      <c r="B53" s="103" t="s">
        <v>98</v>
      </c>
      <c r="C53" s="240"/>
      <c r="D53" s="231">
        <f>SUM(D51:D52)</f>
        <v>1029</v>
      </c>
      <c r="E53" s="249">
        <v>13369</v>
      </c>
      <c r="F53" s="231">
        <f>SUM(F51:F52)</f>
        <v>1041</v>
      </c>
      <c r="G53" s="249">
        <v>9215</v>
      </c>
      <c r="H53" s="231">
        <f>SUM(H51:H52)</f>
        <v>706</v>
      </c>
      <c r="I53" s="249">
        <v>6070</v>
      </c>
      <c r="J53" s="231">
        <f>SUM(J51:J52)</f>
        <v>537</v>
      </c>
      <c r="K53" s="249">
        <v>11448</v>
      </c>
      <c r="L53" s="231">
        <f>SUM(L51:L52)</f>
        <v>618</v>
      </c>
      <c r="M53" s="249">
        <v>13105</v>
      </c>
    </row>
    <row r="54" spans="1:13" ht="15" customHeight="1">
      <c r="A54" s="115"/>
      <c r="B54" s="102"/>
      <c r="C54" s="239"/>
      <c r="D54" s="234"/>
      <c r="E54" s="234"/>
      <c r="F54" s="234"/>
      <c r="G54" s="234"/>
      <c r="H54" s="234"/>
      <c r="I54" s="234"/>
      <c r="J54" s="234"/>
      <c r="K54" s="234"/>
      <c r="L54" s="234"/>
      <c r="M54" s="234"/>
    </row>
    <row r="55" spans="1:13" ht="15" customHeight="1">
      <c r="A55" s="115"/>
      <c r="B55" s="102"/>
      <c r="C55" s="104"/>
      <c r="D55" s="139" t="s">
        <v>50</v>
      </c>
      <c r="E55" s="139" t="s">
        <v>51</v>
      </c>
      <c r="F55" s="139" t="s">
        <v>50</v>
      </c>
      <c r="G55" s="139" t="s">
        <v>51</v>
      </c>
      <c r="H55" s="139" t="s">
        <v>50</v>
      </c>
      <c r="I55" s="139" t="s">
        <v>51</v>
      </c>
      <c r="J55" s="139" t="s">
        <v>50</v>
      </c>
      <c r="K55" s="139" t="s">
        <v>51</v>
      </c>
      <c r="L55" s="139" t="s">
        <v>50</v>
      </c>
      <c r="M55" s="139" t="s">
        <v>51</v>
      </c>
    </row>
    <row r="56" spans="1:13" ht="15" customHeight="1">
      <c r="A56" s="115" t="s">
        <v>80</v>
      </c>
      <c r="B56" s="102" t="s">
        <v>76</v>
      </c>
      <c r="C56" s="235"/>
      <c r="D56" s="358">
        <v>77</v>
      </c>
      <c r="E56" s="358">
        <v>69</v>
      </c>
      <c r="F56" s="358">
        <v>77</v>
      </c>
      <c r="G56" s="358">
        <v>69</v>
      </c>
      <c r="H56" s="358">
        <v>76</v>
      </c>
      <c r="I56" s="358">
        <v>69</v>
      </c>
      <c r="J56" s="358">
        <f>SUM((D51+F51+H51+J51)/(D47+F47+H47+J47)*100)</f>
        <v>76.18308766485647</v>
      </c>
      <c r="K56" s="358">
        <f>SUM((E51+G51+I51+K51)/(E47+G47+I47+K47)*100)</f>
        <v>68.93576944810698</v>
      </c>
      <c r="L56" s="358">
        <f>SUM((F51+H51+J51+L51)/(F47+H47+J47+L47)*100)</f>
        <v>75.45615067686875</v>
      </c>
      <c r="M56" s="358">
        <f>SUM((G51+I51+K51+M51)/(G47+I47+K47+M47)*100)</f>
        <v>69.16633426406062</v>
      </c>
    </row>
    <row r="57" spans="1:13" ht="15" customHeight="1">
      <c r="A57" s="115" t="s">
        <v>81</v>
      </c>
      <c r="B57" s="102" t="s">
        <v>78</v>
      </c>
      <c r="C57" s="235"/>
      <c r="D57" s="358">
        <v>67</v>
      </c>
      <c r="E57" s="358">
        <v>68</v>
      </c>
      <c r="F57" s="358">
        <v>71</v>
      </c>
      <c r="G57" s="358">
        <v>68</v>
      </c>
      <c r="H57" s="358">
        <v>71</v>
      </c>
      <c r="I57" s="358">
        <v>67</v>
      </c>
      <c r="J57" s="358">
        <f>SUM(D52+F52+H52+J52)/(D48+F48+H48+J48)*100</f>
        <v>71.26213592233009</v>
      </c>
      <c r="K57" s="358">
        <f>SUM(E52+G52+I52+K52)/(E48+G48+I48+K48)*100</f>
        <v>66.55270655270655</v>
      </c>
      <c r="L57" s="358">
        <f>SUM(F52+H52+J52+L52)/(F48+H48+J48+L48)*100</f>
        <v>70.7112970711297</v>
      </c>
      <c r="M57" s="358">
        <f>SUM(G52+I52+K52+M52)/(G48+I48+K48+M48)*100</f>
        <v>67.5611681136543</v>
      </c>
    </row>
    <row r="58" spans="1:13" ht="17.25" customHeight="1" thickBot="1">
      <c r="A58" s="116" t="s">
        <v>145</v>
      </c>
      <c r="B58" s="359" t="s">
        <v>98</v>
      </c>
      <c r="C58" s="363"/>
      <c r="D58" s="361">
        <v>76</v>
      </c>
      <c r="E58" s="361">
        <v>69</v>
      </c>
      <c r="F58" s="361">
        <v>76</v>
      </c>
      <c r="G58" s="361">
        <v>69</v>
      </c>
      <c r="H58" s="361">
        <v>76</v>
      </c>
      <c r="I58" s="361">
        <v>69</v>
      </c>
      <c r="J58" s="361">
        <f>+(D53+F53+H53+J53)/(D49+F49+H49+J49)*100</f>
        <v>75.60474669100867</v>
      </c>
      <c r="K58" s="361">
        <f>+(E53+G53+I53+K53)/(E49+G49+I49+K49)*100</f>
        <v>68.7207608602519</v>
      </c>
      <c r="L58" s="361">
        <f>+(F53+H53+J53+L53)/(F49+H49+J49+L49)*100</f>
        <v>74.87100103199175</v>
      </c>
      <c r="M58" s="361">
        <f>+(G53+I53+K53+M53)/(G49+I49+K49+M49)*100</f>
        <v>69.02538334921597</v>
      </c>
    </row>
    <row r="59" spans="1:11" ht="15.75" customHeight="1">
      <c r="A59" s="101"/>
      <c r="C59" s="236"/>
      <c r="E59" s="272"/>
      <c r="K59" s="272" t="s">
        <v>86</v>
      </c>
    </row>
    <row r="60" spans="1:3" s="143" customFormat="1" ht="16.5" customHeight="1">
      <c r="A60" s="97" t="s">
        <v>216</v>
      </c>
      <c r="B60" s="195"/>
      <c r="C60" s="97"/>
    </row>
    <row r="61" spans="1:3" s="143" customFormat="1" ht="12.75">
      <c r="A61" s="97" t="s">
        <v>217</v>
      </c>
      <c r="B61" s="195"/>
      <c r="C61" s="97"/>
    </row>
    <row r="62" spans="1:3" s="143" customFormat="1" ht="12.75">
      <c r="A62" s="97" t="s">
        <v>195</v>
      </c>
      <c r="B62" s="195"/>
      <c r="C62" s="97"/>
    </row>
    <row r="63" spans="1:3" s="143" customFormat="1" ht="18.75" customHeight="1">
      <c r="A63" s="96" t="s">
        <v>196</v>
      </c>
      <c r="B63" s="195"/>
      <c r="C63" s="97"/>
    </row>
    <row r="64" spans="1:3" s="143" customFormat="1" ht="12.75">
      <c r="A64" s="96" t="s">
        <v>342</v>
      </c>
      <c r="B64" s="195"/>
      <c r="C64" s="97"/>
    </row>
    <row r="65" ht="12.75" customHeight="1">
      <c r="A65" s="148" t="s">
        <v>218</v>
      </c>
    </row>
    <row r="66" spans="1:3" s="143" customFormat="1" ht="12.75">
      <c r="A66" s="97"/>
      <c r="B66" s="195"/>
      <c r="C66" s="97"/>
    </row>
    <row r="67" ht="12.75" customHeight="1" thickBot="1"/>
    <row r="68" spans="1:3" s="223" customFormat="1" ht="15" customHeight="1" thickTop="1">
      <c r="A68" s="125" t="s">
        <v>343</v>
      </c>
      <c r="B68" s="126"/>
      <c r="C68" s="126"/>
    </row>
    <row r="69" spans="1:3" s="222" customFormat="1" ht="12.75" customHeight="1" thickBot="1">
      <c r="A69" s="115"/>
      <c r="B69" s="241"/>
      <c r="C69" s="242"/>
    </row>
    <row r="70" spans="1:13" s="222" customFormat="1" ht="16.5" customHeight="1">
      <c r="A70" s="243"/>
      <c r="B70" s="281"/>
      <c r="D70" s="454" t="s">
        <v>257</v>
      </c>
      <c r="E70" s="456"/>
      <c r="F70" s="454" t="s">
        <v>256</v>
      </c>
      <c r="G70" s="456"/>
      <c r="H70" s="454" t="s">
        <v>460</v>
      </c>
      <c r="I70" s="456"/>
      <c r="J70" s="454" t="s">
        <v>276</v>
      </c>
      <c r="K70" s="456"/>
      <c r="L70" s="454" t="s">
        <v>323</v>
      </c>
      <c r="M70" s="456"/>
    </row>
    <row r="71" spans="1:13" s="222" customFormat="1" ht="15.75" customHeight="1">
      <c r="A71" s="225"/>
      <c r="B71" s="226"/>
      <c r="C71" s="227"/>
      <c r="D71" s="227" t="s">
        <v>50</v>
      </c>
      <c r="E71" s="227"/>
      <c r="F71" s="227" t="s">
        <v>50</v>
      </c>
      <c r="G71" s="366"/>
      <c r="H71" s="227" t="s">
        <v>50</v>
      </c>
      <c r="I71" s="366"/>
      <c r="J71" s="227" t="s">
        <v>50</v>
      </c>
      <c r="K71" s="366"/>
      <c r="L71" s="227" t="s">
        <v>50</v>
      </c>
      <c r="M71" s="366"/>
    </row>
    <row r="72" spans="1:13" s="222" customFormat="1" ht="15" customHeight="1">
      <c r="A72" s="82" t="s">
        <v>75</v>
      </c>
      <c r="B72" s="100" t="s">
        <v>76</v>
      </c>
      <c r="C72" s="228"/>
      <c r="D72" s="229">
        <v>696</v>
      </c>
      <c r="E72" s="282">
        <v>16986</v>
      </c>
      <c r="F72" s="229">
        <v>512</v>
      </c>
      <c r="G72" s="282">
        <v>10187</v>
      </c>
      <c r="H72" s="229">
        <v>426</v>
      </c>
      <c r="I72" s="282">
        <v>13635</v>
      </c>
      <c r="J72" s="229">
        <v>471</v>
      </c>
      <c r="K72" s="282">
        <v>19472</v>
      </c>
      <c r="L72" s="229">
        <v>490</v>
      </c>
      <c r="M72" s="282">
        <v>21799</v>
      </c>
    </row>
    <row r="73" spans="1:13" s="222" customFormat="1" ht="15" customHeight="1">
      <c r="A73" s="115" t="s">
        <v>77</v>
      </c>
      <c r="B73" s="102" t="s">
        <v>78</v>
      </c>
      <c r="C73" s="230"/>
      <c r="D73" s="229">
        <v>97</v>
      </c>
      <c r="E73" s="283">
        <v>1998</v>
      </c>
      <c r="F73" s="229">
        <v>74</v>
      </c>
      <c r="G73" s="283">
        <v>1091</v>
      </c>
      <c r="H73" s="229">
        <v>54</v>
      </c>
      <c r="I73" s="283">
        <v>1338</v>
      </c>
      <c r="J73" s="229">
        <v>53</v>
      </c>
      <c r="K73" s="283">
        <v>2027</v>
      </c>
      <c r="L73" s="229">
        <v>70</v>
      </c>
      <c r="M73" s="283">
        <v>2498</v>
      </c>
    </row>
    <row r="74" spans="1:13" s="222" customFormat="1" ht="15" customHeight="1">
      <c r="A74" s="115"/>
      <c r="B74" s="103" t="s">
        <v>98</v>
      </c>
      <c r="C74" s="230"/>
      <c r="D74" s="231">
        <f>SUM(D72:D73)</f>
        <v>793</v>
      </c>
      <c r="E74" s="249">
        <v>18984</v>
      </c>
      <c r="F74" s="231">
        <f>SUM(F72:F73)</f>
        <v>586</v>
      </c>
      <c r="G74" s="249">
        <v>11278</v>
      </c>
      <c r="H74" s="231">
        <f>SUM(H72:H73)</f>
        <v>480</v>
      </c>
      <c r="I74" s="249">
        <v>14973</v>
      </c>
      <c r="J74" s="231">
        <f>SUM(J72:J73)</f>
        <v>524</v>
      </c>
      <c r="K74" s="249">
        <v>21499</v>
      </c>
      <c r="L74" s="231">
        <f>SUM(L72:L73)</f>
        <v>560</v>
      </c>
      <c r="M74" s="249">
        <v>24297</v>
      </c>
    </row>
    <row r="75" spans="1:13" s="222" customFormat="1" ht="12.75">
      <c r="A75" s="115"/>
      <c r="B75" s="102"/>
      <c r="C75" s="230"/>
      <c r="D75" s="229"/>
      <c r="E75" s="284"/>
      <c r="F75" s="229"/>
      <c r="G75" s="284"/>
      <c r="H75" s="229"/>
      <c r="I75" s="284"/>
      <c r="J75" s="229"/>
      <c r="K75" s="284"/>
      <c r="L75" s="229"/>
      <c r="M75" s="284"/>
    </row>
    <row r="76" spans="1:13" s="222" customFormat="1" ht="15" customHeight="1">
      <c r="A76" s="115" t="s">
        <v>75</v>
      </c>
      <c r="B76" s="102" t="s">
        <v>76</v>
      </c>
      <c r="C76" s="230"/>
      <c r="D76" s="229">
        <v>557</v>
      </c>
      <c r="E76" s="283">
        <v>13700</v>
      </c>
      <c r="F76" s="229">
        <v>370</v>
      </c>
      <c r="G76" s="283">
        <v>7874</v>
      </c>
      <c r="H76" s="229">
        <v>287</v>
      </c>
      <c r="I76" s="283">
        <v>10246</v>
      </c>
      <c r="J76" s="229">
        <v>344</v>
      </c>
      <c r="K76" s="283">
        <v>14679</v>
      </c>
      <c r="L76" s="229">
        <v>384</v>
      </c>
      <c r="M76" s="283">
        <v>16198</v>
      </c>
    </row>
    <row r="77" spans="1:13" s="222" customFormat="1" ht="15" customHeight="1">
      <c r="A77" s="115" t="s">
        <v>79</v>
      </c>
      <c r="B77" s="102" t="s">
        <v>78</v>
      </c>
      <c r="C77" s="230"/>
      <c r="D77" s="229">
        <v>83</v>
      </c>
      <c r="E77" s="283">
        <v>1683</v>
      </c>
      <c r="F77" s="229">
        <v>57</v>
      </c>
      <c r="G77" s="283">
        <v>892</v>
      </c>
      <c r="H77" s="229">
        <v>39</v>
      </c>
      <c r="I77" s="283">
        <v>1089</v>
      </c>
      <c r="J77" s="229">
        <v>43</v>
      </c>
      <c r="K77" s="283">
        <v>1634</v>
      </c>
      <c r="L77" s="229">
        <v>53</v>
      </c>
      <c r="M77" s="283">
        <v>2000</v>
      </c>
    </row>
    <row r="78" spans="1:13" s="222" customFormat="1" ht="15" customHeight="1">
      <c r="A78" s="115"/>
      <c r="B78" s="103" t="s">
        <v>98</v>
      </c>
      <c r="C78" s="244"/>
      <c r="D78" s="231">
        <f>SUM(D76:D77)</f>
        <v>640</v>
      </c>
      <c r="E78" s="249">
        <v>15383</v>
      </c>
      <c r="F78" s="231">
        <f>SUM(F76:F77)</f>
        <v>427</v>
      </c>
      <c r="G78" s="249">
        <v>8766</v>
      </c>
      <c r="H78" s="231">
        <f>SUM(H76:H77)</f>
        <v>326</v>
      </c>
      <c r="I78" s="249">
        <v>11335</v>
      </c>
      <c r="J78" s="231">
        <f>SUM(J76:J77)</f>
        <v>387</v>
      </c>
      <c r="K78" s="249">
        <v>16313</v>
      </c>
      <c r="L78" s="231">
        <f>SUM(L76:L77)</f>
        <v>437</v>
      </c>
      <c r="M78" s="249">
        <v>18198</v>
      </c>
    </row>
    <row r="79" spans="1:13" s="222" customFormat="1" ht="12.75">
      <c r="A79" s="115"/>
      <c r="B79" s="102"/>
      <c r="C79" s="239"/>
      <c r="D79" s="230"/>
      <c r="E79" s="234"/>
      <c r="F79" s="230"/>
      <c r="G79" s="59"/>
      <c r="H79" s="230"/>
      <c r="I79" s="59"/>
      <c r="J79" s="230"/>
      <c r="K79" s="59"/>
      <c r="L79" s="230"/>
      <c r="M79" s="59"/>
    </row>
    <row r="80" spans="1:13" s="222" customFormat="1" ht="12.75">
      <c r="A80" s="115"/>
      <c r="B80" s="102"/>
      <c r="C80" s="104"/>
      <c r="D80" s="139" t="s">
        <v>50</v>
      </c>
      <c r="E80" s="139" t="s">
        <v>51</v>
      </c>
      <c r="F80" s="139" t="s">
        <v>50</v>
      </c>
      <c r="G80" s="139" t="s">
        <v>51</v>
      </c>
      <c r="H80" s="139" t="s">
        <v>50</v>
      </c>
      <c r="I80" s="139" t="s">
        <v>51</v>
      </c>
      <c r="J80" s="139" t="s">
        <v>50</v>
      </c>
      <c r="K80" s="139" t="s">
        <v>51</v>
      </c>
      <c r="L80" s="139" t="s">
        <v>50</v>
      </c>
      <c r="M80" s="139" t="s">
        <v>51</v>
      </c>
    </row>
    <row r="81" spans="1:13" s="222" customFormat="1" ht="15" customHeight="1">
      <c r="A81" s="115" t="s">
        <v>80</v>
      </c>
      <c r="B81" s="102" t="s">
        <v>76</v>
      </c>
      <c r="C81" s="280"/>
      <c r="D81" s="358">
        <v>79</v>
      </c>
      <c r="E81" s="358">
        <v>81</v>
      </c>
      <c r="F81" s="358">
        <v>78</v>
      </c>
      <c r="G81" s="358">
        <v>81</v>
      </c>
      <c r="H81" s="358">
        <v>76</v>
      </c>
      <c r="I81" s="358">
        <v>79</v>
      </c>
      <c r="J81" s="358">
        <f>SUM((D76+F76+H76+J76)/(D72+F72+H72+J72)*100)</f>
        <v>74.01425178147268</v>
      </c>
      <c r="K81" s="358">
        <f>SUM((E76+G76+I76+K76)/(E72+G72+I72+K72)*100)</f>
        <v>77.13835434638354</v>
      </c>
      <c r="L81" s="358">
        <f>SUM((F76+H76+J76+L76)/(F72+H72+J72+L72)*100)</f>
        <v>72.93312269615588</v>
      </c>
      <c r="M81" s="358">
        <f>SUM((G76+I76+K76+M76)/(G72+I72+K72+M72)*100)</f>
        <v>75.27230270536003</v>
      </c>
    </row>
    <row r="82" spans="1:13" s="222" customFormat="1" ht="15" customHeight="1">
      <c r="A82" s="115" t="s">
        <v>81</v>
      </c>
      <c r="B82" s="102" t="s">
        <v>78</v>
      </c>
      <c r="C82" s="280"/>
      <c r="D82" s="358">
        <v>84</v>
      </c>
      <c r="E82" s="358">
        <v>84</v>
      </c>
      <c r="F82" s="358">
        <v>81</v>
      </c>
      <c r="G82" s="358">
        <v>84</v>
      </c>
      <c r="H82" s="358">
        <v>80</v>
      </c>
      <c r="I82" s="358">
        <v>83</v>
      </c>
      <c r="J82" s="358">
        <f>SUM(D77+F77+H77+J77)/(D73+F73+H73+J73)*100</f>
        <v>79.85611510791367</v>
      </c>
      <c r="K82" s="358">
        <f>SUM(E77+G77+I77+K77)/(E73+G73+I73+K73)*100</f>
        <v>82.08862720793306</v>
      </c>
      <c r="L82" s="358">
        <f>SUM(F77+H77+J77+L77)/(F73+H73+J73+L73)*100</f>
        <v>76.49402390438247</v>
      </c>
      <c r="M82" s="358">
        <f>SUM(G77+I77+K77+M77)/(G73+I73+K73+M73)*100</f>
        <v>80.74489502444636</v>
      </c>
    </row>
    <row r="83" spans="1:13" s="222" customFormat="1" ht="17.25" customHeight="1" thickBot="1">
      <c r="A83" s="116" t="s">
        <v>146</v>
      </c>
      <c r="B83" s="359" t="s">
        <v>98</v>
      </c>
      <c r="C83" s="362"/>
      <c r="D83" s="361">
        <v>80</v>
      </c>
      <c r="E83" s="361">
        <v>81</v>
      </c>
      <c r="F83" s="361">
        <v>78</v>
      </c>
      <c r="G83" s="361">
        <v>81</v>
      </c>
      <c r="H83" s="361">
        <v>76</v>
      </c>
      <c r="I83" s="361">
        <v>80</v>
      </c>
      <c r="J83" s="361">
        <f>+(D78+F78+H78+J78)/(D74+F74+H74+J74)*100</f>
        <v>74.69576164498531</v>
      </c>
      <c r="K83" s="361">
        <f>+(E78+G78+I78+K78)/(E74+G74+I74+K74)*100</f>
        <v>77.61710672221056</v>
      </c>
      <c r="L83" s="361">
        <f>+(F78+H78+J78+L78)/(F74+H74+J74+L74)*100</f>
        <v>73.34883720930233</v>
      </c>
      <c r="M83" s="361">
        <f>+(G78+I78+K78+M78)/(G74+I74+K74+M74)*100</f>
        <v>75.80051910558385</v>
      </c>
    </row>
    <row r="84" spans="3:11" s="222" customFormat="1" ht="15.75" customHeight="1">
      <c r="C84" s="236"/>
      <c r="E84" s="285"/>
      <c r="K84" s="285" t="s">
        <v>86</v>
      </c>
    </row>
    <row r="85" spans="1:3" s="143" customFormat="1" ht="16.5" customHeight="1">
      <c r="A85" s="96" t="s">
        <v>466</v>
      </c>
      <c r="B85" s="195"/>
      <c r="C85" s="97"/>
    </row>
    <row r="86" spans="1:3" s="143" customFormat="1" ht="12.75">
      <c r="A86" s="96" t="s">
        <v>339</v>
      </c>
      <c r="B86" s="195"/>
      <c r="C86" s="97"/>
    </row>
    <row r="87" spans="1:3" s="143" customFormat="1" ht="12.75">
      <c r="A87" s="97"/>
      <c r="B87" s="195"/>
      <c r="C87" s="97"/>
    </row>
    <row r="88" ht="12.75" customHeight="1" thickBot="1"/>
    <row r="89" spans="1:3" s="237" customFormat="1" ht="15" customHeight="1" thickTop="1">
      <c r="A89" s="125" t="s">
        <v>344</v>
      </c>
      <c r="B89" s="126"/>
      <c r="C89" s="126"/>
    </row>
    <row r="90" spans="1:3" ht="12.75" customHeight="1" thickBot="1">
      <c r="A90" s="78"/>
      <c r="B90" s="245"/>
      <c r="C90" s="246"/>
    </row>
    <row r="91" spans="1:13" ht="16.5" customHeight="1">
      <c r="A91" s="243"/>
      <c r="B91" s="238"/>
      <c r="C91" s="238"/>
      <c r="D91" s="454" t="s">
        <v>257</v>
      </c>
      <c r="E91" s="455"/>
      <c r="F91" s="454" t="s">
        <v>256</v>
      </c>
      <c r="G91" s="455"/>
      <c r="H91" s="454" t="s">
        <v>460</v>
      </c>
      <c r="I91" s="455"/>
      <c r="J91" s="454" t="s">
        <v>251</v>
      </c>
      <c r="K91" s="455"/>
      <c r="L91" s="454" t="s">
        <v>379</v>
      </c>
      <c r="M91" s="455"/>
    </row>
    <row r="92" spans="1:13" ht="15.75" customHeight="1">
      <c r="A92" s="225"/>
      <c r="B92" s="226"/>
      <c r="C92" s="227"/>
      <c r="D92" s="227" t="s">
        <v>50</v>
      </c>
      <c r="E92" s="227"/>
      <c r="F92" s="227" t="s">
        <v>50</v>
      </c>
      <c r="G92" s="227"/>
      <c r="H92" s="227" t="s">
        <v>50</v>
      </c>
      <c r="I92" s="227"/>
      <c r="J92" s="227" t="s">
        <v>50</v>
      </c>
      <c r="K92" s="227"/>
      <c r="L92" s="227" t="s">
        <v>50</v>
      </c>
      <c r="M92" s="227"/>
    </row>
    <row r="93" spans="1:13" ht="15" customHeight="1">
      <c r="A93" s="82" t="s">
        <v>75</v>
      </c>
      <c r="B93" s="100" t="s">
        <v>76</v>
      </c>
      <c r="D93" s="139">
        <v>1162</v>
      </c>
      <c r="E93" s="250">
        <v>11038</v>
      </c>
      <c r="F93" s="139">
        <v>1135</v>
      </c>
      <c r="G93" s="250">
        <v>10530</v>
      </c>
      <c r="H93" s="139">
        <v>1065</v>
      </c>
      <c r="I93" s="250">
        <v>10949</v>
      </c>
      <c r="J93" s="139">
        <v>989</v>
      </c>
      <c r="K93" s="250">
        <v>10943</v>
      </c>
      <c r="L93" s="139">
        <v>832</v>
      </c>
      <c r="M93" s="250">
        <v>10790</v>
      </c>
    </row>
    <row r="94" spans="1:13" ht="15" customHeight="1">
      <c r="A94" s="115" t="s">
        <v>77</v>
      </c>
      <c r="B94" s="102" t="s">
        <v>78</v>
      </c>
      <c r="D94" s="139">
        <v>92</v>
      </c>
      <c r="E94" s="251">
        <v>881</v>
      </c>
      <c r="F94" s="139">
        <v>50</v>
      </c>
      <c r="G94" s="251">
        <v>770</v>
      </c>
      <c r="H94" s="139">
        <v>58</v>
      </c>
      <c r="I94" s="251">
        <v>627</v>
      </c>
      <c r="J94" s="139">
        <v>41</v>
      </c>
      <c r="K94" s="251">
        <v>864</v>
      </c>
      <c r="L94" s="139">
        <v>63</v>
      </c>
      <c r="M94" s="251">
        <v>892</v>
      </c>
    </row>
    <row r="95" spans="1:13" ht="15" customHeight="1">
      <c r="A95" s="115"/>
      <c r="B95" s="103" t="s">
        <v>98</v>
      </c>
      <c r="D95" s="185">
        <f>SUM(D93:D94)</f>
        <v>1254</v>
      </c>
      <c r="E95" s="252">
        <v>11919</v>
      </c>
      <c r="F95" s="185">
        <f>SUM(F93:F94)</f>
        <v>1185</v>
      </c>
      <c r="G95" s="252">
        <v>11300</v>
      </c>
      <c r="H95" s="185">
        <f>SUM(H93:H94)</f>
        <v>1123</v>
      </c>
      <c r="I95" s="252">
        <v>11576</v>
      </c>
      <c r="J95" s="185">
        <f>SUM(J93:J94)</f>
        <v>1030</v>
      </c>
      <c r="K95" s="252">
        <v>11807</v>
      </c>
      <c r="L95" s="185">
        <f>SUM(L93:L94)</f>
        <v>895</v>
      </c>
      <c r="M95" s="252">
        <v>11682</v>
      </c>
    </row>
    <row r="96" spans="1:13" ht="15" customHeight="1">
      <c r="A96" s="115"/>
      <c r="B96" s="102"/>
      <c r="D96" s="139"/>
      <c r="E96" s="251"/>
      <c r="F96" s="139"/>
      <c r="G96" s="251"/>
      <c r="H96" s="139"/>
      <c r="I96" s="251"/>
      <c r="J96" s="139"/>
      <c r="K96" s="251"/>
      <c r="L96" s="139"/>
      <c r="M96" s="251"/>
    </row>
    <row r="97" spans="1:13" ht="15" customHeight="1">
      <c r="A97" s="115" t="s">
        <v>75</v>
      </c>
      <c r="B97" s="102" t="s">
        <v>76</v>
      </c>
      <c r="D97" s="139">
        <v>761</v>
      </c>
      <c r="E97" s="251">
        <v>5795</v>
      </c>
      <c r="F97" s="139">
        <v>739</v>
      </c>
      <c r="G97" s="251">
        <v>5556</v>
      </c>
      <c r="H97" s="139">
        <v>672</v>
      </c>
      <c r="I97" s="251">
        <v>5755</v>
      </c>
      <c r="J97" s="139">
        <v>664</v>
      </c>
      <c r="K97" s="251">
        <v>5672</v>
      </c>
      <c r="L97" s="139">
        <v>601</v>
      </c>
      <c r="M97" s="251">
        <v>5645</v>
      </c>
    </row>
    <row r="98" spans="1:13" ht="15" customHeight="1">
      <c r="A98" s="115" t="s">
        <v>79</v>
      </c>
      <c r="B98" s="102" t="s">
        <v>78</v>
      </c>
      <c r="D98" s="139">
        <v>51</v>
      </c>
      <c r="E98" s="251">
        <v>472</v>
      </c>
      <c r="F98" s="139">
        <v>36</v>
      </c>
      <c r="G98" s="251">
        <v>417</v>
      </c>
      <c r="H98" s="139">
        <v>37</v>
      </c>
      <c r="I98" s="251">
        <v>363</v>
      </c>
      <c r="J98" s="139">
        <v>24</v>
      </c>
      <c r="K98" s="251">
        <v>449</v>
      </c>
      <c r="L98" s="139">
        <v>43</v>
      </c>
      <c r="M98" s="251">
        <v>494</v>
      </c>
    </row>
    <row r="99" spans="1:13" ht="15" customHeight="1">
      <c r="A99" s="115"/>
      <c r="B99" s="103" t="s">
        <v>98</v>
      </c>
      <c r="C99" s="244"/>
      <c r="D99" s="185">
        <f>SUM(D97:D98)</f>
        <v>812</v>
      </c>
      <c r="E99" s="252">
        <v>6267</v>
      </c>
      <c r="F99" s="185">
        <f>SUM(F97:F98)</f>
        <v>775</v>
      </c>
      <c r="G99" s="252">
        <v>5973</v>
      </c>
      <c r="H99" s="185">
        <f>SUM(H97:H98)</f>
        <v>709</v>
      </c>
      <c r="I99" s="252">
        <v>6118</v>
      </c>
      <c r="J99" s="185">
        <f>SUM(J97:J98)</f>
        <v>688</v>
      </c>
      <c r="K99" s="252">
        <v>6121</v>
      </c>
      <c r="L99" s="185">
        <f>SUM(L97:L98)</f>
        <v>644</v>
      </c>
      <c r="M99" s="252">
        <v>6139</v>
      </c>
    </row>
    <row r="100" spans="1:13" ht="15" customHeight="1">
      <c r="A100" s="115"/>
      <c r="B100" s="102"/>
      <c r="C100" s="230"/>
      <c r="D100" s="234"/>
      <c r="E100" s="253"/>
      <c r="F100" s="234"/>
      <c r="G100" s="253"/>
      <c r="H100" s="234"/>
      <c r="I100" s="253"/>
      <c r="J100" s="234"/>
      <c r="K100" s="253"/>
      <c r="L100" s="234"/>
      <c r="M100" s="253"/>
    </row>
    <row r="101" spans="1:13" ht="15" customHeight="1">
      <c r="A101" s="115"/>
      <c r="B101" s="102"/>
      <c r="C101" s="104"/>
      <c r="D101" s="139" t="s">
        <v>50</v>
      </c>
      <c r="E101" s="139" t="s">
        <v>51</v>
      </c>
      <c r="F101" s="139" t="s">
        <v>50</v>
      </c>
      <c r="G101" s="139" t="s">
        <v>51</v>
      </c>
      <c r="H101" s="139" t="s">
        <v>50</v>
      </c>
      <c r="I101" s="139" t="s">
        <v>51</v>
      </c>
      <c r="J101" s="139" t="s">
        <v>50</v>
      </c>
      <c r="K101" s="139" t="s">
        <v>51</v>
      </c>
      <c r="L101" s="139" t="s">
        <v>50</v>
      </c>
      <c r="M101" s="139" t="s">
        <v>51</v>
      </c>
    </row>
    <row r="102" spans="1:13" ht="15" customHeight="1">
      <c r="A102" s="115" t="s">
        <v>80</v>
      </c>
      <c r="B102" s="102" t="s">
        <v>76</v>
      </c>
      <c r="C102" s="235"/>
      <c r="D102" s="358">
        <v>64</v>
      </c>
      <c r="E102" s="358">
        <v>52</v>
      </c>
      <c r="F102" s="358">
        <v>66</v>
      </c>
      <c r="G102" s="358">
        <v>52</v>
      </c>
      <c r="H102" s="358">
        <v>65</v>
      </c>
      <c r="I102" s="358">
        <v>52</v>
      </c>
      <c r="J102" s="358">
        <f>SUM((D97+F97+H97+J97)/(D93+F93+H93+J93)*100)</f>
        <v>65.18041829464491</v>
      </c>
      <c r="K102" s="358">
        <f>SUM((E97+G97+I97+K97)/(E93+G93+I93+K93)*100)</f>
        <v>52.411412793373216</v>
      </c>
      <c r="L102" s="358">
        <f>SUM((F97+H97+J97+L97)/(F93+H93+J93+L93)*100)</f>
        <v>66.55060930116886</v>
      </c>
      <c r="M102" s="358">
        <f>SUM((G97+I97+K97+M97)/(G93+I93+K93+M93)*100)</f>
        <v>52.36508377302601</v>
      </c>
    </row>
    <row r="103" spans="1:13" ht="15" customHeight="1">
      <c r="A103" s="115" t="s">
        <v>81</v>
      </c>
      <c r="B103" s="102" t="s">
        <v>78</v>
      </c>
      <c r="C103" s="235"/>
      <c r="D103" s="358">
        <v>57</v>
      </c>
      <c r="E103" s="358">
        <v>53</v>
      </c>
      <c r="F103" s="358">
        <v>61</v>
      </c>
      <c r="G103" s="358">
        <v>54</v>
      </c>
      <c r="H103" s="358">
        <v>62</v>
      </c>
      <c r="I103" s="358">
        <v>54</v>
      </c>
      <c r="J103" s="358">
        <f>SUM(D98+F98+H98+J98)/(D94+F94+H94+J94)*100</f>
        <v>61.41078838174274</v>
      </c>
      <c r="K103" s="358">
        <f>SUM(E98+G98+I98+K98)/(E94+G94+I94+K94)*100</f>
        <v>54.13749204328453</v>
      </c>
      <c r="L103" s="358">
        <f>SUM(F98+H98+J98+L98)/(F94+H94+J94+L94)*100</f>
        <v>66.0377358490566</v>
      </c>
      <c r="M103" s="358">
        <f>SUM(G98+I98+K98+M98)/(G94+I94+K94+M94)*100</f>
        <v>54.646368537900415</v>
      </c>
    </row>
    <row r="104" spans="1:13" ht="17.25" customHeight="1" thickBot="1">
      <c r="A104" s="116" t="s">
        <v>146</v>
      </c>
      <c r="B104" s="359" t="s">
        <v>98</v>
      </c>
      <c r="C104" s="363"/>
      <c r="D104" s="361">
        <v>64</v>
      </c>
      <c r="E104" s="361">
        <v>52</v>
      </c>
      <c r="F104" s="361">
        <v>65</v>
      </c>
      <c r="G104" s="361">
        <v>52</v>
      </c>
      <c r="H104" s="361">
        <v>65</v>
      </c>
      <c r="I104" s="361">
        <v>52</v>
      </c>
      <c r="J104" s="361">
        <f>+(D99+F99+H99+J99)/(D95+F95+H95+J95)*100</f>
        <v>64.98257839721255</v>
      </c>
      <c r="K104" s="361">
        <f>+(E99+G99+I99+K99)/(E95+G95+I95+K95)*100</f>
        <v>52.52778850693103</v>
      </c>
      <c r="L104" s="361">
        <f>+(F99+H99+J99+L99)/(F95+H95+J95+L95)*100</f>
        <v>66.52492322230097</v>
      </c>
      <c r="M104" s="361">
        <f>+(G99+I99+K99+M99)/(G95+I95+K95+M95)*100</f>
        <v>52.52021999352961</v>
      </c>
    </row>
    <row r="105" spans="1:11" ht="15.75" customHeight="1">
      <c r="A105" s="101"/>
      <c r="C105" s="236"/>
      <c r="E105" s="272"/>
      <c r="I105" s="272"/>
      <c r="K105" s="272" t="s">
        <v>86</v>
      </c>
    </row>
    <row r="106" spans="1:3" s="143" customFormat="1" ht="16.5" customHeight="1">
      <c r="A106" s="96" t="s">
        <v>466</v>
      </c>
      <c r="B106" s="195"/>
      <c r="C106" s="97"/>
    </row>
    <row r="107" spans="1:3" s="143" customFormat="1" ht="12.75">
      <c r="A107" s="96" t="s">
        <v>339</v>
      </c>
      <c r="B107" s="195"/>
      <c r="C107" s="97"/>
    </row>
    <row r="108" spans="1:3" s="143" customFormat="1" ht="12.75">
      <c r="A108" s="97"/>
      <c r="B108" s="195"/>
      <c r="C108" s="97"/>
    </row>
    <row r="109" ht="12.75" customHeight="1" thickBot="1"/>
    <row r="110" spans="1:3" s="237" customFormat="1" ht="15" customHeight="1" thickTop="1">
      <c r="A110" s="125" t="s">
        <v>345</v>
      </c>
      <c r="B110" s="126"/>
      <c r="C110" s="126"/>
    </row>
    <row r="111" spans="1:3" ht="12.75" customHeight="1" thickBot="1">
      <c r="A111" s="115"/>
      <c r="B111" s="241"/>
      <c r="C111" s="242"/>
    </row>
    <row r="112" spans="1:13" ht="16.5" customHeight="1">
      <c r="A112" s="243"/>
      <c r="B112" s="238"/>
      <c r="C112" s="238"/>
      <c r="D112" s="454" t="s">
        <v>257</v>
      </c>
      <c r="E112" s="455"/>
      <c r="F112" s="454" t="s">
        <v>256</v>
      </c>
      <c r="G112" s="455"/>
      <c r="H112" s="454" t="s">
        <v>460</v>
      </c>
      <c r="I112" s="455"/>
      <c r="J112" s="454" t="s">
        <v>251</v>
      </c>
      <c r="K112" s="455"/>
      <c r="L112" s="454" t="s">
        <v>379</v>
      </c>
      <c r="M112" s="455"/>
    </row>
    <row r="113" spans="1:13" ht="15.75" customHeight="1">
      <c r="A113" s="225"/>
      <c r="B113" s="226"/>
      <c r="C113" s="227"/>
      <c r="D113" s="227" t="s">
        <v>50</v>
      </c>
      <c r="E113" s="227"/>
      <c r="F113" s="227" t="s">
        <v>50</v>
      </c>
      <c r="G113" s="227"/>
      <c r="H113" s="227" t="s">
        <v>50</v>
      </c>
      <c r="I113" s="227"/>
      <c r="J113" s="227" t="s">
        <v>50</v>
      </c>
      <c r="K113" s="227"/>
      <c r="L113" s="227" t="s">
        <v>50</v>
      </c>
      <c r="M113" s="227"/>
    </row>
    <row r="114" spans="1:13" ht="15" customHeight="1">
      <c r="A114" s="82" t="s">
        <v>75</v>
      </c>
      <c r="B114" s="100" t="s">
        <v>76</v>
      </c>
      <c r="C114" s="247"/>
      <c r="D114" s="139">
        <v>141</v>
      </c>
      <c r="E114" s="250">
        <v>1871</v>
      </c>
      <c r="F114" s="139">
        <v>152</v>
      </c>
      <c r="G114" s="250">
        <v>1711</v>
      </c>
      <c r="H114" s="139">
        <v>103</v>
      </c>
      <c r="I114" s="250">
        <v>1665</v>
      </c>
      <c r="J114" s="139">
        <v>113</v>
      </c>
      <c r="K114" s="250">
        <v>2036</v>
      </c>
      <c r="L114" s="139">
        <v>114</v>
      </c>
      <c r="M114" s="250">
        <v>1892</v>
      </c>
    </row>
    <row r="115" spans="1:13" ht="15" customHeight="1">
      <c r="A115" s="115" t="s">
        <v>77</v>
      </c>
      <c r="B115" s="102" t="s">
        <v>78</v>
      </c>
      <c r="C115" s="239"/>
      <c r="D115" s="139">
        <v>14</v>
      </c>
      <c r="E115" s="251">
        <v>379</v>
      </c>
      <c r="F115" s="139">
        <v>7</v>
      </c>
      <c r="G115" s="251">
        <v>355</v>
      </c>
      <c r="H115" s="139">
        <v>4</v>
      </c>
      <c r="I115" s="251">
        <v>333</v>
      </c>
      <c r="J115" s="139">
        <v>10</v>
      </c>
      <c r="K115" s="251">
        <v>408</v>
      </c>
      <c r="L115" s="139">
        <v>18</v>
      </c>
      <c r="M115" s="251">
        <v>442</v>
      </c>
    </row>
    <row r="116" spans="1:13" ht="15" customHeight="1">
      <c r="A116" s="115"/>
      <c r="B116" s="103" t="s">
        <v>98</v>
      </c>
      <c r="C116" s="239"/>
      <c r="D116" s="232">
        <f>SUM(D114:D115)</f>
        <v>155</v>
      </c>
      <c r="E116" s="248">
        <v>2250</v>
      </c>
      <c r="F116" s="232">
        <f>SUM(F114:F115)</f>
        <v>159</v>
      </c>
      <c r="G116" s="248">
        <v>2066</v>
      </c>
      <c r="H116" s="232">
        <f>SUM(H114:H115)</f>
        <v>107</v>
      </c>
      <c r="I116" s="248">
        <v>1998</v>
      </c>
      <c r="J116" s="232">
        <f>SUM(J114:J115)</f>
        <v>123</v>
      </c>
      <c r="K116" s="248">
        <v>2444</v>
      </c>
      <c r="L116" s="232">
        <f>SUM(L114:L115)</f>
        <v>132</v>
      </c>
      <c r="M116" s="248">
        <v>2334</v>
      </c>
    </row>
    <row r="117" spans="1:13" ht="15" customHeight="1">
      <c r="A117" s="115"/>
      <c r="B117" s="102"/>
      <c r="C117" s="239"/>
      <c r="D117" s="139"/>
      <c r="E117" s="251"/>
      <c r="F117" s="139"/>
      <c r="G117" s="251"/>
      <c r="H117" s="139"/>
      <c r="I117" s="251"/>
      <c r="J117" s="139"/>
      <c r="K117" s="251"/>
      <c r="L117" s="139"/>
      <c r="M117" s="251"/>
    </row>
    <row r="118" spans="1:13" ht="15" customHeight="1">
      <c r="A118" s="115" t="s">
        <v>75</v>
      </c>
      <c r="B118" s="102" t="s">
        <v>76</v>
      </c>
      <c r="C118" s="239"/>
      <c r="D118" s="139">
        <v>102</v>
      </c>
      <c r="E118" s="251">
        <v>1000</v>
      </c>
      <c r="F118" s="139">
        <v>111</v>
      </c>
      <c r="G118" s="251">
        <v>923</v>
      </c>
      <c r="H118" s="139">
        <v>66</v>
      </c>
      <c r="I118" s="251">
        <v>904</v>
      </c>
      <c r="J118" s="139">
        <v>79</v>
      </c>
      <c r="K118" s="251">
        <v>1023</v>
      </c>
      <c r="L118" s="139">
        <v>88</v>
      </c>
      <c r="M118" s="251">
        <v>1027</v>
      </c>
    </row>
    <row r="119" spans="1:13" ht="15" customHeight="1">
      <c r="A119" s="115" t="s">
        <v>79</v>
      </c>
      <c r="B119" s="102" t="s">
        <v>78</v>
      </c>
      <c r="C119" s="239"/>
      <c r="D119" s="139">
        <v>9</v>
      </c>
      <c r="E119" s="251">
        <v>222</v>
      </c>
      <c r="F119" s="139">
        <v>5</v>
      </c>
      <c r="G119" s="251">
        <v>202</v>
      </c>
      <c r="H119" s="139">
        <v>3</v>
      </c>
      <c r="I119" s="251">
        <v>197</v>
      </c>
      <c r="J119" s="139">
        <v>6</v>
      </c>
      <c r="K119" s="251">
        <v>219</v>
      </c>
      <c r="L119" s="139">
        <v>13</v>
      </c>
      <c r="M119" s="251">
        <v>230</v>
      </c>
    </row>
    <row r="120" spans="1:13" ht="15" customHeight="1">
      <c r="A120" s="115"/>
      <c r="B120" s="103" t="s">
        <v>98</v>
      </c>
      <c r="C120" s="239"/>
      <c r="D120" s="185">
        <f>SUM(D118:D119)</f>
        <v>111</v>
      </c>
      <c r="E120" s="252">
        <v>1222</v>
      </c>
      <c r="F120" s="185">
        <f>SUM(F118:F119)</f>
        <v>116</v>
      </c>
      <c r="G120" s="252">
        <v>1125</v>
      </c>
      <c r="H120" s="185">
        <f>SUM(H118:H119)</f>
        <v>69</v>
      </c>
      <c r="I120" s="252">
        <v>1101</v>
      </c>
      <c r="J120" s="185">
        <f>SUM(J118:J119)</f>
        <v>85</v>
      </c>
      <c r="K120" s="252">
        <v>1242</v>
      </c>
      <c r="L120" s="185">
        <f>SUM(L118:L119)</f>
        <v>101</v>
      </c>
      <c r="M120" s="252">
        <v>1257</v>
      </c>
    </row>
    <row r="121" spans="1:13" ht="15" customHeight="1">
      <c r="A121" s="115"/>
      <c r="B121" s="102"/>
      <c r="C121" s="239"/>
      <c r="D121" s="234"/>
      <c r="E121" s="234"/>
      <c r="F121" s="234"/>
      <c r="G121" s="234"/>
      <c r="H121" s="234"/>
      <c r="I121" s="234"/>
      <c r="J121" s="234"/>
      <c r="K121" s="234"/>
      <c r="L121" s="234"/>
      <c r="M121" s="234"/>
    </row>
    <row r="122" spans="1:13" ht="15" customHeight="1">
      <c r="A122" s="115"/>
      <c r="B122" s="102"/>
      <c r="C122" s="104"/>
      <c r="D122" s="139" t="s">
        <v>50</v>
      </c>
      <c r="E122" s="139" t="s">
        <v>51</v>
      </c>
      <c r="F122" s="139" t="s">
        <v>50</v>
      </c>
      <c r="G122" s="139" t="s">
        <v>51</v>
      </c>
      <c r="H122" s="139" t="s">
        <v>50</v>
      </c>
      <c r="I122" s="139" t="s">
        <v>51</v>
      </c>
      <c r="J122" s="139" t="s">
        <v>50</v>
      </c>
      <c r="K122" s="139" t="s">
        <v>51</v>
      </c>
      <c r="L122" s="139" t="s">
        <v>50</v>
      </c>
      <c r="M122" s="139" t="s">
        <v>51</v>
      </c>
    </row>
    <row r="123" spans="1:13" ht="15" customHeight="1">
      <c r="A123" s="115" t="s">
        <v>80</v>
      </c>
      <c r="B123" s="102" t="s">
        <v>76</v>
      </c>
      <c r="C123" s="235"/>
      <c r="D123" s="358">
        <v>72</v>
      </c>
      <c r="E123" s="358">
        <v>52</v>
      </c>
      <c r="F123" s="358">
        <v>73</v>
      </c>
      <c r="G123" s="358">
        <v>53</v>
      </c>
      <c r="H123" s="358">
        <v>72</v>
      </c>
      <c r="I123" s="358">
        <v>53</v>
      </c>
      <c r="J123" s="358">
        <f>SUM((D118+F118+H118+J118)/(D114+F114+H114+J114)*100)</f>
        <v>70.33398821218074</v>
      </c>
      <c r="K123" s="358">
        <f>SUM((E118+G118+I118+K118)/(E114+G114+I114+K114)*100)</f>
        <v>52.862831250858164</v>
      </c>
      <c r="L123" s="358">
        <f>SUM((F118+H118+J118+L118)/(F114+H114+J114+L114)*100)</f>
        <v>71.36929460580913</v>
      </c>
      <c r="M123" s="358">
        <f>SUM((G118+I118+K118+M118)/(G114+I114+K114+M114)*100)</f>
        <v>53.08050383351588</v>
      </c>
    </row>
    <row r="124" spans="1:13" ht="15" customHeight="1">
      <c r="A124" s="115" t="s">
        <v>81</v>
      </c>
      <c r="B124" s="102" t="s">
        <v>78</v>
      </c>
      <c r="C124" s="235"/>
      <c r="D124" s="358">
        <v>54</v>
      </c>
      <c r="E124" s="358">
        <v>61</v>
      </c>
      <c r="F124" s="358">
        <v>53</v>
      </c>
      <c r="G124" s="358">
        <v>61</v>
      </c>
      <c r="H124" s="358">
        <v>58</v>
      </c>
      <c r="I124" s="358">
        <v>59</v>
      </c>
      <c r="J124" s="358">
        <f>SUM(D119+F119+H119+J119)/(D115+F115+H115+J115)*100</f>
        <v>65.71428571428571</v>
      </c>
      <c r="K124" s="358">
        <f>SUM(E119+G119+I119+K119)/(E115+G115+I115+K115)*100</f>
        <v>56.949152542372886</v>
      </c>
      <c r="L124" s="358">
        <f>SUM(F119+H119+J119+L119)/(F115+H115+J115+L115)*100</f>
        <v>69.23076923076923</v>
      </c>
      <c r="M124" s="358">
        <f>SUM(G119+I119+K119+M119)/(G115+I115+K115+M115)*100</f>
        <v>55.136540962288684</v>
      </c>
    </row>
    <row r="125" spans="1:13" ht="17.25" customHeight="1" thickBot="1">
      <c r="A125" s="116" t="s">
        <v>146</v>
      </c>
      <c r="B125" s="359" t="s">
        <v>98</v>
      </c>
      <c r="C125" s="363"/>
      <c r="D125" s="361">
        <v>70</v>
      </c>
      <c r="E125" s="361">
        <v>54</v>
      </c>
      <c r="F125" s="361">
        <v>71</v>
      </c>
      <c r="G125" s="361">
        <v>54</v>
      </c>
      <c r="H125" s="361">
        <v>71</v>
      </c>
      <c r="I125" s="361">
        <v>54</v>
      </c>
      <c r="J125" s="361">
        <f>+(D120+F120+H120+J120)/(D116+F116+H116+J116)*100</f>
        <v>70.03676470588235</v>
      </c>
      <c r="K125" s="361">
        <f>+(E120+G120+I120+K120)/(E116+G116+I116+K116)*100</f>
        <v>53.55103905001142</v>
      </c>
      <c r="L125" s="361">
        <f>+(F120+H120+J120+L120)/(F116+H116+J116+L116)*100</f>
        <v>71.20921305182341</v>
      </c>
      <c r="M125" s="361">
        <f>+(G120+I120+K120+M120)/(G116+I116+K116+M116)*100</f>
        <v>53.43813616828772</v>
      </c>
    </row>
    <row r="126" spans="1:11" ht="15.75" customHeight="1">
      <c r="A126" s="101"/>
      <c r="C126" s="236"/>
      <c r="E126" s="272"/>
      <c r="K126" s="272" t="s">
        <v>86</v>
      </c>
    </row>
    <row r="127" spans="1:3" s="143" customFormat="1" ht="16.5" customHeight="1">
      <c r="A127" s="96" t="s">
        <v>466</v>
      </c>
      <c r="B127" s="195"/>
      <c r="C127" s="97"/>
    </row>
    <row r="128" spans="1:3" s="143" customFormat="1" ht="12.75">
      <c r="A128" s="96" t="s">
        <v>339</v>
      </c>
      <c r="B128" s="195"/>
      <c r="C128" s="97"/>
    </row>
    <row r="129" spans="1:3" s="143" customFormat="1" ht="18.75" customHeight="1">
      <c r="A129" s="97"/>
      <c r="B129" s="195"/>
      <c r="C129" s="97"/>
    </row>
    <row r="130" spans="1:3" s="143" customFormat="1" ht="12.75">
      <c r="A130" s="97"/>
      <c r="B130" s="195"/>
      <c r="C130" s="97"/>
    </row>
    <row r="131" spans="1:3" s="143" customFormat="1" ht="12.75">
      <c r="A131" s="97"/>
      <c r="B131" s="195"/>
      <c r="C131" s="97"/>
    </row>
    <row r="132" spans="1:3" s="143" customFormat="1" ht="12.75">
      <c r="A132" s="97"/>
      <c r="B132" s="195"/>
      <c r="C132" s="97"/>
    </row>
  </sheetData>
  <sheetProtection/>
  <mergeCells count="30">
    <mergeCell ref="L112:M112"/>
    <mergeCell ref="L70:M70"/>
    <mergeCell ref="D91:E91"/>
    <mergeCell ref="F91:G91"/>
    <mergeCell ref="H91:I91"/>
    <mergeCell ref="J91:K91"/>
    <mergeCell ref="L91:M91"/>
    <mergeCell ref="D70:E70"/>
    <mergeCell ref="F70:G70"/>
    <mergeCell ref="H70:I70"/>
    <mergeCell ref="J45:K45"/>
    <mergeCell ref="L45:M45"/>
    <mergeCell ref="D24:E24"/>
    <mergeCell ref="F24:G24"/>
    <mergeCell ref="H24:I24"/>
    <mergeCell ref="J24:K24"/>
    <mergeCell ref="L24:M24"/>
    <mergeCell ref="D45:E45"/>
    <mergeCell ref="F45:G45"/>
    <mergeCell ref="H45:I45"/>
    <mergeCell ref="D112:E112"/>
    <mergeCell ref="F112:G112"/>
    <mergeCell ref="H112:I112"/>
    <mergeCell ref="J112:K112"/>
    <mergeCell ref="J70:K70"/>
    <mergeCell ref="L3:M3"/>
    <mergeCell ref="D3:E3"/>
    <mergeCell ref="J3:K3"/>
    <mergeCell ref="H3:I3"/>
    <mergeCell ref="F3:G3"/>
  </mergeCells>
  <printOptions/>
  <pageMargins left="0.75" right="0.75" top="1" bottom="1" header="0.5" footer="0.5"/>
  <pageSetup fitToHeight="1" fitToWidth="1" horizontalDpi="600" verticalDpi="600" orientation="landscape" paperSize="9" scale="28" r:id="rId1"/>
  <headerFooter alignWithMargins="0">
    <oddHeader>&amp;C&amp;"Arial,Bold"&amp;12Northern Ireland Road and Rail Transport Bulletin - January to March 2002</oddHeader>
    <oddFooter>&amp;R&amp;"Arial,Bold"20&amp;"Arial,Regular"
</oddFooter>
  </headerFooter>
</worksheet>
</file>

<file path=xl/worksheets/sheet19.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
    </sheetView>
  </sheetViews>
  <sheetFormatPr defaultColWidth="9.140625" defaultRowHeight="12.75"/>
  <cols>
    <col min="1" max="1" width="19.421875" style="20" customWidth="1"/>
    <col min="2" max="4" width="12.8515625" style="20" customWidth="1"/>
    <col min="5" max="16384" width="9.140625" style="20" customWidth="1"/>
  </cols>
  <sheetData>
    <row r="1" spans="1:9" ht="15.75" thickTop="1">
      <c r="A1" s="381" t="s">
        <v>363</v>
      </c>
      <c r="B1" s="367"/>
      <c r="C1" s="367"/>
      <c r="D1" s="368"/>
      <c r="E1" s="368"/>
      <c r="F1" s="368"/>
      <c r="G1" s="368"/>
      <c r="H1" s="368"/>
      <c r="I1" s="368"/>
    </row>
    <row r="2" spans="1:9" ht="16.5" thickBot="1">
      <c r="A2" s="382"/>
      <c r="B2" s="367"/>
      <c r="C2" s="367"/>
      <c r="D2" s="367"/>
      <c r="E2" s="367"/>
      <c r="F2" s="367"/>
      <c r="G2" s="367"/>
      <c r="H2" s="367"/>
      <c r="I2" s="367"/>
    </row>
    <row r="3" spans="1:9" ht="21" customHeight="1" thickBot="1">
      <c r="A3" s="383"/>
      <c r="B3" s="384" t="s">
        <v>76</v>
      </c>
      <c r="C3" s="384" t="s">
        <v>78</v>
      </c>
      <c r="D3" s="384" t="s">
        <v>98</v>
      </c>
      <c r="E3" s="385"/>
      <c r="F3" s="385"/>
      <c r="G3" s="385"/>
      <c r="H3" s="385"/>
      <c r="I3" s="385"/>
    </row>
    <row r="4" spans="1:9" ht="17.25" customHeight="1">
      <c r="A4" s="386" t="s">
        <v>364</v>
      </c>
      <c r="B4" s="387">
        <v>0.51</v>
      </c>
      <c r="C4" s="387">
        <v>0.42</v>
      </c>
      <c r="D4" s="388">
        <v>0.46</v>
      </c>
      <c r="E4" s="266"/>
      <c r="F4" s="389"/>
      <c r="G4" s="389"/>
      <c r="H4" s="389"/>
      <c r="I4" s="390"/>
    </row>
    <row r="5" spans="1:9" ht="17.25" customHeight="1">
      <c r="A5" s="386" t="s">
        <v>365</v>
      </c>
      <c r="B5" s="387">
        <v>0.5</v>
      </c>
      <c r="C5" s="387">
        <v>0.4</v>
      </c>
      <c r="D5" s="388">
        <v>0.45</v>
      </c>
      <c r="E5" s="266"/>
      <c r="F5" s="389"/>
      <c r="G5" s="389"/>
      <c r="H5" s="389"/>
      <c r="I5" s="390"/>
    </row>
    <row r="6" spans="1:9" ht="17.25" customHeight="1">
      <c r="A6" s="386" t="s">
        <v>366</v>
      </c>
      <c r="B6" s="391">
        <v>0.53</v>
      </c>
      <c r="C6" s="391">
        <v>0.44</v>
      </c>
      <c r="D6" s="392">
        <v>0.48</v>
      </c>
      <c r="E6" s="267"/>
      <c r="F6" s="269"/>
      <c r="G6" s="269"/>
      <c r="H6" s="393"/>
      <c r="I6" s="385"/>
    </row>
    <row r="7" spans="1:9" ht="17.25" customHeight="1">
      <c r="A7" s="386" t="s">
        <v>367</v>
      </c>
      <c r="B7" s="391">
        <v>0.57</v>
      </c>
      <c r="C7" s="391">
        <v>0.47</v>
      </c>
      <c r="D7" s="392">
        <v>0.51</v>
      </c>
      <c r="E7" s="267"/>
      <c r="F7" s="269"/>
      <c r="G7" s="269"/>
      <c r="H7" s="393"/>
      <c r="I7" s="385"/>
    </row>
    <row r="8" spans="1:9" ht="17.25" customHeight="1">
      <c r="A8" s="386" t="s">
        <v>368</v>
      </c>
      <c r="B8" s="391">
        <v>0.58</v>
      </c>
      <c r="C8" s="391">
        <v>0.46</v>
      </c>
      <c r="D8" s="392">
        <v>0.51</v>
      </c>
      <c r="E8" s="385"/>
      <c r="F8" s="385"/>
      <c r="G8" s="385"/>
      <c r="H8" s="385"/>
      <c r="I8" s="385"/>
    </row>
    <row r="9" spans="1:9" ht="17.25" customHeight="1" thickBot="1">
      <c r="A9" s="394" t="s">
        <v>369</v>
      </c>
      <c r="B9" s="395">
        <v>0.59</v>
      </c>
      <c r="C9" s="396">
        <v>0.49</v>
      </c>
      <c r="D9" s="395">
        <v>0.54</v>
      </c>
      <c r="E9" s="385"/>
      <c r="F9" s="385"/>
      <c r="G9" s="385"/>
      <c r="H9" s="385"/>
      <c r="I9" s="385"/>
    </row>
    <row r="10" spans="1:9" ht="12.75">
      <c r="A10" s="145"/>
      <c r="B10" s="367"/>
      <c r="C10" s="397"/>
      <c r="D10" s="397" t="s">
        <v>465</v>
      </c>
      <c r="E10" s="367"/>
      <c r="F10" s="367"/>
      <c r="G10" s="367"/>
      <c r="H10" s="367"/>
      <c r="I10" s="367"/>
    </row>
    <row r="11" spans="1:9" ht="12.75">
      <c r="A11" s="373"/>
      <c r="B11" s="145"/>
      <c r="C11" s="145"/>
      <c r="D11" s="145"/>
      <c r="E11" s="145"/>
      <c r="F11" s="145"/>
      <c r="G11" s="145"/>
      <c r="H11" s="145"/>
      <c r="I11" s="145"/>
    </row>
    <row r="12" spans="1:9" ht="12.75">
      <c r="A12" s="373"/>
      <c r="B12" s="145"/>
      <c r="C12" s="145"/>
      <c r="D12" s="145"/>
      <c r="E12" s="145"/>
      <c r="F12" s="145"/>
      <c r="G12" s="145"/>
      <c r="H12" s="145"/>
      <c r="I12" s="145"/>
    </row>
    <row r="41" ht="13.5" thickBot="1"/>
    <row r="42" spans="1:10" ht="15.75" thickTop="1">
      <c r="A42" s="125" t="s">
        <v>370</v>
      </c>
      <c r="B42" s="126"/>
      <c r="C42" s="145"/>
      <c r="D42" s="145"/>
      <c r="E42" s="374"/>
      <c r="F42" s="374"/>
      <c r="G42" s="374"/>
      <c r="H42" s="374"/>
      <c r="I42" s="374"/>
      <c r="J42" s="374"/>
    </row>
    <row r="43" spans="1:10" ht="13.5" thickBot="1">
      <c r="A43" s="106" t="s">
        <v>68</v>
      </c>
      <c r="B43" s="107"/>
      <c r="C43" s="145"/>
      <c r="D43" s="145"/>
      <c r="E43" s="145"/>
      <c r="F43" s="145"/>
      <c r="G43" s="145"/>
      <c r="H43" s="145"/>
      <c r="I43" s="145"/>
      <c r="J43" s="145"/>
    </row>
    <row r="44" spans="1:10" ht="12.75">
      <c r="A44" s="108"/>
      <c r="B44" s="375"/>
      <c r="C44" s="457" t="s">
        <v>362</v>
      </c>
      <c r="D44" s="458"/>
      <c r="E44" s="145"/>
      <c r="F44" s="145"/>
      <c r="G44" s="145"/>
      <c r="H44" s="145"/>
      <c r="I44" s="145"/>
      <c r="J44" s="145"/>
    </row>
    <row r="45" spans="1:10" ht="12.75">
      <c r="A45" s="225"/>
      <c r="B45" s="265"/>
      <c r="C45" s="369"/>
      <c r="D45" s="369"/>
      <c r="E45" s="145"/>
      <c r="F45" s="145"/>
      <c r="G45" s="145"/>
      <c r="H45" s="145"/>
      <c r="I45" s="145"/>
      <c r="J45" s="145"/>
    </row>
    <row r="46" spans="1:10" ht="25.5">
      <c r="A46" s="268"/>
      <c r="B46" s="266"/>
      <c r="C46" s="267" t="s">
        <v>84</v>
      </c>
      <c r="D46" s="267" t="s">
        <v>155</v>
      </c>
      <c r="E46" s="370"/>
      <c r="F46" s="370"/>
      <c r="G46" s="370"/>
      <c r="H46" s="370"/>
      <c r="I46" s="370"/>
      <c r="J46" s="370"/>
    </row>
    <row r="47" spans="1:10" ht="12.75">
      <c r="A47" s="115" t="s">
        <v>80</v>
      </c>
      <c r="B47" s="102" t="s">
        <v>76</v>
      </c>
      <c r="C47" s="269">
        <v>0.58</v>
      </c>
      <c r="D47" s="269">
        <v>0.57</v>
      </c>
      <c r="E47" s="145"/>
      <c r="F47" s="145"/>
      <c r="G47" s="145"/>
      <c r="H47" s="145"/>
      <c r="I47" s="145"/>
      <c r="J47" s="145"/>
    </row>
    <row r="48" spans="1:10" ht="12.75">
      <c r="A48" s="115" t="s">
        <v>81</v>
      </c>
      <c r="B48" s="102" t="s">
        <v>78</v>
      </c>
      <c r="C48" s="269">
        <v>0.63</v>
      </c>
      <c r="D48" s="269">
        <v>0.63</v>
      </c>
      <c r="E48" s="145"/>
      <c r="F48" s="145"/>
      <c r="G48" s="145"/>
      <c r="H48" s="145"/>
      <c r="I48" s="145"/>
      <c r="J48" s="145"/>
    </row>
    <row r="49" spans="1:10" ht="15" thickBot="1">
      <c r="A49" s="116" t="s">
        <v>146</v>
      </c>
      <c r="B49" s="105" t="s">
        <v>98</v>
      </c>
      <c r="C49" s="271">
        <v>0.61</v>
      </c>
      <c r="D49" s="270">
        <v>0.6</v>
      </c>
      <c r="E49" s="145"/>
      <c r="F49" s="145"/>
      <c r="G49" s="145"/>
      <c r="H49" s="145"/>
      <c r="I49" s="145"/>
      <c r="J49" s="145"/>
    </row>
    <row r="50" spans="1:10" ht="12.75">
      <c r="A50" s="101"/>
      <c r="B50" s="367"/>
      <c r="C50" s="145"/>
      <c r="D50" s="371" t="s">
        <v>86</v>
      </c>
      <c r="E50" s="145"/>
      <c r="F50" s="145"/>
      <c r="G50" s="145"/>
      <c r="H50" s="145"/>
      <c r="I50" s="145"/>
      <c r="J50" s="145"/>
    </row>
    <row r="51" spans="1:10" ht="12.75">
      <c r="A51" s="372" t="s">
        <v>144</v>
      </c>
      <c r="B51" s="373"/>
      <c r="C51" s="145"/>
      <c r="D51" s="145"/>
      <c r="E51" s="145"/>
      <c r="F51" s="145"/>
      <c r="G51" s="145"/>
      <c r="H51" s="145"/>
      <c r="I51" s="145"/>
      <c r="J51" s="145"/>
    </row>
    <row r="52" spans="1:10" ht="12.75">
      <c r="A52" s="372" t="s">
        <v>361</v>
      </c>
      <c r="B52" s="373"/>
      <c r="C52" s="145"/>
      <c r="D52" s="145"/>
      <c r="E52" s="145"/>
      <c r="F52" s="145"/>
      <c r="G52" s="145"/>
      <c r="H52" s="145"/>
      <c r="I52" s="145"/>
      <c r="J52" s="145"/>
    </row>
  </sheetData>
  <sheetProtection/>
  <mergeCells count="1">
    <mergeCell ref="C44:D44"/>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B35"/>
  <sheetViews>
    <sheetView zoomScalePageLayoutView="0" workbookViewId="0" topLeftCell="A13">
      <selection activeCell="A35" sqref="A35"/>
    </sheetView>
  </sheetViews>
  <sheetFormatPr defaultColWidth="9.140625" defaultRowHeight="12.75"/>
  <cols>
    <col min="1" max="1" width="110.00390625" style="20" customWidth="1"/>
    <col min="2" max="2" width="9.7109375" style="20" customWidth="1"/>
    <col min="3" max="16384" width="9.140625" style="20" customWidth="1"/>
  </cols>
  <sheetData>
    <row r="1" ht="15">
      <c r="A1" s="289" t="s">
        <v>170</v>
      </c>
    </row>
    <row r="2" ht="15">
      <c r="B2" s="289" t="s">
        <v>171</v>
      </c>
    </row>
    <row r="3" ht="12.75">
      <c r="A3" s="290"/>
    </row>
    <row r="4" spans="1:2" ht="12.75">
      <c r="A4" s="290" t="s">
        <v>172</v>
      </c>
      <c r="B4" s="20">
        <v>3</v>
      </c>
    </row>
    <row r="6" spans="1:2" ht="12.75">
      <c r="A6" s="364" t="s">
        <v>294</v>
      </c>
      <c r="B6" s="20">
        <v>11</v>
      </c>
    </row>
    <row r="7" spans="1:2" ht="12.75">
      <c r="A7" s="364" t="s">
        <v>295</v>
      </c>
      <c r="B7" s="20">
        <v>12</v>
      </c>
    </row>
    <row r="8" spans="1:2" ht="12.75">
      <c r="A8" s="364" t="s">
        <v>296</v>
      </c>
      <c r="B8" s="20">
        <v>13</v>
      </c>
    </row>
    <row r="9" spans="1:2" ht="12.75">
      <c r="A9" s="364" t="s">
        <v>297</v>
      </c>
      <c r="B9" s="20">
        <v>9</v>
      </c>
    </row>
    <row r="10" spans="1:2" ht="12.75">
      <c r="A10" s="364" t="s">
        <v>298</v>
      </c>
      <c r="B10" s="20">
        <v>14</v>
      </c>
    </row>
    <row r="11" spans="1:2" ht="12.75">
      <c r="A11" s="364" t="s">
        <v>299</v>
      </c>
      <c r="B11" s="20">
        <v>15</v>
      </c>
    </row>
    <row r="12" spans="1:2" ht="12.75">
      <c r="A12" s="364" t="s">
        <v>300</v>
      </c>
      <c r="B12" s="20">
        <v>16</v>
      </c>
    </row>
    <row r="13" spans="1:2" ht="12.75">
      <c r="A13" s="364" t="s">
        <v>301</v>
      </c>
      <c r="B13" s="20">
        <v>17</v>
      </c>
    </row>
    <row r="14" spans="1:2" ht="12.75">
      <c r="A14" s="364" t="s">
        <v>302</v>
      </c>
      <c r="B14" s="20">
        <v>18</v>
      </c>
    </row>
    <row r="15" spans="1:2" ht="12.75">
      <c r="A15" s="364" t="s">
        <v>303</v>
      </c>
      <c r="B15" s="20">
        <v>19</v>
      </c>
    </row>
    <row r="16" spans="1:2" ht="12.75">
      <c r="A16" s="364" t="s">
        <v>304</v>
      </c>
      <c r="B16" s="20">
        <v>21</v>
      </c>
    </row>
    <row r="17" spans="1:2" ht="12.75">
      <c r="A17" s="364" t="s">
        <v>305</v>
      </c>
      <c r="B17" s="20">
        <v>21</v>
      </c>
    </row>
    <row r="18" spans="1:2" ht="12.75">
      <c r="A18" s="364" t="s">
        <v>306</v>
      </c>
      <c r="B18" s="20">
        <v>22</v>
      </c>
    </row>
    <row r="19" spans="1:2" ht="12.75">
      <c r="A19" s="364" t="s">
        <v>307</v>
      </c>
      <c r="B19" s="20">
        <v>22</v>
      </c>
    </row>
    <row r="20" spans="1:2" ht="12.75">
      <c r="A20" s="364" t="s">
        <v>308</v>
      </c>
      <c r="B20" s="20">
        <v>20</v>
      </c>
    </row>
    <row r="21" spans="1:2" ht="12.75">
      <c r="A21" s="364" t="s">
        <v>309</v>
      </c>
      <c r="B21" s="20">
        <v>23</v>
      </c>
    </row>
    <row r="22" spans="1:2" ht="12.75">
      <c r="A22" s="364" t="s">
        <v>310</v>
      </c>
      <c r="B22" s="20">
        <v>26</v>
      </c>
    </row>
    <row r="23" spans="1:2" ht="12.75">
      <c r="A23" s="364" t="s">
        <v>311</v>
      </c>
      <c r="B23" s="20">
        <v>26</v>
      </c>
    </row>
    <row r="24" spans="1:2" ht="12.75">
      <c r="A24" s="364" t="s">
        <v>312</v>
      </c>
      <c r="B24" s="20">
        <v>26</v>
      </c>
    </row>
    <row r="25" spans="1:2" ht="12.75">
      <c r="A25" s="364" t="s">
        <v>313</v>
      </c>
      <c r="B25" s="20">
        <v>26</v>
      </c>
    </row>
    <row r="26" spans="1:2" ht="12.75">
      <c r="A26" s="364" t="s">
        <v>314</v>
      </c>
      <c r="B26" s="20">
        <v>27</v>
      </c>
    </row>
    <row r="27" spans="1:2" ht="12.75">
      <c r="A27" s="364" t="s">
        <v>315</v>
      </c>
      <c r="B27" s="20">
        <v>27</v>
      </c>
    </row>
    <row r="28" spans="1:2" ht="12.75">
      <c r="A28" s="364" t="s">
        <v>316</v>
      </c>
      <c r="B28" s="20">
        <v>28</v>
      </c>
    </row>
    <row r="29" spans="1:2" ht="12.75">
      <c r="A29" s="364" t="s">
        <v>317</v>
      </c>
      <c r="B29" s="20">
        <v>28</v>
      </c>
    </row>
    <row r="30" spans="1:2" ht="12.75">
      <c r="A30" s="364" t="s">
        <v>318</v>
      </c>
      <c r="B30" s="20">
        <v>29</v>
      </c>
    </row>
    <row r="31" spans="1:2" ht="12.75">
      <c r="A31" s="364" t="s">
        <v>319</v>
      </c>
      <c r="B31" s="20">
        <v>29</v>
      </c>
    </row>
    <row r="32" spans="1:2" ht="12.75">
      <c r="A32" s="364" t="s">
        <v>320</v>
      </c>
      <c r="B32" s="20">
        <v>24</v>
      </c>
    </row>
    <row r="33" spans="1:2" ht="12.75">
      <c r="A33" s="364" t="s">
        <v>321</v>
      </c>
      <c r="B33" s="20">
        <v>25</v>
      </c>
    </row>
    <row r="35" spans="1:2" ht="12.75">
      <c r="A35" s="290" t="s">
        <v>173</v>
      </c>
      <c r="B35" s="20">
        <v>30</v>
      </c>
    </row>
  </sheetData>
  <sheetProtection/>
  <hyperlinks>
    <hyperlink ref="A6" location="'1.1'!A1" display="Table 1.1 Motor vehicles registered for the first time: Apr-Jun 10 to Apr-Jun 11"/>
    <hyperlink ref="A7" location="'1.2'!A1" display="Table 1.2 Motor vehicles registered for the first time by month: Jan-Mar 11"/>
    <hyperlink ref="A8" location="'2.1'!A1" display="Table 2.1 New and used cars registered for the first time by make: Jan-Mar 10 to Jan-Mar 11"/>
    <hyperlink ref="A9" location="'Figure 2.1 Vehicle Registration'!A1" display="Figure 2.1: Cars registered for the first time by new/used breakdown: January- March quarter 2007 to 2011"/>
    <hyperlink ref="A10" location="'2.2'!A1" display="Table 2.2 New cars registered for the first time by make and month: Jan-Mar 11"/>
    <hyperlink ref="A11" location="'2.3'!A1" display="Table 2.3 Used cars registered for the first time by make and month: Jan-Mar 11"/>
    <hyperlink ref="A12" location="'3.1'!A1" display="Table 3.1 New and used light goods vehicles registered for the first time by make: Jan-Mar 10 to Jan- Mar 11"/>
    <hyperlink ref="A13" location="'3.2'!A1" display="Table 3.2 Light goods vehicles registered for the first time by make, month and new/used breakdown: Jan-Mar 11"/>
    <hyperlink ref="A14" location="'4.1'!A1" display="Table 4.1 New and used heavy goods vehicles registered for the first time by make: Jan-Mar 10 to Jan-Mar 11"/>
    <hyperlink ref="A15" location="'4.2'!A1" display="Table 4.2 Heavy goods vehicles registered for the first time by make, month and new/used breakdown: Jan-Mar 11"/>
    <hyperlink ref="A16" location="'5154'!A1" display="Table 5.1 Ulsterbus passenger journeys, bus miles and passenger receipts: Jan-Mar 10 to Jan-Mar 11"/>
    <hyperlink ref="A17" location="'5154'!A1" display="Table 5.2 Metro passenger journeys, bus miles and passenger receipts: Jan-Mar 10 to Jan-Mar 11"/>
    <hyperlink ref="A18" location="'5154'!A1" display="Table 5.3 Ulsterbus and Metro passenger journeys, bus miles and passenger receipts: Jan-Mar 10 to Jan-Mar 11"/>
    <hyperlink ref="A19" location="'5154'!A1" display="Table 5.4 NIR passenger journeys, passenger miles and passenger receipts: Jan-Mar 10 to Jan-Mar 11 "/>
    <hyperlink ref="A20" location="'Figure 5.1 Public Transport'!A1" display="Figure 5.1: Ulsterbus, Metro and NIR Weekly Average Passenger Journeys: Jan-Mar 2011p"/>
    <hyperlink ref="A21" location="'6.1'!A1" display="Table 6.1 Deliveries of petrol and diesel for use in Northern Ireland: Jan-Mar 10 to Jan-Mar 11"/>
    <hyperlink ref="A22" location="'7174'!A1" display="Table 7.1 Road annual vehicle test (MOT) - Motor cars: Jan-Mar 10 to Jan-Mar 11"/>
    <hyperlink ref="A23" location="'7174'!A1" display="Table 7.2 Road annual vehicle test (MOT) - Motorcycles: Jan-Mar 10 to Jan-Mar 11"/>
    <hyperlink ref="A24" location="'7174'!A1" display="Table 7.3 Public service vehicles annual vehicle test: Jan-Mar 10 to Jan-Mar 11"/>
    <hyperlink ref="A25" location="'7174'!A1" display="Table 7.4 Goods vehicles annual vehicle test: Jan-Mar 10 to Jan-Mar 11"/>
    <hyperlink ref="A26" location="'8186'!A1" display="Table 8.1 Car 'L' driving tests, NI/GB comparison: Jan-Mar 10 to Jan-Mar 11"/>
    <hyperlink ref="A27" location="'8186'!A1" display="Table 8.2 Touch screen theory tests for private car drivers, NI/GB comparison: Jan-Mar 10 to Jan-Mar 11"/>
    <hyperlink ref="A28" location="'8186'!A1" display="Table 8.3 Motorcycle 'L' driving tests, NI/GB comparison: Jan-Mar 10 to Jan-Mar 11"/>
    <hyperlink ref="A29" location="'8186'!A1" display="Table 8.4 Touch screen theory tests for motorcyclists, NI/GB comparison:Jan-Mar 10 to Jan-Mar 11"/>
    <hyperlink ref="A30" location="'8186'!A1" display="Table 8.5 Large goods vehicle driving tests, NI/GB comparison: Jan-Mar 10 to Jan-Mar 11"/>
    <hyperlink ref="A31" location="'8186'!A1" display="Table 8.6 Passenger carrying vehicle driving tests, NI/GB comparison: Jan-Mar 10 to Jan-Mar 11"/>
    <hyperlink ref="A32" location="'Figs 8.1 &amp; 8.2 Driver Testing'!A1" display="Figure 8.1: Car 'L' driving tests. % Pass Rates for Males/Females in NI/GB January to March 2011"/>
    <hyperlink ref="A33" location="'Figs 8.1 &amp; 8.2 Driver Testing'!A1" display="Figure 8.2: Touch screen theory tests for private car drivers: % Pass Rates for Males/Females in NI/GB January to March 2011"/>
    <hyperlink ref="A4" location="'User Information'!A1" display="User Information"/>
    <hyperlink ref="A35" location="'Technical Notes'!A1" display="Technical Notes"/>
  </hyperlink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B69"/>
  <sheetViews>
    <sheetView zoomScalePageLayoutView="0" workbookViewId="0" topLeftCell="A22">
      <selection activeCell="A1" sqref="A1"/>
    </sheetView>
  </sheetViews>
  <sheetFormatPr defaultColWidth="9.140625" defaultRowHeight="12.75"/>
  <cols>
    <col min="1" max="1" width="107.00390625" style="20" customWidth="1"/>
    <col min="2" max="2" width="32.140625" style="329" customWidth="1"/>
    <col min="3" max="16384" width="9.140625" style="20" customWidth="1"/>
  </cols>
  <sheetData>
    <row r="1" ht="18">
      <c r="A1" s="328" t="s">
        <v>282</v>
      </c>
    </row>
    <row r="2" ht="15">
      <c r="A2" s="330"/>
    </row>
    <row r="3" ht="15">
      <c r="A3" s="331" t="s">
        <v>283</v>
      </c>
    </row>
    <row r="4" spans="1:2" ht="15">
      <c r="A4" s="331" t="s">
        <v>183</v>
      </c>
      <c r="B4" s="331"/>
    </row>
    <row r="5" spans="1:2" ht="15">
      <c r="A5" s="331" t="s">
        <v>182</v>
      </c>
      <c r="B5" s="331"/>
    </row>
    <row r="6" spans="1:2" ht="15">
      <c r="A6" s="331" t="s">
        <v>180</v>
      </c>
      <c r="B6" s="331"/>
    </row>
    <row r="7" spans="1:2" ht="15">
      <c r="A7" s="331" t="s">
        <v>181</v>
      </c>
      <c r="B7" s="331"/>
    </row>
    <row r="8" spans="1:2" ht="15">
      <c r="A8" s="331"/>
      <c r="B8" s="331"/>
    </row>
    <row r="9" ht="30">
      <c r="A9" s="331" t="s">
        <v>284</v>
      </c>
    </row>
    <row r="10" ht="15.75">
      <c r="A10" s="332"/>
    </row>
    <row r="11" ht="15.75">
      <c r="A11" s="333" t="s">
        <v>285</v>
      </c>
    </row>
    <row r="12" ht="60">
      <c r="A12" s="334" t="s">
        <v>286</v>
      </c>
    </row>
    <row r="13" ht="15">
      <c r="A13" s="335"/>
    </row>
    <row r="14" ht="15.75">
      <c r="A14" s="336" t="s">
        <v>287</v>
      </c>
    </row>
    <row r="15" ht="30">
      <c r="A15" s="334" t="s">
        <v>288</v>
      </c>
    </row>
    <row r="16" ht="15">
      <c r="A16" s="330"/>
    </row>
    <row r="17" ht="15.75">
      <c r="A17" s="337" t="s">
        <v>289</v>
      </c>
    </row>
    <row r="18" ht="60">
      <c r="A18" s="334" t="s">
        <v>290</v>
      </c>
    </row>
    <row r="19" ht="15">
      <c r="A19" s="331"/>
    </row>
    <row r="20" ht="15.75">
      <c r="A20" s="337" t="s">
        <v>291</v>
      </c>
    </row>
    <row r="21" ht="15">
      <c r="A21" s="334" t="s">
        <v>197</v>
      </c>
    </row>
    <row r="22" ht="15">
      <c r="A22" s="334" t="s">
        <v>198</v>
      </c>
    </row>
    <row r="23" ht="15">
      <c r="A23" s="334"/>
    </row>
    <row r="24" ht="15">
      <c r="A24" s="334" t="s">
        <v>199</v>
      </c>
    </row>
    <row r="25" ht="15">
      <c r="A25" s="334" t="s">
        <v>200</v>
      </c>
    </row>
    <row r="26" ht="15">
      <c r="A26" s="334" t="s">
        <v>201</v>
      </c>
    </row>
    <row r="27" ht="15">
      <c r="A27" s="334" t="s">
        <v>202</v>
      </c>
    </row>
    <row r="28" ht="15">
      <c r="A28" s="334" t="s">
        <v>215</v>
      </c>
    </row>
    <row r="29" ht="15">
      <c r="A29" s="334"/>
    </row>
    <row r="30" ht="15">
      <c r="A30" s="334" t="s">
        <v>219</v>
      </c>
    </row>
    <row r="31" ht="15">
      <c r="A31" s="334" t="s">
        <v>208</v>
      </c>
    </row>
    <row r="32" ht="15">
      <c r="A32" s="334" t="s">
        <v>209</v>
      </c>
    </row>
    <row r="33" ht="15">
      <c r="A33" s="334"/>
    </row>
    <row r="34" ht="15">
      <c r="A34" s="331"/>
    </row>
    <row r="35" ht="15.75">
      <c r="A35" s="337" t="s">
        <v>292</v>
      </c>
    </row>
    <row r="36" ht="135">
      <c r="A36" s="334" t="s">
        <v>381</v>
      </c>
    </row>
    <row r="37" ht="15.75">
      <c r="A37" s="338"/>
    </row>
    <row r="38" ht="15.75">
      <c r="A38" s="337" t="s">
        <v>382</v>
      </c>
    </row>
    <row r="39" ht="90">
      <c r="A39" s="334" t="s">
        <v>279</v>
      </c>
    </row>
    <row r="40" ht="15">
      <c r="A40" s="331"/>
    </row>
    <row r="41" ht="15.75">
      <c r="A41" s="337" t="s">
        <v>383</v>
      </c>
    </row>
    <row r="42" ht="15">
      <c r="A42" s="334" t="s">
        <v>220</v>
      </c>
    </row>
    <row r="43" ht="15.75">
      <c r="A43" s="338"/>
    </row>
    <row r="44" ht="15.75">
      <c r="A44" s="337" t="s">
        <v>384</v>
      </c>
    </row>
    <row r="45" ht="30">
      <c r="A45" s="334" t="s">
        <v>385</v>
      </c>
    </row>
    <row r="46" ht="15">
      <c r="A46" s="331"/>
    </row>
    <row r="47" ht="15.75">
      <c r="A47" s="337" t="s">
        <v>386</v>
      </c>
    </row>
    <row r="48" ht="120">
      <c r="A48" s="334" t="s">
        <v>43</v>
      </c>
    </row>
    <row r="49" ht="15">
      <c r="A49" s="331"/>
    </row>
    <row r="50" ht="15.75">
      <c r="A50" s="337" t="s">
        <v>387</v>
      </c>
    </row>
    <row r="51" ht="75">
      <c r="A51" s="309" t="s">
        <v>388</v>
      </c>
    </row>
    <row r="52" ht="15">
      <c r="A52" s="304"/>
    </row>
    <row r="53" ht="60">
      <c r="A53" s="304" t="s">
        <v>389</v>
      </c>
    </row>
    <row r="54" ht="15">
      <c r="A54" s="331"/>
    </row>
    <row r="55" ht="15">
      <c r="A55" s="331"/>
    </row>
    <row r="56" ht="15.75">
      <c r="A56" s="338" t="s">
        <v>390</v>
      </c>
    </row>
    <row r="57" ht="15.75">
      <c r="A57" s="338" t="s">
        <v>391</v>
      </c>
    </row>
    <row r="58" ht="15.75">
      <c r="A58" s="338" t="s">
        <v>392</v>
      </c>
    </row>
    <row r="59" ht="15.75">
      <c r="A59" s="338" t="s">
        <v>393</v>
      </c>
    </row>
    <row r="60" ht="15.75">
      <c r="A60" s="338" t="s">
        <v>394</v>
      </c>
    </row>
    <row r="61" ht="15.75">
      <c r="A61" s="338" t="s">
        <v>395</v>
      </c>
    </row>
    <row r="62" ht="15.75">
      <c r="A62" s="339"/>
    </row>
    <row r="63" ht="15">
      <c r="A63" s="340" t="s">
        <v>396</v>
      </c>
    </row>
    <row r="64" ht="15">
      <c r="A64" s="341" t="s">
        <v>210</v>
      </c>
    </row>
    <row r="65" ht="15">
      <c r="A65" s="341" t="s">
        <v>211</v>
      </c>
    </row>
    <row r="66" ht="12.75">
      <c r="A66" s="342" t="s">
        <v>397</v>
      </c>
    </row>
    <row r="67" ht="15">
      <c r="A67" s="341" t="s">
        <v>398</v>
      </c>
    </row>
    <row r="68" ht="15">
      <c r="A68" s="341" t="s">
        <v>399</v>
      </c>
    </row>
    <row r="69" ht="12.75">
      <c r="A69" s="342" t="s">
        <v>400</v>
      </c>
    </row>
  </sheetData>
  <sheetProtection/>
  <hyperlinks>
    <hyperlink ref="A66" r:id="rId1" display="mailto:CSRB@drdni.gov.uk"/>
    <hyperlink ref="A69" r:id="rId2" display="http://www.drdni.gov.uk/index/statistics.htm"/>
  </hyperlinks>
  <printOptions/>
  <pageMargins left="0.75" right="0.75" top="1" bottom="1" header="0.5" footer="0.5"/>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A171"/>
  <sheetViews>
    <sheetView zoomScalePageLayoutView="0" workbookViewId="0" topLeftCell="A166">
      <selection activeCell="A97" sqref="A97"/>
    </sheetView>
  </sheetViews>
  <sheetFormatPr defaultColWidth="9.140625" defaultRowHeight="12.75"/>
  <cols>
    <col min="1" max="1" width="139.7109375" style="20" customWidth="1"/>
    <col min="2" max="16384" width="9.140625" style="20" customWidth="1"/>
  </cols>
  <sheetData>
    <row r="1" ht="18">
      <c r="A1" s="291" t="s">
        <v>174</v>
      </c>
    </row>
    <row r="2" ht="15">
      <c r="A2" s="263"/>
    </row>
    <row r="3" ht="30">
      <c r="A3" s="292" t="s">
        <v>175</v>
      </c>
    </row>
    <row r="4" ht="15">
      <c r="A4" s="263"/>
    </row>
    <row r="5" ht="18">
      <c r="A5" s="293" t="s">
        <v>176</v>
      </c>
    </row>
    <row r="6" ht="15">
      <c r="A6" s="294"/>
    </row>
    <row r="7" ht="15.75">
      <c r="A7" s="295" t="s">
        <v>177</v>
      </c>
    </row>
    <row r="8" ht="12.75">
      <c r="A8" s="296"/>
    </row>
    <row r="9" ht="75">
      <c r="A9" s="294" t="s">
        <v>265</v>
      </c>
    </row>
    <row r="10" ht="12.75">
      <c r="A10" s="297"/>
    </row>
    <row r="11" ht="45">
      <c r="A11" s="294" t="s">
        <v>130</v>
      </c>
    </row>
    <row r="12" ht="12.75">
      <c r="A12" s="296"/>
    </row>
    <row r="13" ht="15">
      <c r="A13" s="294" t="s">
        <v>178</v>
      </c>
    </row>
    <row r="14" ht="15">
      <c r="A14" s="294"/>
    </row>
    <row r="15" ht="15">
      <c r="A15" s="294"/>
    </row>
    <row r="16" ht="15.75">
      <c r="A16" s="295" t="s">
        <v>179</v>
      </c>
    </row>
    <row r="17" ht="15.75">
      <c r="A17" s="295"/>
    </row>
    <row r="18" ht="45">
      <c r="A18" s="298" t="s">
        <v>184</v>
      </c>
    </row>
    <row r="19" ht="12.75">
      <c r="A19" s="299" t="s">
        <v>185</v>
      </c>
    </row>
    <row r="20" ht="12.75">
      <c r="A20" s="300"/>
    </row>
    <row r="21" ht="45">
      <c r="A21" s="294" t="s">
        <v>186</v>
      </c>
    </row>
    <row r="22" ht="15">
      <c r="A22" s="292"/>
    </row>
    <row r="23" ht="15.75">
      <c r="A23" s="295" t="s">
        <v>187</v>
      </c>
    </row>
    <row r="24" ht="12.75">
      <c r="A24" s="296"/>
    </row>
    <row r="25" ht="60">
      <c r="A25" s="294" t="s">
        <v>135</v>
      </c>
    </row>
    <row r="26" ht="12.75">
      <c r="A26" s="301" t="s">
        <v>188</v>
      </c>
    </row>
    <row r="27" ht="12.75">
      <c r="A27" s="302"/>
    </row>
    <row r="28" ht="30">
      <c r="A28" s="294" t="s">
        <v>189</v>
      </c>
    </row>
    <row r="29" ht="12.75">
      <c r="A29" s="303"/>
    </row>
    <row r="30" ht="30">
      <c r="A30" s="304" t="s">
        <v>190</v>
      </c>
    </row>
    <row r="31" ht="15">
      <c r="A31" s="305" t="s">
        <v>191</v>
      </c>
    </row>
    <row r="32" ht="15.75">
      <c r="A32" s="306" t="s">
        <v>192</v>
      </c>
    </row>
    <row r="33" ht="15.75">
      <c r="A33" s="306" t="s">
        <v>193</v>
      </c>
    </row>
    <row r="34" ht="15.75">
      <c r="A34" s="306" t="s">
        <v>221</v>
      </c>
    </row>
    <row r="35" ht="15.75">
      <c r="A35" s="307" t="s">
        <v>222</v>
      </c>
    </row>
    <row r="36" ht="12.75">
      <c r="A36" s="308"/>
    </row>
    <row r="37" ht="30">
      <c r="A37" s="309" t="s">
        <v>223</v>
      </c>
    </row>
    <row r="38" ht="12.75">
      <c r="A38" s="310"/>
    </row>
    <row r="39" ht="15">
      <c r="A39" s="294" t="s">
        <v>224</v>
      </c>
    </row>
    <row r="40" ht="12.75">
      <c r="A40" s="301" t="s">
        <v>226</v>
      </c>
    </row>
    <row r="41" ht="12.75">
      <c r="A41" s="311"/>
    </row>
    <row r="42" ht="30">
      <c r="A42" s="294" t="s">
        <v>227</v>
      </c>
    </row>
    <row r="43" ht="12.75">
      <c r="A43" s="296"/>
    </row>
    <row r="44" ht="45">
      <c r="A44" s="294" t="s">
        <v>39</v>
      </c>
    </row>
    <row r="45" ht="15">
      <c r="A45" s="294"/>
    </row>
    <row r="46" ht="15">
      <c r="A46" s="365" t="s">
        <v>40</v>
      </c>
    </row>
    <row r="47" ht="15">
      <c r="A47" s="263"/>
    </row>
    <row r="48" ht="18">
      <c r="A48" s="312" t="s">
        <v>228</v>
      </c>
    </row>
    <row r="49" ht="15">
      <c r="A49" s="292"/>
    </row>
    <row r="50" ht="15.75">
      <c r="A50" s="313" t="s">
        <v>229</v>
      </c>
    </row>
    <row r="51" ht="30.75">
      <c r="A51" s="403" t="s">
        <v>230</v>
      </c>
    </row>
    <row r="52" ht="15">
      <c r="A52" s="292"/>
    </row>
    <row r="53" ht="15.75">
      <c r="A53" s="295" t="s">
        <v>231</v>
      </c>
    </row>
    <row r="54" ht="12.75">
      <c r="A54" s="311"/>
    </row>
    <row r="55" ht="15">
      <c r="A55" s="314" t="s">
        <v>232</v>
      </c>
    </row>
    <row r="56" ht="30">
      <c r="A56" s="294" t="s">
        <v>233</v>
      </c>
    </row>
    <row r="57" ht="12.75">
      <c r="A57" s="311"/>
    </row>
    <row r="58" ht="15">
      <c r="A58" s="314" t="s">
        <v>234</v>
      </c>
    </row>
    <row r="59" ht="12.75">
      <c r="A59" s="301" t="s">
        <v>235</v>
      </c>
    </row>
    <row r="60" ht="12.75">
      <c r="A60" s="311"/>
    </row>
    <row r="61" ht="15">
      <c r="A61" s="314" t="s">
        <v>236</v>
      </c>
    </row>
    <row r="62" ht="45">
      <c r="A62" s="294" t="s">
        <v>237</v>
      </c>
    </row>
    <row r="63" ht="12.75">
      <c r="A63" s="311"/>
    </row>
    <row r="64" ht="15">
      <c r="A64" s="314" t="s">
        <v>238</v>
      </c>
    </row>
    <row r="65" ht="15">
      <c r="A65" s="314"/>
    </row>
    <row r="66" ht="45">
      <c r="A66" s="315" t="s">
        <v>239</v>
      </c>
    </row>
    <row r="67" ht="15">
      <c r="A67" s="315"/>
    </row>
    <row r="68" ht="45">
      <c r="A68" s="315" t="s">
        <v>240</v>
      </c>
    </row>
    <row r="69" ht="15">
      <c r="A69" s="316"/>
    </row>
    <row r="70" ht="15.75">
      <c r="A70" s="295" t="s">
        <v>241</v>
      </c>
    </row>
    <row r="71" ht="15.75">
      <c r="A71" s="295"/>
    </row>
    <row r="72" ht="15">
      <c r="A72" s="294" t="s">
        <v>41</v>
      </c>
    </row>
    <row r="73" ht="15">
      <c r="A73" s="294"/>
    </row>
    <row r="74" ht="15">
      <c r="A74" s="314" t="s">
        <v>232</v>
      </c>
    </row>
    <row r="75" ht="12.75">
      <c r="A75" s="317"/>
    </row>
    <row r="76" ht="30">
      <c r="A76" s="294" t="s">
        <v>242</v>
      </c>
    </row>
    <row r="77" ht="15">
      <c r="A77" s="314"/>
    </row>
    <row r="78" ht="15">
      <c r="A78" s="314" t="s">
        <v>234</v>
      </c>
    </row>
    <row r="79" ht="12.75">
      <c r="A79" s="301" t="s">
        <v>243</v>
      </c>
    </row>
    <row r="80" ht="15">
      <c r="A80" s="294"/>
    </row>
    <row r="81" ht="15">
      <c r="A81" s="314" t="s">
        <v>236</v>
      </c>
    </row>
    <row r="82" ht="12.75">
      <c r="A82" s="317"/>
    </row>
    <row r="83" ht="60">
      <c r="A83" s="294" t="s">
        <v>246</v>
      </c>
    </row>
    <row r="84" ht="15">
      <c r="A84" s="294"/>
    </row>
    <row r="85" ht="15">
      <c r="A85" s="314" t="s">
        <v>238</v>
      </c>
    </row>
    <row r="86" ht="12.75">
      <c r="A86" s="317"/>
    </row>
    <row r="87" s="377" customFormat="1" ht="30.75">
      <c r="A87" s="376" t="s">
        <v>131</v>
      </c>
    </row>
    <row r="88" s="377" customFormat="1" ht="45.75">
      <c r="A88" s="376" t="s">
        <v>132</v>
      </c>
    </row>
    <row r="89" s="377" customFormat="1" ht="30.75">
      <c r="A89" s="376" t="s">
        <v>133</v>
      </c>
    </row>
    <row r="90" s="377" customFormat="1" ht="30.75">
      <c r="A90" s="376" t="s">
        <v>134</v>
      </c>
    </row>
    <row r="91" s="377" customFormat="1" ht="15.75">
      <c r="A91" s="430" t="s">
        <v>204</v>
      </c>
    </row>
    <row r="92" ht="15">
      <c r="A92" s="294"/>
    </row>
    <row r="93" ht="15.75">
      <c r="A93" s="295" t="s">
        <v>247</v>
      </c>
    </row>
    <row r="94" ht="15">
      <c r="A94" s="294"/>
    </row>
    <row r="95" ht="15">
      <c r="A95" s="294" t="s">
        <v>248</v>
      </c>
    </row>
    <row r="96" ht="15">
      <c r="A96" s="294"/>
    </row>
    <row r="97" ht="15">
      <c r="A97" s="314" t="s">
        <v>232</v>
      </c>
    </row>
    <row r="98" ht="12.75">
      <c r="A98" s="317"/>
    </row>
    <row r="99" ht="45">
      <c r="A99" s="294" t="s">
        <v>266</v>
      </c>
    </row>
    <row r="100" ht="15">
      <c r="A100" s="294"/>
    </row>
    <row r="101" ht="15">
      <c r="A101" s="314" t="s">
        <v>234</v>
      </c>
    </row>
    <row r="102" ht="12.75">
      <c r="A102" s="301" t="s">
        <v>404</v>
      </c>
    </row>
    <row r="103" ht="15">
      <c r="A103" s="294"/>
    </row>
    <row r="104" ht="15">
      <c r="A104" s="314" t="s">
        <v>236</v>
      </c>
    </row>
    <row r="105" ht="12.75">
      <c r="A105" s="317"/>
    </row>
    <row r="106" ht="60">
      <c r="A106" s="294" t="s">
        <v>252</v>
      </c>
    </row>
    <row r="107" ht="15">
      <c r="A107" s="294"/>
    </row>
    <row r="108" ht="15">
      <c r="A108" s="314" t="s">
        <v>238</v>
      </c>
    </row>
    <row r="109" ht="12.75">
      <c r="A109" s="317"/>
    </row>
    <row r="110" ht="30">
      <c r="A110" s="378" t="s">
        <v>253</v>
      </c>
    </row>
    <row r="111" ht="45">
      <c r="A111" s="378" t="s">
        <v>254</v>
      </c>
    </row>
    <row r="112" ht="18">
      <c r="A112" s="404" t="s">
        <v>205</v>
      </c>
    </row>
    <row r="113" ht="15">
      <c r="A113" s="292"/>
    </row>
    <row r="114" ht="15.75">
      <c r="A114" s="295" t="s">
        <v>255</v>
      </c>
    </row>
    <row r="115" ht="15">
      <c r="A115" s="294"/>
    </row>
    <row r="116" ht="15">
      <c r="A116" s="314" t="s">
        <v>232</v>
      </c>
    </row>
    <row r="117" ht="12.75">
      <c r="A117" s="317"/>
    </row>
    <row r="118" ht="60">
      <c r="A118" s="294" t="s">
        <v>258</v>
      </c>
    </row>
    <row r="119" ht="15">
      <c r="A119" s="294"/>
    </row>
    <row r="120" ht="15">
      <c r="A120" s="314" t="s">
        <v>259</v>
      </c>
    </row>
    <row r="121" ht="12.75">
      <c r="A121" s="301" t="s">
        <v>235</v>
      </c>
    </row>
    <row r="122" ht="12.75">
      <c r="A122" s="301" t="s">
        <v>260</v>
      </c>
    </row>
    <row r="123" ht="12.75">
      <c r="A123" s="301"/>
    </row>
    <row r="124" ht="15">
      <c r="A124" s="398" t="s">
        <v>244</v>
      </c>
    </row>
    <row r="125" ht="41.25" customHeight="1">
      <c r="A125" s="402" t="s">
        <v>245</v>
      </c>
    </row>
    <row r="126" ht="12.75">
      <c r="A126" s="399" t="s">
        <v>203</v>
      </c>
    </row>
    <row r="127" ht="12.75">
      <c r="A127" s="301"/>
    </row>
    <row r="128" ht="15">
      <c r="A128" s="400" t="s">
        <v>271</v>
      </c>
    </row>
    <row r="129" ht="12.75">
      <c r="A129" s="301"/>
    </row>
    <row r="130" ht="15">
      <c r="A130" s="294" t="s">
        <v>272</v>
      </c>
    </row>
    <row r="131" ht="12.75">
      <c r="A131" s="399" t="s">
        <v>212</v>
      </c>
    </row>
    <row r="132" ht="12.75">
      <c r="A132" s="301"/>
    </row>
    <row r="133" ht="30">
      <c r="A133" s="309" t="s">
        <v>206</v>
      </c>
    </row>
    <row r="134" ht="15">
      <c r="A134" s="294"/>
    </row>
    <row r="135" ht="15">
      <c r="A135" s="314" t="s">
        <v>261</v>
      </c>
    </row>
    <row r="136" ht="12.75">
      <c r="A136" s="317"/>
    </row>
    <row r="137" ht="60">
      <c r="A137" s="294" t="s">
        <v>273</v>
      </c>
    </row>
    <row r="138" ht="15">
      <c r="A138" s="314"/>
    </row>
    <row r="139" ht="15">
      <c r="A139" s="314" t="s">
        <v>236</v>
      </c>
    </row>
    <row r="140" ht="12.75">
      <c r="A140" s="317"/>
    </row>
    <row r="141" ht="45">
      <c r="A141" s="294" t="s">
        <v>262</v>
      </c>
    </row>
    <row r="142" ht="15">
      <c r="A142" s="294"/>
    </row>
    <row r="143" ht="15">
      <c r="A143" s="314" t="s">
        <v>238</v>
      </c>
    </row>
    <row r="144" ht="12.75">
      <c r="A144" s="317"/>
    </row>
    <row r="145" ht="45">
      <c r="A145" s="318" t="s">
        <v>213</v>
      </c>
    </row>
    <row r="146" ht="60">
      <c r="A146" s="318" t="s">
        <v>263</v>
      </c>
    </row>
    <row r="147" ht="15">
      <c r="A147" s="318"/>
    </row>
    <row r="148" ht="45">
      <c r="A148" s="318" t="s">
        <v>264</v>
      </c>
    </row>
    <row r="149" ht="15">
      <c r="A149" s="319"/>
    </row>
    <row r="150" ht="15.75">
      <c r="A150" s="320" t="s">
        <v>267</v>
      </c>
    </row>
    <row r="151" ht="15.75">
      <c r="A151" s="321"/>
    </row>
    <row r="152" ht="33">
      <c r="A152" s="294" t="s">
        <v>214</v>
      </c>
    </row>
    <row r="153" ht="15">
      <c r="A153" s="309"/>
    </row>
    <row r="154" ht="15">
      <c r="A154" s="322" t="s">
        <v>268</v>
      </c>
    </row>
    <row r="155" ht="12.75">
      <c r="A155" s="323"/>
    </row>
    <row r="156" ht="60.75">
      <c r="A156" s="324" t="s">
        <v>269</v>
      </c>
    </row>
    <row r="157" ht="30.75">
      <c r="A157" s="324" t="s">
        <v>270</v>
      </c>
    </row>
    <row r="158" ht="15">
      <c r="A158" s="309"/>
    </row>
    <row r="159" ht="15">
      <c r="A159" s="322" t="s">
        <v>261</v>
      </c>
    </row>
    <row r="160" ht="12.75">
      <c r="A160" s="325"/>
    </row>
    <row r="161" ht="45">
      <c r="A161" s="294" t="s">
        <v>274</v>
      </c>
    </row>
    <row r="162" ht="15">
      <c r="A162" s="322"/>
    </row>
    <row r="163" ht="15">
      <c r="A163" s="322" t="s">
        <v>280</v>
      </c>
    </row>
    <row r="164" ht="12.75">
      <c r="A164" s="325"/>
    </row>
    <row r="165" ht="30">
      <c r="A165" s="309" t="s">
        <v>42</v>
      </c>
    </row>
    <row r="166" ht="90.75">
      <c r="A166" s="324" t="s">
        <v>207</v>
      </c>
    </row>
    <row r="167" ht="90.75">
      <c r="A167" s="324" t="s">
        <v>275</v>
      </c>
    </row>
    <row r="168" ht="15.75">
      <c r="A168" s="326"/>
    </row>
    <row r="169" ht="15.75">
      <c r="A169" s="313" t="s">
        <v>281</v>
      </c>
    </row>
    <row r="170" ht="12.75">
      <c r="A170" s="327"/>
    </row>
    <row r="171" ht="30">
      <c r="A171" s="292" t="s">
        <v>405</v>
      </c>
    </row>
  </sheetData>
  <sheetProtection/>
  <hyperlinks>
    <hyperlink ref="A19" r:id="rId1" display="http://www.drdni.gov.uk/index/statistics/transport_statistics_users_group.htm"/>
    <hyperlink ref="A26" r:id="rId2" display="http://www.statisticsauthority.gov.uk/assessment/assessment-reports/index.html"/>
    <hyperlink ref="A40" r:id="rId3" display="http://www.statisticsauthority.gov.uk/assessment/code-of-practice/code-of-practice-for-official-statistics.pdf"/>
    <hyperlink ref="A59" r:id="rId4" display="http://www.dvani.gov.uk/"/>
    <hyperlink ref="A79" r:id="rId5" display="http://www.translink.co.uk/"/>
    <hyperlink ref="A121" r:id="rId6" display="http://www.dvani.gov.uk/"/>
    <hyperlink ref="A122" r:id="rId7" display="http://www.dft.gov.uk/dsa/"/>
    <hyperlink ref="A126" r:id="rId8" tooltip="http://www.dft.gov.uk/statistics?orderby=title&amp;post_type=table&amp;series=driving-tests-and-instructors" display="http://www.dft.gov.uk/statistics?orderby=title&amp;post_type=table&amp;series=driving-tests-and-instructors"/>
    <hyperlink ref="A131" r:id="rId9" display="http://www.doeni.gov.uk/index/information/asb/statistics/dva_statistics.htm"/>
  </hyperlinks>
  <printOptions/>
  <pageMargins left="0.75" right="0.75" top="1" bottom="1" header="0.5" footer="0.5"/>
  <pageSetup horizontalDpi="600" verticalDpi="600" orientation="portrait" paperSize="9" r:id="rId10"/>
</worksheet>
</file>

<file path=xl/worksheets/sheet4.xml><?xml version="1.0" encoding="utf-8"?>
<worksheet xmlns="http://schemas.openxmlformats.org/spreadsheetml/2006/main" xmlns:r="http://schemas.openxmlformats.org/officeDocument/2006/relationships">
  <sheetPr>
    <pageSetUpPr fitToPage="1"/>
  </sheetPr>
  <dimension ref="A1:F48"/>
  <sheetViews>
    <sheetView showGridLines="0" zoomScalePageLayoutView="0" workbookViewId="0" topLeftCell="A28">
      <selection activeCell="H4" sqref="H4"/>
    </sheetView>
  </sheetViews>
  <sheetFormatPr defaultColWidth="9.140625" defaultRowHeight="12.75"/>
  <cols>
    <col min="1" max="1" width="35.8515625" style="5" customWidth="1"/>
    <col min="2" max="6" width="12.140625" style="5" customWidth="1"/>
    <col min="7" max="16384" width="9.140625" style="5" customWidth="1"/>
  </cols>
  <sheetData>
    <row r="1" s="17" customFormat="1" ht="15" customHeight="1">
      <c r="A1" s="127" t="s">
        <v>322</v>
      </c>
    </row>
    <row r="2" ht="17.25" customHeight="1" thickBot="1">
      <c r="A2" s="43"/>
    </row>
    <row r="3" spans="1:6" ht="17.25" customHeight="1">
      <c r="A3" s="55"/>
      <c r="B3" s="56" t="s">
        <v>257</v>
      </c>
      <c r="C3" s="56" t="s">
        <v>256</v>
      </c>
      <c r="D3" s="56" t="s">
        <v>460</v>
      </c>
      <c r="E3" s="56" t="s">
        <v>276</v>
      </c>
      <c r="F3" s="56" t="s">
        <v>323</v>
      </c>
    </row>
    <row r="4" ht="17.25" customHeight="1">
      <c r="A4" s="2" t="s">
        <v>446</v>
      </c>
    </row>
    <row r="5" spans="1:6" ht="12.75">
      <c r="A5" s="3" t="s">
        <v>57</v>
      </c>
      <c r="B5" s="57">
        <v>9019</v>
      </c>
      <c r="C5" s="57">
        <v>4239</v>
      </c>
      <c r="D5" s="57">
        <v>13301</v>
      </c>
      <c r="E5" s="57">
        <v>8923</v>
      </c>
      <c r="F5" s="57">
        <v>9418</v>
      </c>
    </row>
    <row r="6" spans="1:6" ht="12.75">
      <c r="A6" s="3" t="s">
        <v>447</v>
      </c>
      <c r="B6" s="57">
        <v>1</v>
      </c>
      <c r="C6" s="57">
        <v>1</v>
      </c>
      <c r="D6" s="57">
        <v>3</v>
      </c>
      <c r="E6" s="57">
        <v>0</v>
      </c>
      <c r="F6" s="57">
        <v>0</v>
      </c>
    </row>
    <row r="7" spans="1:6" ht="12.75">
      <c r="A7" s="3" t="s">
        <v>448</v>
      </c>
      <c r="B7" s="57">
        <v>3042</v>
      </c>
      <c r="C7" s="57">
        <v>2714</v>
      </c>
      <c r="D7" s="57">
        <v>3097</v>
      </c>
      <c r="E7" s="57">
        <v>3150</v>
      </c>
      <c r="F7" s="57">
        <v>2929</v>
      </c>
    </row>
    <row r="8" spans="1:6" ht="12.75">
      <c r="A8" s="3" t="s">
        <v>58</v>
      </c>
      <c r="B8" s="57">
        <v>7670</v>
      </c>
      <c r="C8" s="57">
        <v>6564</v>
      </c>
      <c r="D8" s="57">
        <v>8516</v>
      </c>
      <c r="E8" s="57">
        <v>7863</v>
      </c>
      <c r="F8" s="57">
        <v>7340</v>
      </c>
    </row>
    <row r="9" spans="1:6" ht="12.75">
      <c r="A9" s="3" t="s">
        <v>449</v>
      </c>
      <c r="B9" s="57">
        <v>0</v>
      </c>
      <c r="C9" s="57">
        <v>0</v>
      </c>
      <c r="D9" s="57">
        <v>0</v>
      </c>
      <c r="E9" s="57">
        <v>1</v>
      </c>
      <c r="F9" s="57">
        <v>0</v>
      </c>
    </row>
    <row r="10" spans="1:6" ht="12.75">
      <c r="A10" s="3" t="s">
        <v>82</v>
      </c>
      <c r="B10" s="57">
        <v>281</v>
      </c>
      <c r="C10" s="57">
        <v>236</v>
      </c>
      <c r="D10" s="57">
        <v>295</v>
      </c>
      <c r="E10" s="57">
        <v>271</v>
      </c>
      <c r="F10" s="57">
        <v>219</v>
      </c>
    </row>
    <row r="11" spans="1:6" ht="12.75">
      <c r="A11" s="3"/>
      <c r="B11" s="57"/>
      <c r="C11" s="57"/>
      <c r="D11" s="57"/>
      <c r="E11" s="57"/>
      <c r="F11" s="57"/>
    </row>
    <row r="12" spans="1:6" ht="12.75">
      <c r="A12" s="2" t="s">
        <v>90</v>
      </c>
      <c r="B12" s="58">
        <v>20013</v>
      </c>
      <c r="C12" s="58">
        <v>13754</v>
      </c>
      <c r="D12" s="58">
        <v>25212</v>
      </c>
      <c r="E12" s="58">
        <v>20208</v>
      </c>
      <c r="F12" s="58">
        <v>19906</v>
      </c>
    </row>
    <row r="13" spans="1:6" ht="12.75">
      <c r="A13" s="3"/>
      <c r="B13" s="57"/>
      <c r="C13" s="57"/>
      <c r="D13" s="57"/>
      <c r="E13" s="57"/>
      <c r="F13" s="57"/>
    </row>
    <row r="14" spans="1:6" ht="12.75">
      <c r="A14" s="2" t="s">
        <v>91</v>
      </c>
      <c r="B14" s="58">
        <v>57</v>
      </c>
      <c r="C14" s="58">
        <v>62</v>
      </c>
      <c r="D14" s="58">
        <v>91</v>
      </c>
      <c r="E14" s="58">
        <v>93</v>
      </c>
      <c r="F14" s="58">
        <v>149</v>
      </c>
    </row>
    <row r="15" spans="1:6" ht="12.75">
      <c r="A15" s="3"/>
      <c r="B15" s="57"/>
      <c r="C15" s="57"/>
      <c r="D15" s="57"/>
      <c r="E15" s="57"/>
      <c r="F15" s="57"/>
    </row>
    <row r="16" spans="1:6" ht="12.75">
      <c r="A16" s="2" t="s">
        <v>33</v>
      </c>
      <c r="B16" s="57"/>
      <c r="C16" s="57"/>
      <c r="D16" s="57"/>
      <c r="E16" s="57"/>
      <c r="F16" s="57"/>
    </row>
    <row r="17" spans="1:6" ht="12.75">
      <c r="A17" s="3" t="s">
        <v>33</v>
      </c>
      <c r="B17" s="57">
        <v>2384</v>
      </c>
      <c r="C17" s="57">
        <v>1570</v>
      </c>
      <c r="D17" s="57">
        <v>2633</v>
      </c>
      <c r="E17" s="57">
        <v>1971</v>
      </c>
      <c r="F17" s="57">
        <v>2120</v>
      </c>
    </row>
    <row r="18" spans="1:6" ht="12.75">
      <c r="A18" s="3" t="s">
        <v>34</v>
      </c>
      <c r="B18" s="57">
        <v>1</v>
      </c>
      <c r="C18" s="57">
        <v>0</v>
      </c>
      <c r="D18" s="57">
        <v>28</v>
      </c>
      <c r="E18" s="57">
        <v>17</v>
      </c>
      <c r="F18" s="57">
        <v>8</v>
      </c>
    </row>
    <row r="19" spans="1:6" ht="12.75">
      <c r="A19" s="3" t="s">
        <v>35</v>
      </c>
      <c r="B19" s="57">
        <v>47</v>
      </c>
      <c r="C19" s="57">
        <v>59</v>
      </c>
      <c r="D19" s="57">
        <v>211</v>
      </c>
      <c r="E19" s="57">
        <v>60</v>
      </c>
      <c r="F19" s="57">
        <v>45</v>
      </c>
    </row>
    <row r="20" spans="1:6" ht="12.75">
      <c r="A20" s="3"/>
      <c r="B20" s="57"/>
      <c r="C20" s="57"/>
      <c r="D20" s="57"/>
      <c r="E20" s="57"/>
      <c r="F20" s="57"/>
    </row>
    <row r="21" spans="1:6" ht="12.75">
      <c r="A21" s="2" t="s">
        <v>92</v>
      </c>
      <c r="B21" s="58">
        <v>2432</v>
      </c>
      <c r="C21" s="58">
        <v>1629</v>
      </c>
      <c r="D21" s="58">
        <v>2872</v>
      </c>
      <c r="E21" s="58">
        <v>2048</v>
      </c>
      <c r="F21" s="58">
        <v>2173</v>
      </c>
    </row>
    <row r="22" spans="1:6" ht="12.75">
      <c r="A22" s="3"/>
      <c r="B22" s="57"/>
      <c r="C22" s="57"/>
      <c r="D22" s="57"/>
      <c r="E22" s="57"/>
      <c r="F22" s="57"/>
    </row>
    <row r="23" spans="1:6" ht="12.75">
      <c r="A23" s="2" t="s">
        <v>36</v>
      </c>
      <c r="B23" s="57"/>
      <c r="C23" s="57"/>
      <c r="D23" s="57"/>
      <c r="E23" s="57"/>
      <c r="F23" s="57"/>
    </row>
    <row r="24" spans="1:6" ht="12.75">
      <c r="A24" s="3" t="s">
        <v>36</v>
      </c>
      <c r="B24" s="57">
        <v>594</v>
      </c>
      <c r="C24" s="57">
        <v>588</v>
      </c>
      <c r="D24" s="57">
        <v>723</v>
      </c>
      <c r="E24" s="57">
        <v>679</v>
      </c>
      <c r="F24" s="57">
        <v>499</v>
      </c>
    </row>
    <row r="25" spans="1:6" ht="12.75">
      <c r="A25" s="3" t="s">
        <v>37</v>
      </c>
      <c r="B25" s="57">
        <v>0</v>
      </c>
      <c r="C25" s="57">
        <v>0</v>
      </c>
      <c r="D25" s="57">
        <v>23</v>
      </c>
      <c r="E25" s="57">
        <v>1</v>
      </c>
      <c r="F25" s="57">
        <v>0</v>
      </c>
    </row>
    <row r="26" spans="1:6" ht="12.75">
      <c r="A26" s="3" t="s">
        <v>38</v>
      </c>
      <c r="B26" s="57">
        <v>11</v>
      </c>
      <c r="C26" s="57">
        <v>7</v>
      </c>
      <c r="D26" s="57">
        <v>33</v>
      </c>
      <c r="E26" s="57">
        <v>3</v>
      </c>
      <c r="F26" s="57">
        <v>10</v>
      </c>
    </row>
    <row r="27" spans="1:6" ht="12.75">
      <c r="A27" s="3"/>
      <c r="B27" s="57"/>
      <c r="C27" s="57"/>
      <c r="D27" s="57"/>
      <c r="E27" s="57"/>
      <c r="F27" s="57"/>
    </row>
    <row r="28" spans="1:6" ht="12.75">
      <c r="A28" s="2" t="s">
        <v>93</v>
      </c>
      <c r="B28" s="58">
        <v>605</v>
      </c>
      <c r="C28" s="58">
        <v>595</v>
      </c>
      <c r="D28" s="58">
        <v>779</v>
      </c>
      <c r="E28" s="58">
        <v>683</v>
      </c>
      <c r="F28" s="58">
        <v>509</v>
      </c>
    </row>
    <row r="29" spans="1:6" ht="12.75">
      <c r="A29" s="3"/>
      <c r="B29" s="57"/>
      <c r="C29" s="57"/>
      <c r="D29" s="57"/>
      <c r="E29" s="57"/>
      <c r="F29" s="57"/>
    </row>
    <row r="30" spans="1:6" ht="12.75">
      <c r="A30" s="2" t="s">
        <v>44</v>
      </c>
      <c r="B30" s="57"/>
      <c r="C30" s="57"/>
      <c r="D30" s="57"/>
      <c r="E30" s="57"/>
      <c r="F30" s="57"/>
    </row>
    <row r="31" spans="1:6" ht="12.75">
      <c r="A31" s="3" t="s">
        <v>44</v>
      </c>
      <c r="B31" s="57">
        <v>1</v>
      </c>
      <c r="C31" s="57">
        <v>0</v>
      </c>
      <c r="D31" s="57">
        <v>0</v>
      </c>
      <c r="E31" s="57">
        <v>0</v>
      </c>
      <c r="F31" s="57">
        <v>1</v>
      </c>
    </row>
    <row r="32" spans="1:6" ht="12.75">
      <c r="A32" s="3" t="s">
        <v>45</v>
      </c>
      <c r="B32" s="57">
        <v>0</v>
      </c>
      <c r="C32" s="57">
        <v>0</v>
      </c>
      <c r="D32" s="57">
        <v>6</v>
      </c>
      <c r="E32" s="57">
        <v>0</v>
      </c>
      <c r="F32" s="57">
        <v>0</v>
      </c>
    </row>
    <row r="33" spans="1:6" ht="12.75">
      <c r="A33" s="3" t="s">
        <v>46</v>
      </c>
      <c r="B33" s="57">
        <v>498</v>
      </c>
      <c r="C33" s="57">
        <v>335</v>
      </c>
      <c r="D33" s="57">
        <v>650</v>
      </c>
      <c r="E33" s="57">
        <v>651</v>
      </c>
      <c r="F33" s="57">
        <v>451</v>
      </c>
    </row>
    <row r="34" spans="1:6" ht="12.75">
      <c r="A34" s="3"/>
      <c r="B34" s="57"/>
      <c r="C34" s="57"/>
      <c r="D34" s="57"/>
      <c r="E34" s="57"/>
      <c r="F34" s="57"/>
    </row>
    <row r="35" spans="1:6" ht="12.75">
      <c r="A35" s="2" t="s">
        <v>94</v>
      </c>
      <c r="B35" s="58">
        <v>499</v>
      </c>
      <c r="C35" s="58">
        <v>335</v>
      </c>
      <c r="D35" s="58">
        <v>656</v>
      </c>
      <c r="E35" s="58">
        <v>651</v>
      </c>
      <c r="F35" s="58">
        <v>452</v>
      </c>
    </row>
    <row r="36" spans="1:6" ht="12.75">
      <c r="A36" s="3"/>
      <c r="B36" s="57"/>
      <c r="C36" s="57"/>
      <c r="D36" s="57"/>
      <c r="E36" s="57"/>
      <c r="F36" s="57"/>
    </row>
    <row r="37" spans="1:6" ht="12.75">
      <c r="A37" s="2" t="s">
        <v>47</v>
      </c>
      <c r="B37" s="57"/>
      <c r="C37" s="57"/>
      <c r="D37" s="57"/>
      <c r="E37" s="57"/>
      <c r="F37" s="57"/>
    </row>
    <row r="38" spans="1:6" ht="12.75">
      <c r="A38" s="3" t="s">
        <v>47</v>
      </c>
      <c r="B38" s="57">
        <v>583</v>
      </c>
      <c r="C38" s="57">
        <v>235</v>
      </c>
      <c r="D38" s="57">
        <v>546</v>
      </c>
      <c r="E38" s="57">
        <v>564</v>
      </c>
      <c r="F38" s="57">
        <v>532</v>
      </c>
    </row>
    <row r="39" spans="1:6" ht="12.75">
      <c r="A39" s="3" t="s">
        <v>48</v>
      </c>
      <c r="B39" s="57">
        <v>0</v>
      </c>
      <c r="C39" s="57">
        <v>0</v>
      </c>
      <c r="D39" s="57">
        <v>0</v>
      </c>
      <c r="E39" s="57">
        <v>0</v>
      </c>
      <c r="F39" s="57">
        <v>0</v>
      </c>
    </row>
    <row r="40" spans="1:6" ht="12.75">
      <c r="A40" s="3" t="s">
        <v>49</v>
      </c>
      <c r="B40" s="57">
        <v>72</v>
      </c>
      <c r="C40" s="57">
        <v>15</v>
      </c>
      <c r="D40" s="57">
        <v>28</v>
      </c>
      <c r="E40" s="57">
        <v>53</v>
      </c>
      <c r="F40" s="57">
        <v>34</v>
      </c>
    </row>
    <row r="41" spans="1:6" ht="12.75">
      <c r="A41" s="3"/>
      <c r="B41" s="57"/>
      <c r="C41" s="57"/>
      <c r="D41" s="57"/>
      <c r="E41" s="57"/>
      <c r="F41" s="57"/>
    </row>
    <row r="42" spans="1:6" ht="12.75">
      <c r="A42" s="2" t="s">
        <v>128</v>
      </c>
      <c r="B42" s="58">
        <v>655</v>
      </c>
      <c r="C42" s="58">
        <v>250</v>
      </c>
      <c r="D42" s="58">
        <v>574</v>
      </c>
      <c r="E42" s="58">
        <v>617</v>
      </c>
      <c r="F42" s="58">
        <v>566</v>
      </c>
    </row>
    <row r="43" spans="1:6" ht="12.75">
      <c r="A43" s="3"/>
      <c r="B43" s="57"/>
      <c r="C43" s="57"/>
      <c r="D43" s="57"/>
      <c r="E43" s="57"/>
      <c r="F43" s="57"/>
    </row>
    <row r="44" spans="1:6" ht="12.75">
      <c r="A44" s="2" t="s">
        <v>55</v>
      </c>
      <c r="B44" s="58">
        <v>5</v>
      </c>
      <c r="C44" s="58">
        <v>6</v>
      </c>
      <c r="D44" s="58">
        <v>3</v>
      </c>
      <c r="E44" s="58">
        <v>6</v>
      </c>
      <c r="F44" s="58">
        <v>1</v>
      </c>
    </row>
    <row r="45" spans="1:6" ht="15">
      <c r="A45" s="3"/>
      <c r="B45" s="254"/>
      <c r="C45" s="254"/>
      <c r="D45" s="254"/>
      <c r="E45" s="254"/>
      <c r="F45" s="254"/>
    </row>
    <row r="46" spans="1:6" ht="15.75" thickBot="1">
      <c r="A46" s="109" t="s">
        <v>99</v>
      </c>
      <c r="B46" s="110">
        <v>24266</v>
      </c>
      <c r="C46" s="110">
        <v>16631</v>
      </c>
      <c r="D46" s="110">
        <v>30187</v>
      </c>
      <c r="E46" s="110">
        <v>24306</v>
      </c>
      <c r="F46" s="110">
        <v>23756</v>
      </c>
    </row>
    <row r="47" spans="1:6" ht="15">
      <c r="A47" s="44"/>
      <c r="B47" s="42"/>
      <c r="C47" s="42"/>
      <c r="D47" s="42"/>
      <c r="E47" s="42"/>
      <c r="F47" s="42" t="s">
        <v>126</v>
      </c>
    </row>
    <row r="48" ht="12.75">
      <c r="A48" s="5" t="s">
        <v>59</v>
      </c>
    </row>
  </sheetData>
  <sheetProtection/>
  <printOptions/>
  <pageMargins left="0.4330708661417323" right="0.4330708661417323" top="0.984251968503937" bottom="0.984251968503937" header="0.5118110236220472" footer="0.5118110236220472"/>
  <pageSetup fitToHeight="1" fitToWidth="1"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H48"/>
  <sheetViews>
    <sheetView showGridLines="0" zoomScalePageLayoutView="0" workbookViewId="0" topLeftCell="A1">
      <selection activeCell="A1" sqref="A1"/>
    </sheetView>
  </sheetViews>
  <sheetFormatPr defaultColWidth="9.140625" defaultRowHeight="12.75"/>
  <cols>
    <col min="1" max="1" width="35.8515625" style="5" customWidth="1"/>
    <col min="2" max="3" width="14.7109375" style="5" customWidth="1"/>
    <col min="4" max="4" width="15.57421875" style="5" customWidth="1"/>
    <col min="5" max="5" width="16.421875" style="5" customWidth="1"/>
    <col min="6" max="16384" width="9.140625" style="5" customWidth="1"/>
  </cols>
  <sheetData>
    <row r="1" spans="1:4" s="124" customFormat="1" ht="15" customHeight="1">
      <c r="A1" s="127" t="s">
        <v>324</v>
      </c>
      <c r="B1" s="129"/>
      <c r="C1" s="129"/>
      <c r="D1" s="128"/>
    </row>
    <row r="2" spans="1:5" ht="17.25" customHeight="1" thickBot="1">
      <c r="A2" s="8"/>
      <c r="B2" s="9"/>
      <c r="C2" s="9"/>
      <c r="D2" s="10"/>
      <c r="E2" s="11"/>
    </row>
    <row r="3" spans="1:7" ht="17.25" customHeight="1">
      <c r="A3" s="180"/>
      <c r="B3" s="431">
        <v>2012</v>
      </c>
      <c r="C3" s="431"/>
      <c r="D3" s="431"/>
      <c r="E3" s="181" t="s">
        <v>115</v>
      </c>
      <c r="G3" s="16"/>
    </row>
    <row r="4" spans="1:5" ht="13.5" customHeight="1">
      <c r="A4" s="182"/>
      <c r="B4" s="183" t="s">
        <v>325</v>
      </c>
      <c r="C4" s="183" t="s">
        <v>326</v>
      </c>
      <c r="D4" s="183" t="s">
        <v>327</v>
      </c>
      <c r="E4" s="183" t="s">
        <v>323</v>
      </c>
    </row>
    <row r="5" spans="1:5" ht="17.25" customHeight="1">
      <c r="A5" s="2" t="s">
        <v>446</v>
      </c>
      <c r="B5" s="3"/>
      <c r="C5" s="3"/>
      <c r="D5" s="3"/>
      <c r="E5" s="3"/>
    </row>
    <row r="6" spans="1:5" ht="12.75">
      <c r="A6" s="3" t="s">
        <v>57</v>
      </c>
      <c r="B6" s="59">
        <v>2339</v>
      </c>
      <c r="C6" s="59">
        <v>2468</v>
      </c>
      <c r="D6" s="59">
        <v>4611</v>
      </c>
      <c r="E6" s="59">
        <f>SUM(B6:D6)</f>
        <v>9418</v>
      </c>
    </row>
    <row r="7" spans="1:5" ht="12.75">
      <c r="A7" s="3" t="s">
        <v>447</v>
      </c>
      <c r="B7" s="59">
        <v>0</v>
      </c>
      <c r="C7" s="59">
        <v>0</v>
      </c>
      <c r="D7" s="59">
        <v>0</v>
      </c>
      <c r="E7" s="59">
        <f aca="true" t="shared" si="0" ref="E7:E20">SUM(B7:D7)</f>
        <v>0</v>
      </c>
    </row>
    <row r="8" spans="1:5" ht="12.75">
      <c r="A8" s="3" t="s">
        <v>448</v>
      </c>
      <c r="B8" s="59">
        <v>1075</v>
      </c>
      <c r="C8" s="59">
        <v>934</v>
      </c>
      <c r="D8" s="59">
        <v>920</v>
      </c>
      <c r="E8" s="59">
        <f t="shared" si="0"/>
        <v>2929</v>
      </c>
    </row>
    <row r="9" spans="1:5" ht="12.75">
      <c r="A9" s="3" t="s">
        <v>58</v>
      </c>
      <c r="B9" s="59">
        <v>2290</v>
      </c>
      <c r="C9" s="59">
        <v>2737</v>
      </c>
      <c r="D9" s="59">
        <v>2313</v>
      </c>
      <c r="E9" s="59">
        <f t="shared" si="0"/>
        <v>7340</v>
      </c>
    </row>
    <row r="10" spans="1:5" ht="12.75">
      <c r="A10" s="3" t="s">
        <v>449</v>
      </c>
      <c r="B10" s="59">
        <v>0</v>
      </c>
      <c r="C10" s="59">
        <v>0</v>
      </c>
      <c r="D10" s="59">
        <v>0</v>
      </c>
      <c r="E10" s="59">
        <f t="shared" si="0"/>
        <v>0</v>
      </c>
    </row>
    <row r="11" spans="1:5" ht="12.75">
      <c r="A11" s="3" t="s">
        <v>82</v>
      </c>
      <c r="B11" s="57">
        <v>79</v>
      </c>
      <c r="C11" s="57">
        <v>74</v>
      </c>
      <c r="D11" s="57">
        <v>66</v>
      </c>
      <c r="E11" s="57">
        <f t="shared" si="0"/>
        <v>219</v>
      </c>
    </row>
    <row r="12" spans="1:5" ht="12.75">
      <c r="A12" s="3"/>
      <c r="B12" s="57"/>
      <c r="C12" s="57"/>
      <c r="D12" s="57"/>
      <c r="E12" s="57"/>
    </row>
    <row r="13" spans="1:5" ht="12.75">
      <c r="A13" s="2" t="s">
        <v>90</v>
      </c>
      <c r="B13" s="58">
        <f>SUM(B6:B12)</f>
        <v>5783</v>
      </c>
      <c r="C13" s="58">
        <f>SUM(C6:C12)</f>
        <v>6213</v>
      </c>
      <c r="D13" s="58">
        <f>SUM(D6:D12)</f>
        <v>7910</v>
      </c>
      <c r="E13" s="58">
        <f t="shared" si="0"/>
        <v>19906</v>
      </c>
    </row>
    <row r="14" spans="1:5" ht="12.75">
      <c r="A14" s="3"/>
      <c r="B14" s="57"/>
      <c r="C14" s="57"/>
      <c r="D14" s="57"/>
      <c r="E14" s="58"/>
    </row>
    <row r="15" spans="1:5" ht="12.75">
      <c r="A15" s="2" t="s">
        <v>91</v>
      </c>
      <c r="B15" s="58">
        <v>54</v>
      </c>
      <c r="C15" s="58">
        <v>28</v>
      </c>
      <c r="D15" s="58">
        <v>67</v>
      </c>
      <c r="E15" s="58">
        <f>SUM(B15:D15)</f>
        <v>149</v>
      </c>
    </row>
    <row r="16" spans="1:5" ht="12.75">
      <c r="A16" s="3"/>
      <c r="B16" s="57"/>
      <c r="C16" s="57"/>
      <c r="D16" s="57"/>
      <c r="E16" s="57"/>
    </row>
    <row r="17" spans="1:5" ht="12.75">
      <c r="A17" s="2" t="s">
        <v>33</v>
      </c>
      <c r="B17" s="57"/>
      <c r="C17" s="57"/>
      <c r="D17" s="57"/>
      <c r="E17" s="57"/>
    </row>
    <row r="18" spans="1:5" ht="12.75">
      <c r="A18" s="3" t="s">
        <v>33</v>
      </c>
      <c r="B18" s="57">
        <v>597</v>
      </c>
      <c r="C18" s="201">
        <v>665</v>
      </c>
      <c r="D18" s="57">
        <v>858</v>
      </c>
      <c r="E18" s="57">
        <f t="shared" si="0"/>
        <v>2120</v>
      </c>
    </row>
    <row r="19" spans="1:5" ht="12.75">
      <c r="A19" s="3" t="s">
        <v>34</v>
      </c>
      <c r="B19" s="57">
        <v>4</v>
      </c>
      <c r="C19" s="57">
        <v>4</v>
      </c>
      <c r="D19" s="57">
        <v>0</v>
      </c>
      <c r="E19" s="57">
        <f t="shared" si="0"/>
        <v>8</v>
      </c>
    </row>
    <row r="20" spans="1:5" ht="12.75">
      <c r="A20" s="3" t="s">
        <v>35</v>
      </c>
      <c r="B20" s="57">
        <v>18</v>
      </c>
      <c r="C20" s="57">
        <v>8</v>
      </c>
      <c r="D20" s="57">
        <v>19</v>
      </c>
      <c r="E20" s="57">
        <f t="shared" si="0"/>
        <v>45</v>
      </c>
    </row>
    <row r="21" spans="1:5" ht="12.75">
      <c r="A21" s="3"/>
      <c r="B21" s="57"/>
      <c r="C21" s="57"/>
      <c r="D21" s="57"/>
      <c r="E21" s="57"/>
    </row>
    <row r="22" spans="1:5" ht="12.75">
      <c r="A22" s="2" t="s">
        <v>92</v>
      </c>
      <c r="B22" s="58">
        <f>SUM(B18:B21)</f>
        <v>619</v>
      </c>
      <c r="C22" s="202">
        <f>SUM(C18:C21)</f>
        <v>677</v>
      </c>
      <c r="D22" s="58">
        <f>SUM(D18:D21)</f>
        <v>877</v>
      </c>
      <c r="E22" s="58">
        <f>SUM(B22:D22)</f>
        <v>2173</v>
      </c>
    </row>
    <row r="23" spans="1:5" ht="12.75">
      <c r="A23" s="2"/>
      <c r="B23" s="57"/>
      <c r="C23" s="57"/>
      <c r="D23" s="57"/>
      <c r="E23" s="57"/>
    </row>
    <row r="24" spans="1:7" ht="13.5">
      <c r="A24" s="2" t="s">
        <v>36</v>
      </c>
      <c r="B24" s="57"/>
      <c r="C24" s="57"/>
      <c r="D24" s="57"/>
      <c r="E24" s="57"/>
      <c r="G24" s="19"/>
    </row>
    <row r="25" spans="1:5" ht="12.75">
      <c r="A25" s="3" t="s">
        <v>36</v>
      </c>
      <c r="B25" s="57">
        <v>156</v>
      </c>
      <c r="C25" s="57">
        <v>185</v>
      </c>
      <c r="D25" s="57">
        <v>158</v>
      </c>
      <c r="E25" s="57">
        <f>SUM(B25:D25)</f>
        <v>499</v>
      </c>
    </row>
    <row r="26" spans="1:5" ht="12.75">
      <c r="A26" s="3" t="s">
        <v>37</v>
      </c>
      <c r="B26" s="57">
        <v>0</v>
      </c>
      <c r="C26" s="57">
        <v>0</v>
      </c>
      <c r="D26" s="57">
        <v>0</v>
      </c>
      <c r="E26" s="57">
        <f>SUM(B26:D26)</f>
        <v>0</v>
      </c>
    </row>
    <row r="27" spans="1:5" ht="12.75">
      <c r="A27" s="3" t="s">
        <v>38</v>
      </c>
      <c r="B27" s="57">
        <v>8</v>
      </c>
      <c r="C27" s="57">
        <v>1</v>
      </c>
      <c r="D27" s="57">
        <v>1</v>
      </c>
      <c r="E27" s="57">
        <f>SUM(B27:D27)</f>
        <v>10</v>
      </c>
    </row>
    <row r="28" spans="1:5" ht="12.75">
      <c r="A28" s="3"/>
      <c r="B28" s="57"/>
      <c r="C28" s="57"/>
      <c r="D28" s="57"/>
      <c r="E28" s="57"/>
    </row>
    <row r="29" spans="1:5" ht="12.75">
      <c r="A29" s="2" t="s">
        <v>93</v>
      </c>
      <c r="B29" s="58">
        <f>SUM(B25:B28)</f>
        <v>164</v>
      </c>
      <c r="C29" s="58">
        <f>SUM(C25:C28)</f>
        <v>186</v>
      </c>
      <c r="D29" s="58">
        <f>SUM(D25:D27)</f>
        <v>159</v>
      </c>
      <c r="E29" s="58">
        <f>SUM(B29:D29)</f>
        <v>509</v>
      </c>
    </row>
    <row r="30" spans="1:5" ht="12.75">
      <c r="A30" s="3"/>
      <c r="B30" s="57"/>
      <c r="C30" s="57"/>
      <c r="D30" s="57"/>
      <c r="E30" s="58"/>
    </row>
    <row r="31" spans="1:5" ht="12.75">
      <c r="A31" s="2" t="s">
        <v>44</v>
      </c>
      <c r="B31" s="57"/>
      <c r="C31" s="57"/>
      <c r="D31" s="57"/>
      <c r="E31" s="58"/>
    </row>
    <row r="32" spans="1:5" ht="12.75">
      <c r="A32" s="3" t="s">
        <v>44</v>
      </c>
      <c r="B32" s="57">
        <v>1</v>
      </c>
      <c r="C32" s="57">
        <v>0</v>
      </c>
      <c r="D32" s="57">
        <v>0</v>
      </c>
      <c r="E32" s="57">
        <f>SUM(B32:D32)</f>
        <v>1</v>
      </c>
    </row>
    <row r="33" spans="1:5" ht="12.75">
      <c r="A33" s="3" t="s">
        <v>45</v>
      </c>
      <c r="B33" s="57">
        <v>0</v>
      </c>
      <c r="C33" s="57">
        <v>0</v>
      </c>
      <c r="D33" s="57">
        <v>0</v>
      </c>
      <c r="E33" s="57">
        <f>SUM(B33:D33)</f>
        <v>0</v>
      </c>
    </row>
    <row r="34" spans="1:5" ht="12.75">
      <c r="A34" s="3" t="s">
        <v>46</v>
      </c>
      <c r="B34" s="57">
        <v>155</v>
      </c>
      <c r="C34" s="57">
        <v>164</v>
      </c>
      <c r="D34" s="57">
        <v>132</v>
      </c>
      <c r="E34" s="57">
        <f>SUM(B34:D34)</f>
        <v>451</v>
      </c>
    </row>
    <row r="35" spans="1:5" ht="12.75">
      <c r="A35" s="3"/>
      <c r="B35" s="57"/>
      <c r="C35" s="57"/>
      <c r="D35" s="57"/>
      <c r="E35" s="58"/>
    </row>
    <row r="36" spans="1:5" ht="12.75">
      <c r="A36" s="2" t="s">
        <v>94</v>
      </c>
      <c r="B36" s="58">
        <f>SUM(B32:B34)</f>
        <v>156</v>
      </c>
      <c r="C36" s="58">
        <f>SUM(C32:C34)</f>
        <v>164</v>
      </c>
      <c r="D36" s="58">
        <f>SUM(D32:D34)</f>
        <v>132</v>
      </c>
      <c r="E36" s="58">
        <f>SUM(B36:D36)</f>
        <v>452</v>
      </c>
    </row>
    <row r="37" spans="1:5" ht="12.75">
      <c r="A37" s="3"/>
      <c r="B37" s="58"/>
      <c r="C37" s="58"/>
      <c r="D37" s="58"/>
      <c r="E37" s="58"/>
    </row>
    <row r="38" spans="1:5" ht="12.75">
      <c r="A38" s="2" t="s">
        <v>47</v>
      </c>
      <c r="B38" s="57"/>
      <c r="C38" s="58"/>
      <c r="D38" s="58"/>
      <c r="E38" s="58"/>
    </row>
    <row r="39" spans="1:5" ht="12.75">
      <c r="A39" s="3" t="s">
        <v>47</v>
      </c>
      <c r="B39" s="57">
        <v>170</v>
      </c>
      <c r="C39" s="57">
        <v>190</v>
      </c>
      <c r="D39" s="57">
        <v>172</v>
      </c>
      <c r="E39" s="57">
        <f>SUM(B39:D39)</f>
        <v>532</v>
      </c>
    </row>
    <row r="40" spans="1:5" ht="12.75">
      <c r="A40" s="3" t="s">
        <v>48</v>
      </c>
      <c r="B40" s="57">
        <v>0</v>
      </c>
      <c r="C40" s="57">
        <v>0</v>
      </c>
      <c r="D40" s="57">
        <v>0</v>
      </c>
      <c r="E40" s="57">
        <f>SUM(B40:D40)</f>
        <v>0</v>
      </c>
    </row>
    <row r="41" spans="1:5" ht="12.75">
      <c r="A41" s="3" t="s">
        <v>49</v>
      </c>
      <c r="B41" s="57">
        <v>10</v>
      </c>
      <c r="C41" s="57">
        <v>15</v>
      </c>
      <c r="D41" s="57">
        <v>9</v>
      </c>
      <c r="E41" s="57">
        <f>SUM(B41:D41)</f>
        <v>34</v>
      </c>
    </row>
    <row r="42" spans="1:5" ht="12.75">
      <c r="A42" s="3"/>
      <c r="B42" s="57"/>
      <c r="C42" s="57"/>
      <c r="D42" s="58"/>
      <c r="E42" s="58"/>
    </row>
    <row r="43" spans="1:5" ht="12.75">
      <c r="A43" s="40" t="s">
        <v>95</v>
      </c>
      <c r="B43" s="58">
        <f>SUM(B39:B42)</f>
        <v>180</v>
      </c>
      <c r="C43" s="58">
        <f>SUM(C39:C42)</f>
        <v>205</v>
      </c>
      <c r="D43" s="58">
        <f>SUM(D39:D42)</f>
        <v>181</v>
      </c>
      <c r="E43" s="58">
        <f>SUM(B43:D43)</f>
        <v>566</v>
      </c>
    </row>
    <row r="44" spans="1:5" ht="12.75">
      <c r="A44" s="61"/>
      <c r="B44" s="57"/>
      <c r="C44" s="57"/>
      <c r="D44" s="57"/>
      <c r="E44" s="57"/>
    </row>
    <row r="45" spans="1:5" ht="12.75">
      <c r="A45" s="2" t="s">
        <v>55</v>
      </c>
      <c r="B45" s="58">
        <v>1</v>
      </c>
      <c r="C45" s="58">
        <v>0</v>
      </c>
      <c r="D45" s="58">
        <v>0</v>
      </c>
      <c r="E45" s="58">
        <f>SUM(B45:D45)</f>
        <v>1</v>
      </c>
    </row>
    <row r="46" spans="1:5" ht="12.75">
      <c r="A46" s="3"/>
      <c r="B46" s="57"/>
      <c r="C46" s="57"/>
      <c r="D46" s="57"/>
      <c r="E46" s="57"/>
    </row>
    <row r="47" spans="1:5" ht="15.75" thickBot="1">
      <c r="A47" s="109" t="s">
        <v>99</v>
      </c>
      <c r="B47" s="110">
        <f>SUM(B13+B15+B22+B29+B36+B43+B45)</f>
        <v>6957</v>
      </c>
      <c r="C47" s="203">
        <f>SUM(C13+C15+C22+C29+C36+C43+C45)</f>
        <v>7473</v>
      </c>
      <c r="D47" s="110">
        <f>SUM(D13+D15+D22+D29+D36+D43+D45)</f>
        <v>9326</v>
      </c>
      <c r="E47" s="110">
        <f>SUM(B47:D47)</f>
        <v>23756</v>
      </c>
    </row>
    <row r="48" spans="5:8" ht="12.75">
      <c r="E48" s="42" t="s">
        <v>85</v>
      </c>
      <c r="H48" s="5" t="s">
        <v>56</v>
      </c>
    </row>
  </sheetData>
  <sheetProtection/>
  <mergeCells count="1">
    <mergeCell ref="B3:D3"/>
  </mergeCells>
  <printOptions/>
  <pageMargins left="0.75" right="0.75" top="1" bottom="1" header="0.5" footer="0.5"/>
  <pageSetup fitToHeight="1" fitToWidth="1"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K14"/>
  <sheetViews>
    <sheetView zoomScalePageLayoutView="0" workbookViewId="0" topLeftCell="A10">
      <selection activeCell="D11" sqref="D11"/>
    </sheetView>
  </sheetViews>
  <sheetFormatPr defaultColWidth="9.140625" defaultRowHeight="12.75"/>
  <cols>
    <col min="1" max="1" width="18.421875" style="20" customWidth="1"/>
    <col min="2" max="2" width="13.8515625" style="20" customWidth="1"/>
    <col min="3" max="3" width="13.28125" style="20" customWidth="1"/>
    <col min="4" max="4" width="23.28125" style="20" customWidth="1"/>
    <col min="5" max="16384" width="9.140625" style="20" customWidth="1"/>
  </cols>
  <sheetData>
    <row r="1" spans="1:11" ht="15">
      <c r="A1" s="263"/>
      <c r="B1" s="432"/>
      <c r="C1" s="432"/>
      <c r="D1" s="432"/>
      <c r="E1" s="432"/>
      <c r="F1" s="432"/>
      <c r="G1" s="432"/>
      <c r="H1" s="432"/>
      <c r="I1" s="432"/>
      <c r="J1" s="432" t="s">
        <v>85</v>
      </c>
      <c r="K1" s="432"/>
    </row>
    <row r="2" spans="1:11" ht="12.75">
      <c r="A2" s="160"/>
      <c r="B2" s="160"/>
      <c r="C2" s="160"/>
      <c r="D2" s="160"/>
      <c r="E2" s="160"/>
      <c r="F2" s="160"/>
      <c r="G2" s="160"/>
      <c r="H2" s="160"/>
      <c r="I2" s="160"/>
      <c r="J2" s="160"/>
      <c r="K2" s="160"/>
    </row>
    <row r="3" spans="1:11" ht="15.75">
      <c r="A3" s="343" t="s">
        <v>353</v>
      </c>
      <c r="B3" s="160"/>
      <c r="C3" s="160"/>
      <c r="D3" s="160"/>
      <c r="E3" s="160"/>
      <c r="F3" s="160"/>
      <c r="G3" s="160"/>
      <c r="H3" s="160"/>
      <c r="I3" s="160"/>
      <c r="J3" s="160"/>
      <c r="K3" s="160"/>
    </row>
    <row r="4" spans="1:11" ht="12.75">
      <c r="A4" s="160"/>
      <c r="B4" s="160"/>
      <c r="C4" s="160"/>
      <c r="D4" s="160"/>
      <c r="E4" s="160"/>
      <c r="F4" s="160"/>
      <c r="G4" s="160"/>
      <c r="H4" s="160"/>
      <c r="I4" s="160"/>
      <c r="J4" s="160"/>
      <c r="K4" s="160"/>
    </row>
    <row r="5" spans="1:11" ht="15.75">
      <c r="A5" s="160"/>
      <c r="B5" s="344" t="s">
        <v>150</v>
      </c>
      <c r="C5" s="344" t="s">
        <v>151</v>
      </c>
      <c r="D5" s="345" t="s">
        <v>152</v>
      </c>
      <c r="E5" s="160"/>
      <c r="F5" s="160"/>
      <c r="G5" s="83" t="s">
        <v>194</v>
      </c>
      <c r="H5" s="160"/>
      <c r="I5" s="160"/>
      <c r="J5" s="160"/>
      <c r="K5" s="160"/>
    </row>
    <row r="6" spans="1:11" ht="15.75">
      <c r="A6" s="343" t="s">
        <v>359</v>
      </c>
      <c r="B6" s="379">
        <v>18803</v>
      </c>
      <c r="C6" s="379">
        <v>9927</v>
      </c>
      <c r="D6" s="380">
        <v>28730</v>
      </c>
      <c r="E6" s="160"/>
      <c r="F6" s="160"/>
      <c r="G6" s="160" t="str">
        <f aca="true" t="shared" si="0" ref="G6:G11">IF((B6+C6)=D6,"OK","CHECK")</f>
        <v>OK</v>
      </c>
      <c r="H6" s="160"/>
      <c r="I6" s="160"/>
      <c r="J6" s="160"/>
      <c r="K6" s="160"/>
    </row>
    <row r="7" spans="1:11" ht="15.75">
      <c r="A7" s="343" t="s">
        <v>358</v>
      </c>
      <c r="B7" s="263">
        <v>12974</v>
      </c>
      <c r="C7" s="263">
        <v>7766</v>
      </c>
      <c r="D7" s="263">
        <v>20740</v>
      </c>
      <c r="E7" s="343"/>
      <c r="F7" s="160"/>
      <c r="G7" s="160" t="str">
        <f t="shared" si="0"/>
        <v>OK</v>
      </c>
      <c r="H7" s="160"/>
      <c r="I7" s="160"/>
      <c r="J7" s="160"/>
      <c r="K7" s="160"/>
    </row>
    <row r="8" spans="1:11" ht="15.75">
      <c r="A8" s="343" t="s">
        <v>356</v>
      </c>
      <c r="B8" s="263">
        <v>15063</v>
      </c>
      <c r="C8" s="263">
        <v>8485</v>
      </c>
      <c r="D8" s="263">
        <v>23548</v>
      </c>
      <c r="E8" s="263"/>
      <c r="F8" s="160"/>
      <c r="G8" s="160" t="str">
        <f t="shared" si="0"/>
        <v>OK</v>
      </c>
      <c r="H8" s="160"/>
      <c r="I8" s="160"/>
      <c r="J8" s="160"/>
      <c r="K8" s="160"/>
    </row>
    <row r="9" spans="1:11" ht="15.75">
      <c r="A9" s="343" t="s">
        <v>357</v>
      </c>
      <c r="B9" s="263">
        <v>12937</v>
      </c>
      <c r="C9" s="263">
        <v>8012</v>
      </c>
      <c r="D9" s="263">
        <v>20949</v>
      </c>
      <c r="E9" s="263"/>
      <c r="F9" s="160"/>
      <c r="G9" s="160" t="str">
        <f t="shared" si="0"/>
        <v>OK</v>
      </c>
      <c r="H9" s="160"/>
      <c r="I9" s="160"/>
      <c r="J9" s="160"/>
      <c r="K9" s="160"/>
    </row>
    <row r="10" spans="1:11" ht="15.75">
      <c r="A10" s="343" t="s">
        <v>355</v>
      </c>
      <c r="B10" s="263">
        <v>12062</v>
      </c>
      <c r="C10" s="263">
        <v>7951</v>
      </c>
      <c r="D10" s="263">
        <v>20013</v>
      </c>
      <c r="E10" s="263"/>
      <c r="F10" s="160"/>
      <c r="G10" s="160" t="str">
        <f t="shared" si="0"/>
        <v>OK</v>
      </c>
      <c r="H10" s="160"/>
      <c r="I10" s="160"/>
      <c r="J10" s="160"/>
      <c r="K10" s="160"/>
    </row>
    <row r="11" spans="1:11" ht="15.75">
      <c r="A11" s="343" t="s">
        <v>354</v>
      </c>
      <c r="B11" s="263">
        <v>12347</v>
      </c>
      <c r="C11" s="263">
        <v>7559</v>
      </c>
      <c r="D11" s="263">
        <v>19906</v>
      </c>
      <c r="E11" s="263"/>
      <c r="F11" s="160"/>
      <c r="G11" s="160" t="str">
        <f t="shared" si="0"/>
        <v>OK</v>
      </c>
      <c r="H11" s="160"/>
      <c r="I11" s="160"/>
      <c r="J11" s="160"/>
      <c r="K11" s="160"/>
    </row>
    <row r="12" spans="1:11" ht="12.75">
      <c r="A12" s="160"/>
      <c r="B12" s="160"/>
      <c r="C12" s="160"/>
      <c r="D12" s="160"/>
      <c r="E12" s="160"/>
      <c r="F12" s="160"/>
      <c r="G12" s="160"/>
      <c r="H12" s="160"/>
      <c r="I12" s="160"/>
      <c r="J12" s="160"/>
      <c r="K12" s="160"/>
    </row>
    <row r="13" spans="1:11" ht="12.75">
      <c r="A13" s="160"/>
      <c r="B13" s="160"/>
      <c r="C13" s="160"/>
      <c r="D13" s="160"/>
      <c r="E13" s="160"/>
      <c r="F13" s="160"/>
      <c r="G13" s="160"/>
      <c r="H13" s="160"/>
      <c r="I13" s="160"/>
      <c r="J13" s="160"/>
      <c r="K13" s="160"/>
    </row>
    <row r="14" spans="1:11" ht="15.75">
      <c r="A14" s="263"/>
      <c r="B14" s="343"/>
      <c r="C14" s="343"/>
      <c r="D14" s="343"/>
      <c r="E14" s="343"/>
      <c r="F14" s="160"/>
      <c r="G14" s="160"/>
      <c r="H14" s="160"/>
      <c r="I14" s="160"/>
      <c r="J14" s="160"/>
      <c r="K14" s="160"/>
    </row>
  </sheetData>
  <sheetProtection/>
  <mergeCells count="5">
    <mergeCell ref="J1:K1"/>
    <mergeCell ref="B1:C1"/>
    <mergeCell ref="D1:E1"/>
    <mergeCell ref="F1:G1"/>
    <mergeCell ref="H1:I1"/>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K62"/>
  <sheetViews>
    <sheetView showGridLines="0" zoomScalePageLayoutView="0" workbookViewId="0" topLeftCell="A43">
      <selection activeCell="J60" sqref="J60:K60"/>
    </sheetView>
  </sheetViews>
  <sheetFormatPr defaultColWidth="7.00390625" defaultRowHeight="12.75"/>
  <cols>
    <col min="1" max="1" width="20.00390625" style="6" customWidth="1"/>
    <col min="2" max="16384" width="7.00390625" style="160" customWidth="1"/>
  </cols>
  <sheetData>
    <row r="1" s="213" customFormat="1" ht="15" customHeight="1">
      <c r="A1" s="127" t="s">
        <v>346</v>
      </c>
    </row>
    <row r="2" ht="15.75" customHeight="1" thickBot="1">
      <c r="A2" s="43"/>
    </row>
    <row r="3" spans="1:11" ht="16.5" customHeight="1">
      <c r="A3" s="179"/>
      <c r="B3" s="433" t="s">
        <v>257</v>
      </c>
      <c r="C3" s="434"/>
      <c r="D3" s="433" t="s">
        <v>256</v>
      </c>
      <c r="E3" s="434"/>
      <c r="F3" s="433" t="s">
        <v>460</v>
      </c>
      <c r="G3" s="434"/>
      <c r="H3" s="433" t="s">
        <v>276</v>
      </c>
      <c r="I3" s="434"/>
      <c r="J3" s="433" t="s">
        <v>323</v>
      </c>
      <c r="K3" s="434"/>
    </row>
    <row r="4" spans="1:11" ht="16.5" customHeight="1">
      <c r="A4" s="62" t="s">
        <v>445</v>
      </c>
      <c r="B4" s="262" t="s">
        <v>451</v>
      </c>
      <c r="C4" s="262" t="s">
        <v>450</v>
      </c>
      <c r="D4" s="262" t="s">
        <v>451</v>
      </c>
      <c r="E4" s="262" t="s">
        <v>450</v>
      </c>
      <c r="F4" s="262" t="s">
        <v>451</v>
      </c>
      <c r="G4" s="262" t="s">
        <v>450</v>
      </c>
      <c r="H4" s="262" t="s">
        <v>451</v>
      </c>
      <c r="I4" s="262" t="s">
        <v>450</v>
      </c>
      <c r="J4" s="262" t="s">
        <v>451</v>
      </c>
      <c r="K4" s="262" t="s">
        <v>450</v>
      </c>
    </row>
    <row r="5" spans="1:11" ht="15" customHeight="1">
      <c r="A5" s="83" t="s">
        <v>401</v>
      </c>
      <c r="B5" s="201">
        <v>48</v>
      </c>
      <c r="C5" s="201">
        <v>19</v>
      </c>
      <c r="D5" s="201">
        <v>23</v>
      </c>
      <c r="E5" s="201">
        <v>28</v>
      </c>
      <c r="F5" s="201">
        <v>54</v>
      </c>
      <c r="G5" s="201">
        <v>27</v>
      </c>
      <c r="H5" s="201">
        <v>25</v>
      </c>
      <c r="I5" s="201">
        <v>47</v>
      </c>
      <c r="J5" s="201">
        <v>38</v>
      </c>
      <c r="K5" s="201">
        <v>26</v>
      </c>
    </row>
    <row r="6" spans="1:11" ht="15" customHeight="1">
      <c r="A6" s="346" t="s">
        <v>402</v>
      </c>
      <c r="B6" s="347">
        <v>453</v>
      </c>
      <c r="C6" s="348">
        <v>604</v>
      </c>
      <c r="D6" s="347">
        <v>249</v>
      </c>
      <c r="E6" s="348">
        <v>589</v>
      </c>
      <c r="F6" s="347">
        <v>694</v>
      </c>
      <c r="G6" s="348">
        <v>581</v>
      </c>
      <c r="H6" s="347">
        <v>534</v>
      </c>
      <c r="I6" s="348">
        <v>664</v>
      </c>
      <c r="J6" s="347">
        <v>514</v>
      </c>
      <c r="K6" s="348">
        <v>636</v>
      </c>
    </row>
    <row r="7" spans="1:11" ht="15" customHeight="1">
      <c r="A7" s="45" t="s">
        <v>452</v>
      </c>
      <c r="B7" s="201">
        <v>0</v>
      </c>
      <c r="C7" s="201">
        <v>10</v>
      </c>
      <c r="D7" s="201">
        <v>0</v>
      </c>
      <c r="E7" s="201">
        <v>9</v>
      </c>
      <c r="F7" s="201">
        <v>0</v>
      </c>
      <c r="G7" s="201">
        <v>8</v>
      </c>
      <c r="H7" s="201">
        <v>0</v>
      </c>
      <c r="I7" s="201">
        <v>9</v>
      </c>
      <c r="J7" s="201">
        <v>0</v>
      </c>
      <c r="K7" s="201">
        <v>7</v>
      </c>
    </row>
    <row r="8" spans="1:11" ht="15" customHeight="1">
      <c r="A8" s="346" t="s">
        <v>403</v>
      </c>
      <c r="B8" s="347">
        <v>574</v>
      </c>
      <c r="C8" s="348">
        <v>377</v>
      </c>
      <c r="D8" s="347">
        <v>307</v>
      </c>
      <c r="E8" s="348">
        <v>312</v>
      </c>
      <c r="F8" s="347">
        <v>825</v>
      </c>
      <c r="G8" s="348">
        <v>416</v>
      </c>
      <c r="H8" s="347">
        <v>607</v>
      </c>
      <c r="I8" s="348">
        <v>414</v>
      </c>
      <c r="J8" s="347">
        <v>655</v>
      </c>
      <c r="K8" s="348">
        <v>408</v>
      </c>
    </row>
    <row r="9" spans="1:11" ht="15" customHeight="1">
      <c r="A9" s="45" t="s">
        <v>453</v>
      </c>
      <c r="B9" s="201">
        <v>0</v>
      </c>
      <c r="C9" s="201">
        <v>3</v>
      </c>
      <c r="D9" s="201">
        <v>0</v>
      </c>
      <c r="E9" s="201">
        <v>4</v>
      </c>
      <c r="F9" s="201">
        <v>0</v>
      </c>
      <c r="G9" s="201">
        <v>2</v>
      </c>
      <c r="H9" s="201">
        <v>0</v>
      </c>
      <c r="I9" s="201">
        <v>4</v>
      </c>
      <c r="J9" s="201">
        <v>0</v>
      </c>
      <c r="K9" s="201">
        <v>4</v>
      </c>
    </row>
    <row r="10" spans="1:11" ht="15" customHeight="1">
      <c r="A10" s="150" t="s">
        <v>139</v>
      </c>
      <c r="B10" s="152">
        <v>97</v>
      </c>
      <c r="C10" s="152">
        <v>68</v>
      </c>
      <c r="D10" s="152">
        <v>44</v>
      </c>
      <c r="E10" s="152">
        <v>39</v>
      </c>
      <c r="F10" s="152">
        <v>221</v>
      </c>
      <c r="G10" s="152">
        <v>31</v>
      </c>
      <c r="H10" s="152">
        <v>123</v>
      </c>
      <c r="I10" s="152">
        <v>30</v>
      </c>
      <c r="J10" s="152">
        <v>125</v>
      </c>
      <c r="K10" s="152">
        <v>44</v>
      </c>
    </row>
    <row r="11" spans="1:11" ht="15" customHeight="1">
      <c r="A11" s="83" t="s">
        <v>406</v>
      </c>
      <c r="B11" s="201">
        <v>15</v>
      </c>
      <c r="C11" s="201">
        <v>22</v>
      </c>
      <c r="D11" s="201">
        <v>1</v>
      </c>
      <c r="E11" s="201">
        <v>15</v>
      </c>
      <c r="F11" s="201">
        <v>20</v>
      </c>
      <c r="G11" s="201">
        <v>16</v>
      </c>
      <c r="H11" s="201">
        <v>7</v>
      </c>
      <c r="I11" s="201">
        <v>14</v>
      </c>
      <c r="J11" s="201">
        <v>19</v>
      </c>
      <c r="K11" s="201">
        <v>13</v>
      </c>
    </row>
    <row r="12" spans="1:11" ht="15" customHeight="1">
      <c r="A12" s="150" t="s">
        <v>407</v>
      </c>
      <c r="B12" s="152">
        <v>513</v>
      </c>
      <c r="C12" s="152">
        <v>229</v>
      </c>
      <c r="D12" s="152">
        <v>344</v>
      </c>
      <c r="E12" s="152">
        <v>213</v>
      </c>
      <c r="F12" s="152">
        <v>585</v>
      </c>
      <c r="G12" s="152">
        <v>268</v>
      </c>
      <c r="H12" s="152">
        <v>505</v>
      </c>
      <c r="I12" s="152">
        <v>251</v>
      </c>
      <c r="J12" s="152">
        <v>493</v>
      </c>
      <c r="K12" s="152">
        <v>212</v>
      </c>
    </row>
    <row r="13" spans="1:11" ht="15" customHeight="1">
      <c r="A13" s="83" t="s">
        <v>408</v>
      </c>
      <c r="B13" s="201">
        <v>0</v>
      </c>
      <c r="C13" s="201">
        <v>4</v>
      </c>
      <c r="D13" s="201">
        <v>0</v>
      </c>
      <c r="E13" s="201">
        <v>2</v>
      </c>
      <c r="F13" s="201">
        <v>0</v>
      </c>
      <c r="G13" s="201">
        <v>2</v>
      </c>
      <c r="H13" s="201">
        <v>0</v>
      </c>
      <c r="I13" s="201">
        <v>2</v>
      </c>
      <c r="J13" s="201">
        <v>0</v>
      </c>
      <c r="K13" s="201">
        <v>5</v>
      </c>
    </row>
    <row r="14" spans="1:11" ht="15" customHeight="1">
      <c r="A14" s="150" t="s">
        <v>409</v>
      </c>
      <c r="B14" s="152">
        <v>0</v>
      </c>
      <c r="C14" s="152">
        <v>10</v>
      </c>
      <c r="D14" s="152">
        <v>0</v>
      </c>
      <c r="E14" s="152">
        <v>8</v>
      </c>
      <c r="F14" s="152">
        <v>0</v>
      </c>
      <c r="G14" s="152">
        <v>7</v>
      </c>
      <c r="H14" s="152">
        <v>0</v>
      </c>
      <c r="I14" s="152">
        <v>4</v>
      </c>
      <c r="J14" s="152">
        <v>0</v>
      </c>
      <c r="K14" s="152">
        <v>7</v>
      </c>
    </row>
    <row r="15" spans="1:11" ht="15" customHeight="1">
      <c r="A15" s="83" t="s">
        <v>410</v>
      </c>
      <c r="B15" s="201">
        <v>0</v>
      </c>
      <c r="C15" s="201">
        <v>2</v>
      </c>
      <c r="D15" s="201">
        <v>0</v>
      </c>
      <c r="E15" s="201">
        <v>1</v>
      </c>
      <c r="F15" s="201">
        <v>0</v>
      </c>
      <c r="G15" s="201">
        <v>1</v>
      </c>
      <c r="H15" s="201">
        <v>0</v>
      </c>
      <c r="I15" s="201">
        <v>0</v>
      </c>
      <c r="J15" s="201">
        <v>0</v>
      </c>
      <c r="K15" s="201">
        <v>0</v>
      </c>
    </row>
    <row r="16" spans="1:11" ht="15" customHeight="1">
      <c r="A16" s="346" t="s">
        <v>11</v>
      </c>
      <c r="B16" s="347">
        <v>0</v>
      </c>
      <c r="C16" s="348">
        <v>3</v>
      </c>
      <c r="D16" s="347">
        <v>0</v>
      </c>
      <c r="E16" s="348">
        <v>4</v>
      </c>
      <c r="F16" s="347">
        <v>0</v>
      </c>
      <c r="G16" s="348">
        <v>4</v>
      </c>
      <c r="H16" s="347">
        <v>0</v>
      </c>
      <c r="I16" s="348">
        <v>2</v>
      </c>
      <c r="J16" s="347">
        <v>0</v>
      </c>
      <c r="K16" s="348">
        <v>5</v>
      </c>
    </row>
    <row r="17" spans="1:11" ht="15" customHeight="1">
      <c r="A17" s="45" t="s">
        <v>454</v>
      </c>
      <c r="B17" s="201">
        <v>0</v>
      </c>
      <c r="C17" s="201">
        <v>1</v>
      </c>
      <c r="D17" s="201">
        <v>0</v>
      </c>
      <c r="E17" s="201">
        <v>1</v>
      </c>
      <c r="F17" s="201">
        <v>0</v>
      </c>
      <c r="G17" s="201">
        <v>2</v>
      </c>
      <c r="H17" s="201">
        <v>0</v>
      </c>
      <c r="I17" s="201">
        <v>0</v>
      </c>
      <c r="J17" s="201">
        <v>0</v>
      </c>
      <c r="K17" s="201">
        <v>0</v>
      </c>
    </row>
    <row r="18" spans="1:11" ht="15" customHeight="1">
      <c r="A18" s="346" t="s">
        <v>411</v>
      </c>
      <c r="B18" s="347">
        <v>1</v>
      </c>
      <c r="C18" s="348">
        <v>3</v>
      </c>
      <c r="D18" s="347">
        <v>0</v>
      </c>
      <c r="E18" s="348">
        <v>5</v>
      </c>
      <c r="F18" s="347">
        <v>5</v>
      </c>
      <c r="G18" s="348">
        <v>5</v>
      </c>
      <c r="H18" s="347">
        <v>1</v>
      </c>
      <c r="I18" s="348">
        <v>2</v>
      </c>
      <c r="J18" s="347">
        <v>4</v>
      </c>
      <c r="K18" s="348">
        <v>1</v>
      </c>
    </row>
    <row r="19" spans="1:11" ht="15" customHeight="1">
      <c r="A19" s="45" t="s">
        <v>412</v>
      </c>
      <c r="B19" s="201">
        <v>105</v>
      </c>
      <c r="C19" s="201">
        <v>88</v>
      </c>
      <c r="D19" s="201">
        <v>72</v>
      </c>
      <c r="E19" s="201">
        <v>51</v>
      </c>
      <c r="F19" s="201">
        <v>164</v>
      </c>
      <c r="G19" s="201">
        <v>46</v>
      </c>
      <c r="H19" s="201">
        <v>217</v>
      </c>
      <c r="I19" s="201">
        <v>52</v>
      </c>
      <c r="J19" s="201">
        <v>175</v>
      </c>
      <c r="K19" s="201">
        <v>64</v>
      </c>
    </row>
    <row r="20" spans="1:11" ht="15" customHeight="1">
      <c r="A20" s="346" t="s">
        <v>413</v>
      </c>
      <c r="B20" s="347">
        <v>1335</v>
      </c>
      <c r="C20" s="348">
        <v>828</v>
      </c>
      <c r="D20" s="347">
        <v>817</v>
      </c>
      <c r="E20" s="348">
        <v>676</v>
      </c>
      <c r="F20" s="347">
        <v>2136</v>
      </c>
      <c r="G20" s="348">
        <v>931</v>
      </c>
      <c r="H20" s="347">
        <v>1533</v>
      </c>
      <c r="I20" s="348">
        <v>888</v>
      </c>
      <c r="J20" s="347">
        <v>1477</v>
      </c>
      <c r="K20" s="348">
        <v>772</v>
      </c>
    </row>
    <row r="21" spans="1:11" ht="15" customHeight="1">
      <c r="A21" s="45" t="s">
        <v>414</v>
      </c>
      <c r="B21" s="201">
        <v>266</v>
      </c>
      <c r="C21" s="201">
        <v>244</v>
      </c>
      <c r="D21" s="201">
        <v>186</v>
      </c>
      <c r="E21" s="201">
        <v>188</v>
      </c>
      <c r="F21" s="201">
        <v>383</v>
      </c>
      <c r="G21" s="201">
        <v>236</v>
      </c>
      <c r="H21" s="201">
        <v>231</v>
      </c>
      <c r="I21" s="201">
        <v>205</v>
      </c>
      <c r="J21" s="201">
        <v>266</v>
      </c>
      <c r="K21" s="201">
        <v>191</v>
      </c>
    </row>
    <row r="22" spans="1:11" ht="15" customHeight="1">
      <c r="A22" s="346" t="s">
        <v>415</v>
      </c>
      <c r="B22" s="347">
        <v>705</v>
      </c>
      <c r="C22" s="348">
        <v>150</v>
      </c>
      <c r="D22" s="347">
        <v>237</v>
      </c>
      <c r="E22" s="348">
        <v>127</v>
      </c>
      <c r="F22" s="347">
        <v>797</v>
      </c>
      <c r="G22" s="348">
        <v>249</v>
      </c>
      <c r="H22" s="347">
        <v>784</v>
      </c>
      <c r="I22" s="348">
        <v>187</v>
      </c>
      <c r="J22" s="347">
        <v>781</v>
      </c>
      <c r="K22" s="348">
        <v>170</v>
      </c>
    </row>
    <row r="23" spans="1:11" ht="15" customHeight="1">
      <c r="A23" s="45" t="s">
        <v>416</v>
      </c>
      <c r="B23" s="201">
        <v>0</v>
      </c>
      <c r="C23" s="201">
        <v>9</v>
      </c>
      <c r="D23" s="201">
        <v>0</v>
      </c>
      <c r="E23" s="201">
        <v>11</v>
      </c>
      <c r="F23" s="201">
        <v>0</v>
      </c>
      <c r="G23" s="201">
        <v>8</v>
      </c>
      <c r="H23" s="201">
        <v>0</v>
      </c>
      <c r="I23" s="201">
        <v>2</v>
      </c>
      <c r="J23" s="201">
        <v>0</v>
      </c>
      <c r="K23" s="201">
        <v>7</v>
      </c>
    </row>
    <row r="24" spans="1:11" ht="15" customHeight="1">
      <c r="A24" s="346" t="s">
        <v>417</v>
      </c>
      <c r="B24" s="347">
        <v>59</v>
      </c>
      <c r="C24" s="348">
        <v>55</v>
      </c>
      <c r="D24" s="347">
        <v>13</v>
      </c>
      <c r="E24" s="348">
        <v>54</v>
      </c>
      <c r="F24" s="347">
        <v>93</v>
      </c>
      <c r="G24" s="348">
        <v>50</v>
      </c>
      <c r="H24" s="347">
        <v>65</v>
      </c>
      <c r="I24" s="348">
        <v>45</v>
      </c>
      <c r="J24" s="347">
        <v>47</v>
      </c>
      <c r="K24" s="348">
        <v>45</v>
      </c>
    </row>
    <row r="25" spans="1:11" ht="15" customHeight="1">
      <c r="A25" s="45" t="s">
        <v>418</v>
      </c>
      <c r="B25" s="201">
        <v>16</v>
      </c>
      <c r="C25" s="201">
        <v>17</v>
      </c>
      <c r="D25" s="201">
        <v>3</v>
      </c>
      <c r="E25" s="201">
        <v>16</v>
      </c>
      <c r="F25" s="201">
        <v>15</v>
      </c>
      <c r="G25" s="201">
        <v>15</v>
      </c>
      <c r="H25" s="201">
        <v>7</v>
      </c>
      <c r="I25" s="201">
        <v>9</v>
      </c>
      <c r="J25" s="201">
        <v>27</v>
      </c>
      <c r="K25" s="201">
        <v>19</v>
      </c>
    </row>
    <row r="26" spans="1:11" ht="15" customHeight="1">
      <c r="A26" s="346" t="s">
        <v>419</v>
      </c>
      <c r="B26" s="347">
        <v>433</v>
      </c>
      <c r="C26" s="348">
        <v>87</v>
      </c>
      <c r="D26" s="347">
        <v>236</v>
      </c>
      <c r="E26" s="348">
        <v>66</v>
      </c>
      <c r="F26" s="347">
        <v>587</v>
      </c>
      <c r="G26" s="348">
        <v>114</v>
      </c>
      <c r="H26" s="347">
        <v>442</v>
      </c>
      <c r="I26" s="348">
        <v>94</v>
      </c>
      <c r="J26" s="347">
        <v>565</v>
      </c>
      <c r="K26" s="348">
        <v>105</v>
      </c>
    </row>
    <row r="27" spans="1:11" ht="15" customHeight="1">
      <c r="A27" s="45" t="s">
        <v>420</v>
      </c>
      <c r="B27" s="201">
        <v>131</v>
      </c>
      <c r="C27" s="201">
        <v>100</v>
      </c>
      <c r="D27" s="201">
        <v>76</v>
      </c>
      <c r="E27" s="201">
        <v>91</v>
      </c>
      <c r="F27" s="201">
        <v>318</v>
      </c>
      <c r="G27" s="201">
        <v>76</v>
      </c>
      <c r="H27" s="201">
        <v>163</v>
      </c>
      <c r="I27" s="201">
        <v>97</v>
      </c>
      <c r="J27" s="201">
        <v>166</v>
      </c>
      <c r="K27" s="201">
        <v>101</v>
      </c>
    </row>
    <row r="28" spans="1:11" ht="15" customHeight="1">
      <c r="A28" s="346" t="s">
        <v>421</v>
      </c>
      <c r="B28" s="347">
        <v>29</v>
      </c>
      <c r="C28" s="348">
        <v>39</v>
      </c>
      <c r="D28" s="347">
        <v>13</v>
      </c>
      <c r="E28" s="348">
        <v>41</v>
      </c>
      <c r="F28" s="347">
        <v>46</v>
      </c>
      <c r="G28" s="348">
        <v>31</v>
      </c>
      <c r="H28" s="347">
        <v>21</v>
      </c>
      <c r="I28" s="348">
        <v>24</v>
      </c>
      <c r="J28" s="347">
        <v>36</v>
      </c>
      <c r="K28" s="348">
        <v>46</v>
      </c>
    </row>
    <row r="29" spans="1:11" ht="15" customHeight="1">
      <c r="A29" s="45" t="s">
        <v>422</v>
      </c>
      <c r="B29" s="201">
        <v>0</v>
      </c>
      <c r="C29" s="201">
        <v>0</v>
      </c>
      <c r="D29" s="201">
        <v>0</v>
      </c>
      <c r="E29" s="201">
        <v>1</v>
      </c>
      <c r="F29" s="201">
        <v>0</v>
      </c>
      <c r="G29" s="201">
        <v>2</v>
      </c>
      <c r="H29" s="201">
        <v>0</v>
      </c>
      <c r="I29" s="201">
        <v>4</v>
      </c>
      <c r="J29" s="201">
        <v>0</v>
      </c>
      <c r="K29" s="201">
        <v>1</v>
      </c>
    </row>
    <row r="30" spans="1:11" ht="15" customHeight="1">
      <c r="A30" s="346" t="s">
        <v>423</v>
      </c>
      <c r="B30" s="347">
        <v>1</v>
      </c>
      <c r="C30" s="348">
        <v>1</v>
      </c>
      <c r="D30" s="347">
        <v>0</v>
      </c>
      <c r="E30" s="348">
        <v>1</v>
      </c>
      <c r="F30" s="347">
        <v>1</v>
      </c>
      <c r="G30" s="348">
        <v>1</v>
      </c>
      <c r="H30" s="347">
        <v>4</v>
      </c>
      <c r="I30" s="348">
        <v>2</v>
      </c>
      <c r="J30" s="347">
        <v>1</v>
      </c>
      <c r="K30" s="348">
        <v>2</v>
      </c>
    </row>
    <row r="31" spans="1:11" ht="15" customHeight="1">
      <c r="A31" s="45" t="s">
        <v>424</v>
      </c>
      <c r="B31" s="201">
        <v>250</v>
      </c>
      <c r="C31" s="201">
        <v>89</v>
      </c>
      <c r="D31" s="201">
        <v>74</v>
      </c>
      <c r="E31" s="201">
        <v>67</v>
      </c>
      <c r="F31" s="201">
        <v>372</v>
      </c>
      <c r="G31" s="201">
        <v>114</v>
      </c>
      <c r="H31" s="201">
        <v>158</v>
      </c>
      <c r="I31" s="201">
        <v>104</v>
      </c>
      <c r="J31" s="201">
        <v>221</v>
      </c>
      <c r="K31" s="201">
        <v>72</v>
      </c>
    </row>
    <row r="32" spans="1:11" ht="15" customHeight="1">
      <c r="A32" s="346" t="s">
        <v>425</v>
      </c>
      <c r="B32" s="347">
        <v>293</v>
      </c>
      <c r="C32" s="348">
        <v>238</v>
      </c>
      <c r="D32" s="347">
        <v>130</v>
      </c>
      <c r="E32" s="348">
        <v>209</v>
      </c>
      <c r="F32" s="347">
        <v>508</v>
      </c>
      <c r="G32" s="348">
        <v>320</v>
      </c>
      <c r="H32" s="347">
        <v>388</v>
      </c>
      <c r="I32" s="348">
        <v>288</v>
      </c>
      <c r="J32" s="347">
        <v>323</v>
      </c>
      <c r="K32" s="348">
        <v>276</v>
      </c>
    </row>
    <row r="33" spans="1:11" ht="15" customHeight="1">
      <c r="A33" s="45" t="s">
        <v>426</v>
      </c>
      <c r="B33" s="201">
        <v>2</v>
      </c>
      <c r="C33" s="201">
        <v>26</v>
      </c>
      <c r="D33" s="201">
        <v>3</v>
      </c>
      <c r="E33" s="201">
        <v>21</v>
      </c>
      <c r="F33" s="201">
        <v>0</v>
      </c>
      <c r="G33" s="201">
        <v>26</v>
      </c>
      <c r="H33" s="201">
        <v>0</v>
      </c>
      <c r="I33" s="201">
        <v>29</v>
      </c>
      <c r="J33" s="201">
        <v>0</v>
      </c>
      <c r="K33" s="201">
        <v>22</v>
      </c>
    </row>
    <row r="34" spans="1:11" ht="15" customHeight="1">
      <c r="A34" s="346" t="s">
        <v>52</v>
      </c>
      <c r="B34" s="347">
        <v>267</v>
      </c>
      <c r="C34" s="348">
        <v>48</v>
      </c>
      <c r="D34" s="347">
        <v>161</v>
      </c>
      <c r="E34" s="348">
        <v>59</v>
      </c>
      <c r="F34" s="347">
        <v>230</v>
      </c>
      <c r="G34" s="348">
        <v>81</v>
      </c>
      <c r="H34" s="347">
        <v>303</v>
      </c>
      <c r="I34" s="348">
        <v>79</v>
      </c>
      <c r="J34" s="347">
        <v>194</v>
      </c>
      <c r="K34" s="348">
        <v>73</v>
      </c>
    </row>
    <row r="35" spans="1:11" ht="15" customHeight="1">
      <c r="A35" s="45" t="s">
        <v>427</v>
      </c>
      <c r="B35" s="201">
        <v>55</v>
      </c>
      <c r="C35" s="201">
        <v>68</v>
      </c>
      <c r="D35" s="201">
        <v>27</v>
      </c>
      <c r="E35" s="201">
        <v>53</v>
      </c>
      <c r="F35" s="201">
        <v>57</v>
      </c>
      <c r="G35" s="201">
        <v>61</v>
      </c>
      <c r="H35" s="201">
        <v>57</v>
      </c>
      <c r="I35" s="201">
        <v>51</v>
      </c>
      <c r="J35" s="201">
        <v>6</v>
      </c>
      <c r="K35" s="201">
        <v>50</v>
      </c>
    </row>
    <row r="36" spans="1:11" ht="15" customHeight="1">
      <c r="A36" s="346" t="s">
        <v>428</v>
      </c>
      <c r="B36" s="347">
        <v>1086</v>
      </c>
      <c r="C36" s="348">
        <v>117</v>
      </c>
      <c r="D36" s="347">
        <v>566</v>
      </c>
      <c r="E36" s="348">
        <v>123</v>
      </c>
      <c r="F36" s="347">
        <v>1073</v>
      </c>
      <c r="G36" s="348">
        <v>154</v>
      </c>
      <c r="H36" s="347">
        <v>790</v>
      </c>
      <c r="I36" s="348">
        <v>169</v>
      </c>
      <c r="J36" s="347">
        <v>724</v>
      </c>
      <c r="K36" s="348">
        <v>176</v>
      </c>
    </row>
    <row r="37" spans="1:11" ht="15" customHeight="1">
      <c r="A37" s="45" t="s">
        <v>429</v>
      </c>
      <c r="B37" s="201">
        <v>0</v>
      </c>
      <c r="C37" s="201">
        <v>3</v>
      </c>
      <c r="D37" s="201">
        <v>0</v>
      </c>
      <c r="E37" s="201">
        <v>5</v>
      </c>
      <c r="F37" s="201">
        <v>0</v>
      </c>
      <c r="G37" s="201">
        <v>3</v>
      </c>
      <c r="H37" s="201">
        <v>1</v>
      </c>
      <c r="I37" s="201">
        <v>3</v>
      </c>
      <c r="J37" s="201">
        <v>9</v>
      </c>
      <c r="K37" s="201">
        <v>5</v>
      </c>
    </row>
    <row r="38" spans="1:11" ht="15" customHeight="1">
      <c r="A38" s="346" t="s">
        <v>6</v>
      </c>
      <c r="B38" s="347">
        <v>661</v>
      </c>
      <c r="C38" s="348">
        <v>570</v>
      </c>
      <c r="D38" s="347">
        <v>384</v>
      </c>
      <c r="E38" s="348">
        <v>447</v>
      </c>
      <c r="F38" s="347">
        <v>996</v>
      </c>
      <c r="G38" s="348">
        <v>475</v>
      </c>
      <c r="H38" s="347">
        <v>687</v>
      </c>
      <c r="I38" s="348">
        <v>513</v>
      </c>
      <c r="J38" s="347">
        <v>784</v>
      </c>
      <c r="K38" s="348">
        <v>500</v>
      </c>
    </row>
    <row r="39" spans="1:11" ht="15" customHeight="1">
      <c r="A39" s="45" t="s">
        <v>430</v>
      </c>
      <c r="B39" s="201">
        <v>24</v>
      </c>
      <c r="C39" s="201">
        <v>14</v>
      </c>
      <c r="D39" s="201">
        <v>6</v>
      </c>
      <c r="E39" s="201">
        <v>20</v>
      </c>
      <c r="F39" s="201">
        <v>41</v>
      </c>
      <c r="G39" s="201">
        <v>27</v>
      </c>
      <c r="H39" s="201">
        <v>38</v>
      </c>
      <c r="I39" s="201">
        <v>29</v>
      </c>
      <c r="J39" s="201">
        <v>27</v>
      </c>
      <c r="K39" s="201">
        <v>33</v>
      </c>
    </row>
    <row r="40" spans="1:11" ht="15" customHeight="1">
      <c r="A40" s="346" t="s">
        <v>431</v>
      </c>
      <c r="B40" s="347">
        <v>5</v>
      </c>
      <c r="C40" s="348">
        <v>2</v>
      </c>
      <c r="D40" s="347">
        <v>0</v>
      </c>
      <c r="E40" s="348">
        <v>0</v>
      </c>
      <c r="F40" s="347">
        <v>2</v>
      </c>
      <c r="G40" s="348">
        <v>3</v>
      </c>
      <c r="H40" s="347">
        <v>1</v>
      </c>
      <c r="I40" s="348">
        <v>0</v>
      </c>
      <c r="J40" s="347">
        <v>1</v>
      </c>
      <c r="K40" s="348">
        <v>1</v>
      </c>
    </row>
    <row r="41" spans="1:11" ht="15" customHeight="1">
      <c r="A41" s="45" t="s">
        <v>432</v>
      </c>
      <c r="B41" s="201">
        <v>735</v>
      </c>
      <c r="C41" s="201">
        <v>300</v>
      </c>
      <c r="D41" s="201">
        <v>585</v>
      </c>
      <c r="E41" s="201">
        <v>255</v>
      </c>
      <c r="F41" s="201">
        <v>716</v>
      </c>
      <c r="G41" s="201">
        <v>332</v>
      </c>
      <c r="H41" s="201">
        <v>299</v>
      </c>
      <c r="I41" s="201">
        <v>229</v>
      </c>
      <c r="J41" s="201">
        <v>422</v>
      </c>
      <c r="K41" s="201">
        <v>167</v>
      </c>
    </row>
    <row r="42" spans="1:11" ht="15" customHeight="1">
      <c r="A42" s="346" t="s">
        <v>433</v>
      </c>
      <c r="B42" s="347">
        <v>0</v>
      </c>
      <c r="C42" s="348">
        <v>0</v>
      </c>
      <c r="D42" s="347">
        <v>0</v>
      </c>
      <c r="E42" s="348">
        <v>5</v>
      </c>
      <c r="F42" s="347">
        <v>0</v>
      </c>
      <c r="G42" s="348">
        <v>0</v>
      </c>
      <c r="H42" s="347">
        <v>0</v>
      </c>
      <c r="I42" s="348">
        <v>1</v>
      </c>
      <c r="J42" s="347">
        <v>1</v>
      </c>
      <c r="K42" s="348">
        <v>2</v>
      </c>
    </row>
    <row r="43" spans="1:11" ht="15" customHeight="1">
      <c r="A43" s="45" t="s">
        <v>434</v>
      </c>
      <c r="B43" s="201">
        <v>0</v>
      </c>
      <c r="C43" s="201">
        <v>30</v>
      </c>
      <c r="D43" s="201">
        <v>0</v>
      </c>
      <c r="E43" s="201">
        <v>32</v>
      </c>
      <c r="F43" s="201">
        <v>0</v>
      </c>
      <c r="G43" s="201">
        <v>28</v>
      </c>
      <c r="H43" s="201">
        <v>0</v>
      </c>
      <c r="I43" s="201">
        <v>27</v>
      </c>
      <c r="J43" s="201">
        <v>0</v>
      </c>
      <c r="K43" s="201">
        <v>39</v>
      </c>
    </row>
    <row r="44" spans="1:11" ht="15" customHeight="1">
      <c r="A44" s="346" t="s">
        <v>435</v>
      </c>
      <c r="B44" s="347">
        <v>2</v>
      </c>
      <c r="C44" s="348">
        <v>68</v>
      </c>
      <c r="D44" s="347">
        <v>0</v>
      </c>
      <c r="E44" s="348">
        <v>75</v>
      </c>
      <c r="F44" s="347">
        <v>2</v>
      </c>
      <c r="G44" s="348">
        <v>88</v>
      </c>
      <c r="H44" s="347">
        <v>1</v>
      </c>
      <c r="I44" s="348">
        <v>61</v>
      </c>
      <c r="J44" s="347">
        <v>2</v>
      </c>
      <c r="K44" s="348">
        <v>51</v>
      </c>
    </row>
    <row r="45" spans="1:11" ht="15" customHeight="1">
      <c r="A45" s="45" t="s">
        <v>436</v>
      </c>
      <c r="B45" s="201">
        <v>373</v>
      </c>
      <c r="C45" s="201">
        <v>371</v>
      </c>
      <c r="D45" s="201">
        <v>239</v>
      </c>
      <c r="E45" s="201">
        <v>301</v>
      </c>
      <c r="F45" s="201">
        <v>414</v>
      </c>
      <c r="G45" s="201">
        <v>524</v>
      </c>
      <c r="H45" s="201">
        <v>316</v>
      </c>
      <c r="I45" s="201">
        <v>453</v>
      </c>
      <c r="J45" s="201">
        <v>403</v>
      </c>
      <c r="K45" s="201">
        <v>445</v>
      </c>
    </row>
    <row r="46" spans="1:11" ht="15" customHeight="1">
      <c r="A46" s="150" t="s">
        <v>437</v>
      </c>
      <c r="B46" s="152">
        <v>269</v>
      </c>
      <c r="C46" s="152">
        <v>142</v>
      </c>
      <c r="D46" s="152">
        <v>138</v>
      </c>
      <c r="E46" s="152">
        <v>111</v>
      </c>
      <c r="F46" s="152">
        <v>440</v>
      </c>
      <c r="G46" s="152">
        <v>175</v>
      </c>
      <c r="H46" s="152">
        <v>375</v>
      </c>
      <c r="I46" s="152">
        <v>177</v>
      </c>
      <c r="J46" s="152">
        <v>257</v>
      </c>
      <c r="K46" s="152">
        <v>148</v>
      </c>
    </row>
    <row r="47" spans="1:11" ht="15" customHeight="1">
      <c r="A47" s="83" t="s">
        <v>140</v>
      </c>
      <c r="B47" s="201">
        <v>13</v>
      </c>
      <c r="C47" s="201">
        <v>9</v>
      </c>
      <c r="D47" s="201">
        <v>4</v>
      </c>
      <c r="E47" s="201">
        <v>6</v>
      </c>
      <c r="F47" s="201">
        <v>20</v>
      </c>
      <c r="G47" s="201">
        <v>9</v>
      </c>
      <c r="H47" s="201">
        <v>14</v>
      </c>
      <c r="I47" s="201">
        <v>16</v>
      </c>
      <c r="J47" s="201">
        <v>6</v>
      </c>
      <c r="K47" s="201">
        <v>9</v>
      </c>
    </row>
    <row r="48" spans="1:11" ht="15" customHeight="1">
      <c r="A48" s="150" t="s">
        <v>455</v>
      </c>
      <c r="B48" s="152">
        <v>1</v>
      </c>
      <c r="C48" s="152">
        <v>2</v>
      </c>
      <c r="D48" s="152">
        <v>1</v>
      </c>
      <c r="E48" s="152">
        <v>0</v>
      </c>
      <c r="F48" s="152">
        <v>15</v>
      </c>
      <c r="G48" s="152">
        <v>1</v>
      </c>
      <c r="H48" s="152">
        <v>10</v>
      </c>
      <c r="I48" s="152">
        <v>2</v>
      </c>
      <c r="J48" s="152">
        <v>3</v>
      </c>
      <c r="K48" s="152">
        <v>0</v>
      </c>
    </row>
    <row r="49" spans="1:11" ht="15" customHeight="1">
      <c r="A49" s="83" t="s">
        <v>438</v>
      </c>
      <c r="B49" s="201">
        <v>4</v>
      </c>
      <c r="C49" s="201">
        <v>20</v>
      </c>
      <c r="D49" s="201">
        <v>1</v>
      </c>
      <c r="E49" s="201">
        <v>25</v>
      </c>
      <c r="F49" s="201">
        <v>15</v>
      </c>
      <c r="G49" s="201">
        <v>31</v>
      </c>
      <c r="H49" s="201">
        <v>10</v>
      </c>
      <c r="I49" s="201">
        <v>23</v>
      </c>
      <c r="J49" s="201">
        <v>10</v>
      </c>
      <c r="K49" s="201">
        <v>7</v>
      </c>
    </row>
    <row r="50" spans="1:11" ht="15" customHeight="1">
      <c r="A50" s="150" t="s">
        <v>439</v>
      </c>
      <c r="B50" s="152">
        <v>166</v>
      </c>
      <c r="C50" s="152">
        <v>23</v>
      </c>
      <c r="D50" s="152">
        <v>82</v>
      </c>
      <c r="E50" s="152">
        <v>27</v>
      </c>
      <c r="F50" s="152">
        <v>343</v>
      </c>
      <c r="G50" s="152">
        <v>25</v>
      </c>
      <c r="H50" s="152">
        <v>204</v>
      </c>
      <c r="I50" s="152">
        <v>18</v>
      </c>
      <c r="J50" s="152">
        <v>266</v>
      </c>
      <c r="K50" s="152">
        <v>24</v>
      </c>
    </row>
    <row r="51" spans="1:11" ht="15" customHeight="1">
      <c r="A51" s="83" t="s">
        <v>440</v>
      </c>
      <c r="B51" s="201">
        <v>503</v>
      </c>
      <c r="C51" s="201">
        <v>568</v>
      </c>
      <c r="D51" s="201">
        <v>303</v>
      </c>
      <c r="E51" s="201">
        <v>383</v>
      </c>
      <c r="F51" s="201">
        <v>906</v>
      </c>
      <c r="G51" s="201">
        <v>495</v>
      </c>
      <c r="H51" s="201">
        <v>437</v>
      </c>
      <c r="I51" s="201">
        <v>480</v>
      </c>
      <c r="J51" s="201">
        <v>422</v>
      </c>
      <c r="K51" s="201">
        <v>469</v>
      </c>
    </row>
    <row r="52" spans="1:11" ht="15" customHeight="1">
      <c r="A52" s="150" t="s">
        <v>456</v>
      </c>
      <c r="B52" s="152">
        <v>0</v>
      </c>
      <c r="C52" s="152">
        <v>8</v>
      </c>
      <c r="D52" s="152">
        <v>0</v>
      </c>
      <c r="E52" s="152">
        <v>3</v>
      </c>
      <c r="F52" s="152">
        <v>0</v>
      </c>
      <c r="G52" s="152">
        <v>4</v>
      </c>
      <c r="H52" s="152">
        <v>0</v>
      </c>
      <c r="I52" s="152">
        <v>5</v>
      </c>
      <c r="J52" s="152">
        <v>0</v>
      </c>
      <c r="K52" s="152">
        <v>3</v>
      </c>
    </row>
    <row r="53" spans="1:11" ht="15" customHeight="1">
      <c r="A53" s="83" t="s">
        <v>441</v>
      </c>
      <c r="B53" s="201">
        <v>1348</v>
      </c>
      <c r="C53" s="201">
        <v>898</v>
      </c>
      <c r="D53" s="201">
        <v>919</v>
      </c>
      <c r="E53" s="201">
        <v>877</v>
      </c>
      <c r="F53" s="201">
        <v>1629</v>
      </c>
      <c r="G53" s="201">
        <v>1228</v>
      </c>
      <c r="H53" s="201">
        <v>1430</v>
      </c>
      <c r="I53" s="201">
        <v>976</v>
      </c>
      <c r="J53" s="201">
        <v>1489</v>
      </c>
      <c r="K53" s="201">
        <v>895</v>
      </c>
    </row>
    <row r="54" spans="1:11" ht="15" customHeight="1">
      <c r="A54" s="150" t="s">
        <v>442</v>
      </c>
      <c r="B54" s="152">
        <v>1079</v>
      </c>
      <c r="C54" s="152">
        <v>1143</v>
      </c>
      <c r="D54" s="152">
        <v>594</v>
      </c>
      <c r="E54" s="152">
        <v>969</v>
      </c>
      <c r="F54" s="152">
        <v>1460</v>
      </c>
      <c r="G54" s="152">
        <v>1291</v>
      </c>
      <c r="H54" s="152">
        <v>1100</v>
      </c>
      <c r="I54" s="152">
        <v>1138</v>
      </c>
      <c r="J54" s="152">
        <v>1266</v>
      </c>
      <c r="K54" s="152">
        <v>1018</v>
      </c>
    </row>
    <row r="55" spans="1:11" ht="15" customHeight="1">
      <c r="A55" s="83" t="s">
        <v>443</v>
      </c>
      <c r="B55" s="201">
        <v>136</v>
      </c>
      <c r="C55" s="201">
        <v>161</v>
      </c>
      <c r="D55" s="201">
        <v>103</v>
      </c>
      <c r="E55" s="201">
        <v>141</v>
      </c>
      <c r="F55" s="201">
        <v>192</v>
      </c>
      <c r="G55" s="201">
        <v>141</v>
      </c>
      <c r="H55" s="201">
        <v>164</v>
      </c>
      <c r="I55" s="201">
        <v>153</v>
      </c>
      <c r="J55" s="201">
        <v>101</v>
      </c>
      <c r="K55" s="201">
        <v>131</v>
      </c>
    </row>
    <row r="56" spans="1:11" ht="15" customHeight="1" thickBot="1">
      <c r="A56" s="204" t="s">
        <v>444</v>
      </c>
      <c r="B56" s="258">
        <v>9</v>
      </c>
      <c r="C56" s="258">
        <v>60</v>
      </c>
      <c r="D56" s="258">
        <v>13</v>
      </c>
      <c r="E56" s="258">
        <v>33</v>
      </c>
      <c r="F56" s="258">
        <v>26</v>
      </c>
      <c r="G56" s="258">
        <v>46</v>
      </c>
      <c r="H56" s="258">
        <v>21</v>
      </c>
      <c r="I56" s="258">
        <v>59</v>
      </c>
      <c r="J56" s="258">
        <v>21</v>
      </c>
      <c r="K56" s="258">
        <v>52</v>
      </c>
    </row>
    <row r="57" ht="13.5" thickTop="1">
      <c r="A57" s="45"/>
    </row>
    <row r="58" spans="1:11" ht="15">
      <c r="A58" s="132" t="s">
        <v>103</v>
      </c>
      <c r="B58" s="255">
        <f>SUM(B5:B57)</f>
        <v>12062</v>
      </c>
      <c r="C58" s="255">
        <f>SUM(C5:C57)</f>
        <v>7951</v>
      </c>
      <c r="D58" s="255">
        <v>6954</v>
      </c>
      <c r="E58" s="255">
        <v>6800</v>
      </c>
      <c r="F58" s="255">
        <f aca="true" t="shared" si="0" ref="F58:K58">SUM(F5:F57)</f>
        <v>16401</v>
      </c>
      <c r="G58" s="255">
        <f t="shared" si="0"/>
        <v>8811</v>
      </c>
      <c r="H58" s="255">
        <f t="shared" si="0"/>
        <v>12073</v>
      </c>
      <c r="I58" s="255">
        <f t="shared" si="0"/>
        <v>8135</v>
      </c>
      <c r="J58" s="255">
        <f t="shared" si="0"/>
        <v>12347</v>
      </c>
      <c r="K58" s="255">
        <f t="shared" si="0"/>
        <v>7559</v>
      </c>
    </row>
    <row r="59" spans="1:11" ht="3.75" customHeight="1">
      <c r="A59" s="130"/>
      <c r="B59" s="201"/>
      <c r="C59" s="201"/>
      <c r="D59" s="201"/>
      <c r="E59" s="201"/>
      <c r="F59" s="201"/>
      <c r="G59" s="201"/>
      <c r="H59" s="201"/>
      <c r="I59" s="201"/>
      <c r="J59" s="201"/>
      <c r="K59" s="201"/>
    </row>
    <row r="60" spans="1:11" ht="15.75" thickBot="1">
      <c r="A60" s="177" t="s">
        <v>100</v>
      </c>
      <c r="B60" s="435">
        <f>SUM(B58:C58)</f>
        <v>20013</v>
      </c>
      <c r="C60" s="436"/>
      <c r="D60" s="435">
        <v>13754</v>
      </c>
      <c r="E60" s="436"/>
      <c r="F60" s="435">
        <f>SUM(F58:G58)</f>
        <v>25212</v>
      </c>
      <c r="G60" s="436"/>
      <c r="H60" s="435">
        <f>SUM(H58:I58)</f>
        <v>20208</v>
      </c>
      <c r="I60" s="436"/>
      <c r="J60" s="435">
        <f>SUM(J58:K58)</f>
        <v>19906</v>
      </c>
      <c r="K60" s="436"/>
    </row>
    <row r="61" spans="1:10" ht="12.75" customHeight="1">
      <c r="A61" s="46"/>
      <c r="B61" s="83"/>
      <c r="D61" s="83"/>
      <c r="F61" s="83"/>
      <c r="H61" s="83"/>
      <c r="J61" s="83" t="s">
        <v>85</v>
      </c>
    </row>
    <row r="62" ht="15" customHeight="1">
      <c r="A62" s="5"/>
    </row>
  </sheetData>
  <sheetProtection/>
  <mergeCells count="10">
    <mergeCell ref="B3:C3"/>
    <mergeCell ref="B60:C60"/>
    <mergeCell ref="J3:K3"/>
    <mergeCell ref="J60:K60"/>
    <mergeCell ref="D3:E3"/>
    <mergeCell ref="D60:E60"/>
    <mergeCell ref="H3:I3"/>
    <mergeCell ref="H60:I60"/>
    <mergeCell ref="F3:G3"/>
    <mergeCell ref="F60:G60"/>
  </mergeCells>
  <printOptions/>
  <pageMargins left="0.75" right="0.75" top="1" bottom="1" header="0.5" footer="0.5"/>
  <pageSetup fitToHeight="1" fitToWidth="1"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sheetPr>
    <pageSetUpPr fitToPage="1"/>
  </sheetPr>
  <dimension ref="A1:K64"/>
  <sheetViews>
    <sheetView showGridLines="0" zoomScalePageLayoutView="0" workbookViewId="0" topLeftCell="A37">
      <selection activeCell="E57" sqref="E57"/>
    </sheetView>
  </sheetViews>
  <sheetFormatPr defaultColWidth="9.140625" defaultRowHeight="12.75"/>
  <cols>
    <col min="1" max="1" width="14.421875" style="5" customWidth="1"/>
    <col min="2" max="3" width="11.28125" style="5" customWidth="1"/>
    <col min="4" max="4" width="11.140625" style="5" customWidth="1"/>
    <col min="5" max="5" width="10.57421875" style="5" customWidth="1"/>
    <col min="6" max="8" width="10.7109375" style="5" customWidth="1"/>
    <col min="9" max="9" width="10.57421875" style="5" customWidth="1"/>
    <col min="10" max="16384" width="9.140625" style="5" customWidth="1"/>
  </cols>
  <sheetData>
    <row r="1" spans="1:11" s="124" customFormat="1" ht="15" customHeight="1">
      <c r="A1" s="127" t="s">
        <v>347</v>
      </c>
      <c r="B1" s="129"/>
      <c r="C1" s="129"/>
      <c r="D1" s="129"/>
      <c r="E1" s="131"/>
      <c r="F1" s="132"/>
      <c r="G1" s="132"/>
      <c r="H1" s="132"/>
      <c r="I1" s="132"/>
      <c r="J1" s="130"/>
      <c r="K1" s="130"/>
    </row>
    <row r="2" spans="1:11" ht="15.75" customHeight="1" thickBot="1">
      <c r="A2" s="8" t="s">
        <v>60</v>
      </c>
      <c r="B2" s="9"/>
      <c r="C2" s="9"/>
      <c r="D2" s="10"/>
      <c r="E2" s="12"/>
      <c r="F2" s="13"/>
      <c r="G2" s="13"/>
      <c r="H2" s="13"/>
      <c r="I2" s="13"/>
      <c r="J2" s="14"/>
      <c r="K2" s="14"/>
    </row>
    <row r="3" spans="1:9" ht="35.25" customHeight="1">
      <c r="A3" s="170"/>
      <c r="B3" s="439" t="s">
        <v>459</v>
      </c>
      <c r="C3" s="439"/>
      <c r="D3" s="439"/>
      <c r="E3" s="171" t="s">
        <v>96</v>
      </c>
      <c r="F3" s="437" t="s">
        <v>54</v>
      </c>
      <c r="G3" s="437"/>
      <c r="H3" s="438"/>
      <c r="I3" s="138" t="s">
        <v>458</v>
      </c>
    </row>
    <row r="4" spans="1:9" ht="22.5" customHeight="1">
      <c r="A4" s="2"/>
      <c r="B4" s="54"/>
      <c r="C4" s="54"/>
      <c r="D4" s="54"/>
      <c r="E4" s="64"/>
      <c r="F4" s="69" t="s">
        <v>473</v>
      </c>
      <c r="G4" s="140" t="s">
        <v>474</v>
      </c>
      <c r="H4" s="140" t="s">
        <v>444</v>
      </c>
      <c r="I4" s="2"/>
    </row>
    <row r="5" spans="1:9" ht="16.5" customHeight="1">
      <c r="A5" s="65" t="s">
        <v>445</v>
      </c>
      <c r="B5" s="60" t="s">
        <v>325</v>
      </c>
      <c r="C5" s="60" t="s">
        <v>326</v>
      </c>
      <c r="D5" s="60" t="s">
        <v>327</v>
      </c>
      <c r="E5" s="194" t="s">
        <v>323</v>
      </c>
      <c r="F5" s="141"/>
      <c r="G5" s="141"/>
      <c r="H5" s="141"/>
      <c r="I5" s="65"/>
    </row>
    <row r="6" spans="1:9" s="17" customFormat="1" ht="16.5" customHeight="1">
      <c r="A6" s="3" t="s">
        <v>401</v>
      </c>
      <c r="B6" s="57">
        <v>14</v>
      </c>
      <c r="C6" s="57">
        <v>12</v>
      </c>
      <c r="D6" s="57">
        <v>12</v>
      </c>
      <c r="E6" s="66">
        <f>SUM(B6:D6)</f>
        <v>38</v>
      </c>
      <c r="F6" s="66">
        <v>0</v>
      </c>
      <c r="G6" s="67">
        <v>0</v>
      </c>
      <c r="H6" s="67">
        <v>0</v>
      </c>
      <c r="I6" s="57">
        <v>1</v>
      </c>
    </row>
    <row r="7" spans="1:9" s="17" customFormat="1" ht="15">
      <c r="A7" s="150" t="s">
        <v>402</v>
      </c>
      <c r="B7" s="152">
        <v>153</v>
      </c>
      <c r="C7" s="152">
        <v>187</v>
      </c>
      <c r="D7" s="152">
        <v>174</v>
      </c>
      <c r="E7" s="153">
        <f aca="true" t="shared" si="0" ref="E7:E57">SUM(B7:D7)</f>
        <v>514</v>
      </c>
      <c r="F7" s="153">
        <v>0</v>
      </c>
      <c r="G7" s="154">
        <v>0</v>
      </c>
      <c r="H7" s="154">
        <v>0</v>
      </c>
      <c r="I7" s="152">
        <v>3</v>
      </c>
    </row>
    <row r="8" spans="1:9" s="17" customFormat="1" ht="15">
      <c r="A8" s="3" t="s">
        <v>452</v>
      </c>
      <c r="B8" s="57">
        <v>0</v>
      </c>
      <c r="C8" s="57">
        <v>0</v>
      </c>
      <c r="D8" s="57">
        <v>0</v>
      </c>
      <c r="E8" s="66">
        <f t="shared" si="0"/>
        <v>0</v>
      </c>
      <c r="F8" s="66">
        <v>0</v>
      </c>
      <c r="G8" s="67">
        <v>0</v>
      </c>
      <c r="H8" s="67">
        <v>0</v>
      </c>
      <c r="I8" s="57">
        <v>0</v>
      </c>
    </row>
    <row r="9" spans="1:9" s="17" customFormat="1" ht="15">
      <c r="A9" s="150" t="s">
        <v>403</v>
      </c>
      <c r="B9" s="152">
        <v>116</v>
      </c>
      <c r="C9" s="152">
        <v>140</v>
      </c>
      <c r="D9" s="152">
        <v>399</v>
      </c>
      <c r="E9" s="153">
        <f t="shared" si="0"/>
        <v>655</v>
      </c>
      <c r="F9" s="153">
        <v>0</v>
      </c>
      <c r="G9" s="154">
        <v>0</v>
      </c>
      <c r="H9" s="154">
        <v>0</v>
      </c>
      <c r="I9" s="152">
        <v>50</v>
      </c>
    </row>
    <row r="10" spans="1:9" s="17" customFormat="1" ht="15">
      <c r="A10" s="3" t="s">
        <v>453</v>
      </c>
      <c r="B10" s="57">
        <v>0</v>
      </c>
      <c r="C10" s="57">
        <v>0</v>
      </c>
      <c r="D10" s="57">
        <v>0</v>
      </c>
      <c r="E10" s="66">
        <f t="shared" si="0"/>
        <v>0</v>
      </c>
      <c r="F10" s="66">
        <v>0</v>
      </c>
      <c r="G10" s="67">
        <v>0</v>
      </c>
      <c r="H10" s="67">
        <v>0</v>
      </c>
      <c r="I10" s="57">
        <v>0</v>
      </c>
    </row>
    <row r="11" spans="1:9" s="213" customFormat="1" ht="15">
      <c r="A11" s="150" t="s">
        <v>139</v>
      </c>
      <c r="B11" s="152">
        <v>38</v>
      </c>
      <c r="C11" s="152">
        <v>13</v>
      </c>
      <c r="D11" s="152">
        <v>74</v>
      </c>
      <c r="E11" s="153">
        <f t="shared" si="0"/>
        <v>125</v>
      </c>
      <c r="F11" s="153">
        <v>0</v>
      </c>
      <c r="G11" s="154">
        <v>0</v>
      </c>
      <c r="H11" s="154">
        <v>0</v>
      </c>
      <c r="I11" s="152">
        <v>30</v>
      </c>
    </row>
    <row r="12" spans="1:9" s="213" customFormat="1" ht="15">
      <c r="A12" s="83" t="s">
        <v>406</v>
      </c>
      <c r="B12" s="201">
        <v>10</v>
      </c>
      <c r="C12" s="201">
        <v>3</v>
      </c>
      <c r="D12" s="201">
        <v>6</v>
      </c>
      <c r="E12" s="167">
        <f t="shared" si="0"/>
        <v>19</v>
      </c>
      <c r="F12" s="167">
        <v>0</v>
      </c>
      <c r="G12" s="166">
        <v>0</v>
      </c>
      <c r="H12" s="166">
        <v>0</v>
      </c>
      <c r="I12" s="201">
        <v>0</v>
      </c>
    </row>
    <row r="13" spans="1:9" s="213" customFormat="1" ht="15">
      <c r="A13" s="150" t="s">
        <v>407</v>
      </c>
      <c r="B13" s="152">
        <v>133</v>
      </c>
      <c r="C13" s="152">
        <v>160</v>
      </c>
      <c r="D13" s="152">
        <v>200</v>
      </c>
      <c r="E13" s="153">
        <f t="shared" si="0"/>
        <v>493</v>
      </c>
      <c r="F13" s="153">
        <v>1</v>
      </c>
      <c r="G13" s="154">
        <v>0</v>
      </c>
      <c r="H13" s="154">
        <v>0</v>
      </c>
      <c r="I13" s="152">
        <v>194</v>
      </c>
    </row>
    <row r="14" spans="1:9" s="213" customFormat="1" ht="15">
      <c r="A14" s="83" t="s">
        <v>408</v>
      </c>
      <c r="B14" s="201">
        <v>0</v>
      </c>
      <c r="C14" s="201">
        <v>0</v>
      </c>
      <c r="D14" s="201">
        <v>0</v>
      </c>
      <c r="E14" s="167">
        <f t="shared" si="0"/>
        <v>0</v>
      </c>
      <c r="F14" s="167">
        <v>0</v>
      </c>
      <c r="G14" s="166">
        <v>0</v>
      </c>
      <c r="H14" s="166">
        <v>0</v>
      </c>
      <c r="I14" s="201">
        <v>0</v>
      </c>
    </row>
    <row r="15" spans="1:9" s="213" customFormat="1" ht="15">
      <c r="A15" s="150" t="s">
        <v>409</v>
      </c>
      <c r="B15" s="152">
        <v>0</v>
      </c>
      <c r="C15" s="152">
        <v>0</v>
      </c>
      <c r="D15" s="152">
        <v>0</v>
      </c>
      <c r="E15" s="153">
        <f t="shared" si="0"/>
        <v>0</v>
      </c>
      <c r="F15" s="153">
        <v>0</v>
      </c>
      <c r="G15" s="154">
        <v>0</v>
      </c>
      <c r="H15" s="154">
        <v>0</v>
      </c>
      <c r="I15" s="152">
        <v>0</v>
      </c>
    </row>
    <row r="16" spans="1:9" s="213" customFormat="1" ht="15">
      <c r="A16" s="83" t="s">
        <v>410</v>
      </c>
      <c r="B16" s="201">
        <v>0</v>
      </c>
      <c r="C16" s="201">
        <v>0</v>
      </c>
      <c r="D16" s="201">
        <v>0</v>
      </c>
      <c r="E16" s="167">
        <f t="shared" si="0"/>
        <v>0</v>
      </c>
      <c r="F16" s="167">
        <v>0</v>
      </c>
      <c r="G16" s="166">
        <v>0</v>
      </c>
      <c r="H16" s="166">
        <v>0</v>
      </c>
      <c r="I16" s="201">
        <v>0</v>
      </c>
    </row>
    <row r="17" spans="1:9" s="17" customFormat="1" ht="15">
      <c r="A17" s="150" t="s">
        <v>11</v>
      </c>
      <c r="B17" s="152">
        <v>0</v>
      </c>
      <c r="C17" s="152">
        <v>0</v>
      </c>
      <c r="D17" s="152">
        <v>0</v>
      </c>
      <c r="E17" s="153">
        <f t="shared" si="0"/>
        <v>0</v>
      </c>
      <c r="F17" s="153">
        <v>0</v>
      </c>
      <c r="G17" s="154">
        <v>0</v>
      </c>
      <c r="H17" s="154">
        <v>0</v>
      </c>
      <c r="I17" s="152">
        <v>0</v>
      </c>
    </row>
    <row r="18" spans="1:9" s="213" customFormat="1" ht="15">
      <c r="A18" s="83" t="s">
        <v>454</v>
      </c>
      <c r="B18" s="201">
        <v>0</v>
      </c>
      <c r="C18" s="201">
        <v>0</v>
      </c>
      <c r="D18" s="201">
        <v>0</v>
      </c>
      <c r="E18" s="167">
        <f t="shared" si="0"/>
        <v>0</v>
      </c>
      <c r="F18" s="167">
        <v>0</v>
      </c>
      <c r="G18" s="166">
        <v>0</v>
      </c>
      <c r="H18" s="166">
        <v>0</v>
      </c>
      <c r="I18" s="201">
        <v>0</v>
      </c>
    </row>
    <row r="19" spans="1:9" s="17" customFormat="1" ht="15">
      <c r="A19" s="150" t="s">
        <v>411</v>
      </c>
      <c r="B19" s="152">
        <v>3</v>
      </c>
      <c r="C19" s="152">
        <v>0</v>
      </c>
      <c r="D19" s="152">
        <v>1</v>
      </c>
      <c r="E19" s="153">
        <f t="shared" si="0"/>
        <v>4</v>
      </c>
      <c r="F19" s="153">
        <v>0</v>
      </c>
      <c r="G19" s="154">
        <v>0</v>
      </c>
      <c r="H19" s="154">
        <v>0</v>
      </c>
      <c r="I19" s="152">
        <v>0</v>
      </c>
    </row>
    <row r="20" spans="1:9" s="17" customFormat="1" ht="15">
      <c r="A20" s="3" t="s">
        <v>412</v>
      </c>
      <c r="B20" s="57">
        <v>42</v>
      </c>
      <c r="C20" s="57">
        <v>41</v>
      </c>
      <c r="D20" s="57">
        <v>92</v>
      </c>
      <c r="E20" s="66">
        <f t="shared" si="0"/>
        <v>175</v>
      </c>
      <c r="F20" s="66">
        <v>2</v>
      </c>
      <c r="G20" s="67">
        <v>2</v>
      </c>
      <c r="H20" s="67">
        <v>0</v>
      </c>
      <c r="I20" s="57">
        <v>11</v>
      </c>
    </row>
    <row r="21" spans="1:9" s="17" customFormat="1" ht="15">
      <c r="A21" s="150" t="s">
        <v>413</v>
      </c>
      <c r="B21" s="152">
        <v>368</v>
      </c>
      <c r="C21" s="152">
        <v>419</v>
      </c>
      <c r="D21" s="152">
        <v>690</v>
      </c>
      <c r="E21" s="153">
        <f t="shared" si="0"/>
        <v>1477</v>
      </c>
      <c r="F21" s="153">
        <v>4</v>
      </c>
      <c r="G21" s="154">
        <v>1</v>
      </c>
      <c r="H21" s="154">
        <v>0</v>
      </c>
      <c r="I21" s="152">
        <v>489</v>
      </c>
    </row>
    <row r="22" spans="1:9" s="17" customFormat="1" ht="15">
      <c r="A22" s="3" t="s">
        <v>414</v>
      </c>
      <c r="B22" s="57">
        <v>70</v>
      </c>
      <c r="C22" s="57">
        <v>57</v>
      </c>
      <c r="D22" s="57">
        <v>139</v>
      </c>
      <c r="E22" s="66">
        <f t="shared" si="0"/>
        <v>266</v>
      </c>
      <c r="F22" s="66">
        <v>0</v>
      </c>
      <c r="G22" s="67">
        <v>0</v>
      </c>
      <c r="H22" s="67">
        <v>0</v>
      </c>
      <c r="I22" s="57">
        <v>65</v>
      </c>
    </row>
    <row r="23" spans="1:9" s="17" customFormat="1" ht="15">
      <c r="A23" s="150" t="s">
        <v>415</v>
      </c>
      <c r="B23" s="152">
        <v>203</v>
      </c>
      <c r="C23" s="152">
        <v>223</v>
      </c>
      <c r="D23" s="152">
        <v>355</v>
      </c>
      <c r="E23" s="153">
        <f t="shared" si="0"/>
        <v>781</v>
      </c>
      <c r="F23" s="153">
        <v>0</v>
      </c>
      <c r="G23" s="154">
        <v>0</v>
      </c>
      <c r="H23" s="154">
        <v>0</v>
      </c>
      <c r="I23" s="152">
        <v>226</v>
      </c>
    </row>
    <row r="24" spans="1:9" s="17" customFormat="1" ht="15">
      <c r="A24" s="3" t="s">
        <v>416</v>
      </c>
      <c r="B24" s="57">
        <v>0</v>
      </c>
      <c r="C24" s="57">
        <v>0</v>
      </c>
      <c r="D24" s="57">
        <v>0</v>
      </c>
      <c r="E24" s="66">
        <f t="shared" si="0"/>
        <v>0</v>
      </c>
      <c r="F24" s="66">
        <v>0</v>
      </c>
      <c r="G24" s="67">
        <v>0</v>
      </c>
      <c r="H24" s="67">
        <v>0</v>
      </c>
      <c r="I24" s="57">
        <v>0</v>
      </c>
    </row>
    <row r="25" spans="1:9" s="17" customFormat="1" ht="15">
      <c r="A25" s="150" t="s">
        <v>417</v>
      </c>
      <c r="B25" s="152">
        <v>4</v>
      </c>
      <c r="C25" s="152">
        <v>9</v>
      </c>
      <c r="D25" s="152">
        <v>34</v>
      </c>
      <c r="E25" s="153">
        <f t="shared" si="0"/>
        <v>47</v>
      </c>
      <c r="F25" s="153">
        <v>0</v>
      </c>
      <c r="G25" s="154">
        <v>0</v>
      </c>
      <c r="H25" s="154">
        <v>0</v>
      </c>
      <c r="I25" s="152">
        <v>2</v>
      </c>
    </row>
    <row r="26" spans="1:9" s="17" customFormat="1" ht="15">
      <c r="A26" s="3" t="s">
        <v>418</v>
      </c>
      <c r="B26" s="57">
        <v>8</v>
      </c>
      <c r="C26" s="57">
        <v>3</v>
      </c>
      <c r="D26" s="57">
        <v>16</v>
      </c>
      <c r="E26" s="66">
        <f t="shared" si="0"/>
        <v>27</v>
      </c>
      <c r="F26" s="66">
        <v>0</v>
      </c>
      <c r="G26" s="67">
        <v>0</v>
      </c>
      <c r="H26" s="67">
        <v>0</v>
      </c>
      <c r="I26" s="57">
        <v>1</v>
      </c>
    </row>
    <row r="27" spans="1:9" s="17" customFormat="1" ht="15">
      <c r="A27" s="150" t="s">
        <v>419</v>
      </c>
      <c r="B27" s="152">
        <v>169</v>
      </c>
      <c r="C27" s="152">
        <v>178</v>
      </c>
      <c r="D27" s="152">
        <v>218</v>
      </c>
      <c r="E27" s="153">
        <f t="shared" si="0"/>
        <v>565</v>
      </c>
      <c r="F27" s="153">
        <v>0</v>
      </c>
      <c r="G27" s="154">
        <v>1</v>
      </c>
      <c r="H27" s="154">
        <v>0</v>
      </c>
      <c r="I27" s="152">
        <v>110</v>
      </c>
    </row>
    <row r="28" spans="1:9" s="17" customFormat="1" ht="15">
      <c r="A28" s="3" t="s">
        <v>420</v>
      </c>
      <c r="B28" s="57">
        <v>53</v>
      </c>
      <c r="C28" s="57">
        <v>23</v>
      </c>
      <c r="D28" s="57">
        <v>90</v>
      </c>
      <c r="E28" s="66">
        <f t="shared" si="0"/>
        <v>166</v>
      </c>
      <c r="F28" s="66">
        <v>2</v>
      </c>
      <c r="G28" s="67">
        <v>0</v>
      </c>
      <c r="H28" s="67">
        <v>0</v>
      </c>
      <c r="I28" s="57">
        <v>1</v>
      </c>
    </row>
    <row r="29" spans="1:9" s="17" customFormat="1" ht="15">
      <c r="A29" s="150" t="s">
        <v>421</v>
      </c>
      <c r="B29" s="152">
        <v>7</v>
      </c>
      <c r="C29" s="152">
        <v>9</v>
      </c>
      <c r="D29" s="152">
        <v>20</v>
      </c>
      <c r="E29" s="153">
        <f t="shared" si="0"/>
        <v>36</v>
      </c>
      <c r="F29" s="153">
        <v>0</v>
      </c>
      <c r="G29" s="154">
        <v>0</v>
      </c>
      <c r="H29" s="154">
        <v>0</v>
      </c>
      <c r="I29" s="152">
        <v>0</v>
      </c>
    </row>
    <row r="30" spans="1:9" s="17" customFormat="1" ht="15">
      <c r="A30" s="3" t="s">
        <v>422</v>
      </c>
      <c r="B30" s="57">
        <v>0</v>
      </c>
      <c r="C30" s="57">
        <v>0</v>
      </c>
      <c r="D30" s="57">
        <v>0</v>
      </c>
      <c r="E30" s="66">
        <f t="shared" si="0"/>
        <v>0</v>
      </c>
      <c r="F30" s="66">
        <v>0</v>
      </c>
      <c r="G30" s="67">
        <v>0</v>
      </c>
      <c r="H30" s="67">
        <v>0</v>
      </c>
      <c r="I30" s="57">
        <v>0</v>
      </c>
    </row>
    <row r="31" spans="1:9" s="17" customFormat="1" ht="15">
      <c r="A31" s="150" t="s">
        <v>423</v>
      </c>
      <c r="B31" s="152">
        <v>0</v>
      </c>
      <c r="C31" s="152">
        <v>1</v>
      </c>
      <c r="D31" s="152">
        <v>0</v>
      </c>
      <c r="E31" s="153">
        <f t="shared" si="0"/>
        <v>1</v>
      </c>
      <c r="F31" s="153">
        <v>0</v>
      </c>
      <c r="G31" s="154">
        <v>0</v>
      </c>
      <c r="H31" s="154">
        <v>0</v>
      </c>
      <c r="I31" s="152">
        <v>0</v>
      </c>
    </row>
    <row r="32" spans="1:9" s="17" customFormat="1" ht="15">
      <c r="A32" s="3" t="s">
        <v>424</v>
      </c>
      <c r="B32" s="57">
        <v>44</v>
      </c>
      <c r="C32" s="57">
        <v>66</v>
      </c>
      <c r="D32" s="57">
        <v>111</v>
      </c>
      <c r="E32" s="66">
        <f t="shared" si="0"/>
        <v>221</v>
      </c>
      <c r="F32" s="66">
        <v>0</v>
      </c>
      <c r="G32" s="67">
        <v>0</v>
      </c>
      <c r="H32" s="67">
        <v>0</v>
      </c>
      <c r="I32" s="57">
        <v>2</v>
      </c>
    </row>
    <row r="33" spans="1:9" s="17" customFormat="1" ht="15">
      <c r="A33" s="150" t="s">
        <v>425</v>
      </c>
      <c r="B33" s="152">
        <v>73</v>
      </c>
      <c r="C33" s="152">
        <v>82</v>
      </c>
      <c r="D33" s="152">
        <v>168</v>
      </c>
      <c r="E33" s="153">
        <f t="shared" si="0"/>
        <v>323</v>
      </c>
      <c r="F33" s="153">
        <v>0</v>
      </c>
      <c r="G33" s="154">
        <v>0</v>
      </c>
      <c r="H33" s="154">
        <v>0</v>
      </c>
      <c r="I33" s="152">
        <v>22</v>
      </c>
    </row>
    <row r="34" spans="1:9" s="17" customFormat="1" ht="15">
      <c r="A34" s="3" t="s">
        <v>426</v>
      </c>
      <c r="B34" s="57">
        <v>0</v>
      </c>
      <c r="C34" s="57">
        <v>0</v>
      </c>
      <c r="D34" s="57">
        <v>0</v>
      </c>
      <c r="E34" s="66">
        <f t="shared" si="0"/>
        <v>0</v>
      </c>
      <c r="F34" s="66">
        <v>0</v>
      </c>
      <c r="G34" s="67">
        <v>0</v>
      </c>
      <c r="H34" s="67">
        <v>0</v>
      </c>
      <c r="I34" s="57">
        <v>0</v>
      </c>
    </row>
    <row r="35" spans="1:9" s="17" customFormat="1" ht="15">
      <c r="A35" s="150" t="s">
        <v>52</v>
      </c>
      <c r="B35" s="152">
        <v>50</v>
      </c>
      <c r="C35" s="152">
        <v>43</v>
      </c>
      <c r="D35" s="152">
        <v>101</v>
      </c>
      <c r="E35" s="153">
        <f t="shared" si="0"/>
        <v>194</v>
      </c>
      <c r="F35" s="153">
        <v>0</v>
      </c>
      <c r="G35" s="154">
        <v>0</v>
      </c>
      <c r="H35" s="154">
        <v>0</v>
      </c>
      <c r="I35" s="152">
        <v>56</v>
      </c>
    </row>
    <row r="36" spans="1:9" s="17" customFormat="1" ht="15">
      <c r="A36" s="3" t="s">
        <v>427</v>
      </c>
      <c r="B36" s="57">
        <v>4</v>
      </c>
      <c r="C36" s="57">
        <v>1</v>
      </c>
      <c r="D36" s="57">
        <v>1</v>
      </c>
      <c r="E36" s="66">
        <f t="shared" si="0"/>
        <v>6</v>
      </c>
      <c r="F36" s="66">
        <v>0</v>
      </c>
      <c r="G36" s="67">
        <v>0</v>
      </c>
      <c r="H36" s="67">
        <v>0</v>
      </c>
      <c r="I36" s="57">
        <v>0</v>
      </c>
    </row>
    <row r="37" spans="1:9" s="17" customFormat="1" ht="15">
      <c r="A37" s="150" t="s">
        <v>428</v>
      </c>
      <c r="B37" s="152">
        <v>263</v>
      </c>
      <c r="C37" s="152">
        <v>195</v>
      </c>
      <c r="D37" s="152">
        <v>266</v>
      </c>
      <c r="E37" s="153">
        <f t="shared" si="0"/>
        <v>724</v>
      </c>
      <c r="F37" s="153">
        <v>0</v>
      </c>
      <c r="G37" s="154">
        <v>0</v>
      </c>
      <c r="H37" s="154">
        <v>0</v>
      </c>
      <c r="I37" s="152">
        <v>396</v>
      </c>
    </row>
    <row r="38" spans="1:9" s="17" customFormat="1" ht="15">
      <c r="A38" s="3" t="s">
        <v>429</v>
      </c>
      <c r="B38" s="57">
        <v>0</v>
      </c>
      <c r="C38" s="57">
        <v>9</v>
      </c>
      <c r="D38" s="57">
        <v>0</v>
      </c>
      <c r="E38" s="66">
        <f t="shared" si="0"/>
        <v>9</v>
      </c>
      <c r="F38" s="66">
        <v>0</v>
      </c>
      <c r="G38" s="67">
        <v>9</v>
      </c>
      <c r="H38" s="67">
        <v>0</v>
      </c>
      <c r="I38" s="57">
        <v>0</v>
      </c>
    </row>
    <row r="39" spans="1:9" s="17" customFormat="1" ht="15">
      <c r="A39" s="150" t="s">
        <v>6</v>
      </c>
      <c r="B39" s="152">
        <v>287</v>
      </c>
      <c r="C39" s="152">
        <v>240</v>
      </c>
      <c r="D39" s="152">
        <v>257</v>
      </c>
      <c r="E39" s="153">
        <f t="shared" si="0"/>
        <v>784</v>
      </c>
      <c r="F39" s="153">
        <v>0</v>
      </c>
      <c r="G39" s="154">
        <v>1</v>
      </c>
      <c r="H39" s="154">
        <v>0</v>
      </c>
      <c r="I39" s="152">
        <v>288</v>
      </c>
    </row>
    <row r="40" spans="1:9" s="17" customFormat="1" ht="15">
      <c r="A40" s="3" t="s">
        <v>430</v>
      </c>
      <c r="B40" s="57">
        <v>13</v>
      </c>
      <c r="C40" s="57">
        <v>7</v>
      </c>
      <c r="D40" s="57">
        <v>7</v>
      </c>
      <c r="E40" s="66">
        <f t="shared" si="0"/>
        <v>27</v>
      </c>
      <c r="F40" s="66">
        <v>0</v>
      </c>
      <c r="G40" s="67">
        <v>0</v>
      </c>
      <c r="H40" s="67">
        <v>0</v>
      </c>
      <c r="I40" s="57">
        <v>1</v>
      </c>
    </row>
    <row r="41" spans="1:9" s="17" customFormat="1" ht="15">
      <c r="A41" s="150" t="s">
        <v>431</v>
      </c>
      <c r="B41" s="152">
        <v>1</v>
      </c>
      <c r="C41" s="152">
        <v>0</v>
      </c>
      <c r="D41" s="152">
        <v>0</v>
      </c>
      <c r="E41" s="153">
        <f t="shared" si="0"/>
        <v>1</v>
      </c>
      <c r="F41" s="153">
        <v>0</v>
      </c>
      <c r="G41" s="154">
        <v>0</v>
      </c>
      <c r="H41" s="154">
        <v>0</v>
      </c>
      <c r="I41" s="152">
        <v>0</v>
      </c>
    </row>
    <row r="42" spans="1:9" s="17" customFormat="1" ht="15">
      <c r="A42" s="3" t="s">
        <v>432</v>
      </c>
      <c r="B42" s="57">
        <v>61</v>
      </c>
      <c r="C42" s="57">
        <v>119</v>
      </c>
      <c r="D42" s="57">
        <v>242</v>
      </c>
      <c r="E42" s="66">
        <f t="shared" si="0"/>
        <v>422</v>
      </c>
      <c r="F42" s="66">
        <v>1</v>
      </c>
      <c r="G42" s="67">
        <v>0</v>
      </c>
      <c r="H42" s="67">
        <v>0</v>
      </c>
      <c r="I42" s="57">
        <v>58</v>
      </c>
    </row>
    <row r="43" spans="1:9" s="17" customFormat="1" ht="15">
      <c r="A43" s="150" t="s">
        <v>433</v>
      </c>
      <c r="B43" s="152">
        <v>0</v>
      </c>
      <c r="C43" s="152">
        <v>0</v>
      </c>
      <c r="D43" s="152">
        <v>1</v>
      </c>
      <c r="E43" s="153">
        <f t="shared" si="0"/>
        <v>1</v>
      </c>
      <c r="F43" s="153">
        <v>0</v>
      </c>
      <c r="G43" s="154">
        <v>0</v>
      </c>
      <c r="H43" s="154">
        <v>0</v>
      </c>
      <c r="I43" s="152">
        <v>0</v>
      </c>
    </row>
    <row r="44" spans="1:9" s="17" customFormat="1" ht="15">
      <c r="A44" s="3" t="s">
        <v>434</v>
      </c>
      <c r="B44" s="57">
        <v>0</v>
      </c>
      <c r="C44" s="57">
        <v>0</v>
      </c>
      <c r="D44" s="57">
        <v>0</v>
      </c>
      <c r="E44" s="66">
        <f t="shared" si="0"/>
        <v>0</v>
      </c>
      <c r="F44" s="66">
        <v>0</v>
      </c>
      <c r="G44" s="67">
        <v>0</v>
      </c>
      <c r="H44" s="67">
        <v>0</v>
      </c>
      <c r="I44" s="57">
        <v>0</v>
      </c>
    </row>
    <row r="45" spans="1:9" s="17" customFormat="1" ht="15">
      <c r="A45" s="150" t="s">
        <v>435</v>
      </c>
      <c r="B45" s="152">
        <v>1</v>
      </c>
      <c r="C45" s="152">
        <v>0</v>
      </c>
      <c r="D45" s="152">
        <v>1</v>
      </c>
      <c r="E45" s="153">
        <f t="shared" si="0"/>
        <v>2</v>
      </c>
      <c r="F45" s="153">
        <v>1</v>
      </c>
      <c r="G45" s="154">
        <v>0</v>
      </c>
      <c r="H45" s="154">
        <v>0</v>
      </c>
      <c r="I45" s="152">
        <v>0</v>
      </c>
    </row>
    <row r="46" spans="1:9" s="17" customFormat="1" ht="15">
      <c r="A46" s="3" t="s">
        <v>436</v>
      </c>
      <c r="B46" s="57">
        <v>64</v>
      </c>
      <c r="C46" s="57">
        <v>86</v>
      </c>
      <c r="D46" s="57">
        <v>253</v>
      </c>
      <c r="E46" s="66">
        <f t="shared" si="0"/>
        <v>403</v>
      </c>
      <c r="F46" s="66">
        <v>0</v>
      </c>
      <c r="G46" s="67">
        <v>0</v>
      </c>
      <c r="H46" s="67">
        <v>0</v>
      </c>
      <c r="I46" s="57">
        <v>90</v>
      </c>
    </row>
    <row r="47" spans="1:9" s="17" customFormat="1" ht="15">
      <c r="A47" s="150" t="s">
        <v>437</v>
      </c>
      <c r="B47" s="152">
        <v>88</v>
      </c>
      <c r="C47" s="152">
        <v>94</v>
      </c>
      <c r="D47" s="152">
        <v>75</v>
      </c>
      <c r="E47" s="153">
        <f t="shared" si="0"/>
        <v>257</v>
      </c>
      <c r="F47" s="153">
        <v>0</v>
      </c>
      <c r="G47" s="154">
        <v>0</v>
      </c>
      <c r="H47" s="154">
        <v>0</v>
      </c>
      <c r="I47" s="152">
        <v>15</v>
      </c>
    </row>
    <row r="48" spans="1:9" s="213" customFormat="1" ht="15">
      <c r="A48" s="83" t="s">
        <v>140</v>
      </c>
      <c r="B48" s="201">
        <v>1</v>
      </c>
      <c r="C48" s="201">
        <v>1</v>
      </c>
      <c r="D48" s="201">
        <v>4</v>
      </c>
      <c r="E48" s="167">
        <f t="shared" si="0"/>
        <v>6</v>
      </c>
      <c r="F48" s="167">
        <v>0</v>
      </c>
      <c r="G48" s="166">
        <v>0</v>
      </c>
      <c r="H48" s="166">
        <v>0</v>
      </c>
      <c r="I48" s="201">
        <v>0</v>
      </c>
    </row>
    <row r="49" spans="1:9" s="213" customFormat="1" ht="15">
      <c r="A49" s="150" t="s">
        <v>455</v>
      </c>
      <c r="B49" s="152">
        <v>1</v>
      </c>
      <c r="C49" s="152">
        <v>1</v>
      </c>
      <c r="D49" s="152">
        <v>1</v>
      </c>
      <c r="E49" s="153">
        <f t="shared" si="0"/>
        <v>3</v>
      </c>
      <c r="F49" s="153">
        <v>0</v>
      </c>
      <c r="G49" s="154">
        <v>0</v>
      </c>
      <c r="H49" s="154">
        <v>0</v>
      </c>
      <c r="I49" s="152">
        <v>0</v>
      </c>
    </row>
    <row r="50" spans="1:9" s="213" customFormat="1" ht="15">
      <c r="A50" s="83" t="s">
        <v>438</v>
      </c>
      <c r="B50" s="201">
        <v>2</v>
      </c>
      <c r="C50" s="201">
        <v>3</v>
      </c>
      <c r="D50" s="201">
        <v>5</v>
      </c>
      <c r="E50" s="167">
        <f t="shared" si="0"/>
        <v>10</v>
      </c>
      <c r="F50" s="167">
        <v>1</v>
      </c>
      <c r="G50" s="166">
        <v>0</v>
      </c>
      <c r="H50" s="166">
        <v>0</v>
      </c>
      <c r="I50" s="201">
        <v>0</v>
      </c>
    </row>
    <row r="51" spans="1:9" s="213" customFormat="1" ht="15">
      <c r="A51" s="150" t="s">
        <v>439</v>
      </c>
      <c r="B51" s="152">
        <v>69</v>
      </c>
      <c r="C51" s="152">
        <v>99</v>
      </c>
      <c r="D51" s="152">
        <v>98</v>
      </c>
      <c r="E51" s="153">
        <f t="shared" si="0"/>
        <v>266</v>
      </c>
      <c r="F51" s="153">
        <v>0</v>
      </c>
      <c r="G51" s="154">
        <v>0</v>
      </c>
      <c r="H51" s="154">
        <v>0</v>
      </c>
      <c r="I51" s="152">
        <v>14</v>
      </c>
    </row>
    <row r="52" spans="1:9" s="213" customFormat="1" ht="15">
      <c r="A52" s="83" t="s">
        <v>440</v>
      </c>
      <c r="B52" s="201">
        <v>119</v>
      </c>
      <c r="C52" s="201">
        <v>116</v>
      </c>
      <c r="D52" s="201">
        <v>187</v>
      </c>
      <c r="E52" s="167">
        <f t="shared" si="0"/>
        <v>422</v>
      </c>
      <c r="F52" s="167">
        <v>1</v>
      </c>
      <c r="G52" s="166">
        <v>0</v>
      </c>
      <c r="H52" s="166">
        <v>1</v>
      </c>
      <c r="I52" s="201">
        <v>26</v>
      </c>
    </row>
    <row r="53" spans="1:9" s="213" customFormat="1" ht="15">
      <c r="A53" s="150" t="s">
        <v>456</v>
      </c>
      <c r="B53" s="152">
        <v>0</v>
      </c>
      <c r="C53" s="152">
        <v>0</v>
      </c>
      <c r="D53" s="152">
        <v>0</v>
      </c>
      <c r="E53" s="153">
        <f t="shared" si="0"/>
        <v>0</v>
      </c>
      <c r="F53" s="153">
        <v>0</v>
      </c>
      <c r="G53" s="154">
        <v>0</v>
      </c>
      <c r="H53" s="154">
        <v>0</v>
      </c>
      <c r="I53" s="152">
        <v>0</v>
      </c>
    </row>
    <row r="54" spans="1:9" s="213" customFormat="1" ht="15">
      <c r="A54" s="83" t="s">
        <v>441</v>
      </c>
      <c r="B54" s="201">
        <v>483</v>
      </c>
      <c r="C54" s="201">
        <v>388</v>
      </c>
      <c r="D54" s="201">
        <v>618</v>
      </c>
      <c r="E54" s="167">
        <f t="shared" si="0"/>
        <v>1489</v>
      </c>
      <c r="F54" s="167">
        <v>0</v>
      </c>
      <c r="G54" s="166">
        <v>0</v>
      </c>
      <c r="H54" s="166">
        <v>0</v>
      </c>
      <c r="I54" s="201">
        <v>556</v>
      </c>
    </row>
    <row r="55" spans="1:9" s="213" customFormat="1" ht="15">
      <c r="A55" s="150" t="s">
        <v>442</v>
      </c>
      <c r="B55" s="152">
        <v>365</v>
      </c>
      <c r="C55" s="152">
        <v>348</v>
      </c>
      <c r="D55" s="152">
        <v>553</v>
      </c>
      <c r="E55" s="153">
        <f t="shared" si="0"/>
        <v>1266</v>
      </c>
      <c r="F55" s="153">
        <v>2</v>
      </c>
      <c r="G55" s="154">
        <v>0</v>
      </c>
      <c r="H55" s="154">
        <v>0</v>
      </c>
      <c r="I55" s="152">
        <v>218</v>
      </c>
    </row>
    <row r="56" spans="1:9" s="213" customFormat="1" ht="15">
      <c r="A56" s="83" t="s">
        <v>443</v>
      </c>
      <c r="B56" s="201">
        <v>31</v>
      </c>
      <c r="C56" s="201">
        <v>22</v>
      </c>
      <c r="D56" s="201">
        <v>48</v>
      </c>
      <c r="E56" s="167">
        <f t="shared" si="0"/>
        <v>101</v>
      </c>
      <c r="F56" s="167">
        <v>4</v>
      </c>
      <c r="G56" s="166">
        <v>1</v>
      </c>
      <c r="H56" s="166">
        <v>0</v>
      </c>
      <c r="I56" s="201">
        <v>4</v>
      </c>
    </row>
    <row r="57" spans="1:9" s="213" customFormat="1" ht="15">
      <c r="A57" s="150" t="s">
        <v>444</v>
      </c>
      <c r="B57" s="152">
        <v>3</v>
      </c>
      <c r="C57" s="152">
        <v>4</v>
      </c>
      <c r="D57" s="152">
        <v>14</v>
      </c>
      <c r="E57" s="153">
        <f t="shared" si="0"/>
        <v>21</v>
      </c>
      <c r="F57" s="153">
        <v>1</v>
      </c>
      <c r="G57" s="154">
        <v>1</v>
      </c>
      <c r="H57" s="154">
        <v>1</v>
      </c>
      <c r="I57" s="152">
        <v>0</v>
      </c>
    </row>
    <row r="58" spans="1:9" s="213" customFormat="1" ht="15">
      <c r="A58" s="3"/>
      <c r="B58" s="57"/>
      <c r="C58" s="57"/>
      <c r="D58" s="57"/>
      <c r="E58" s="66"/>
      <c r="F58" s="67"/>
      <c r="G58" s="67"/>
      <c r="H58" s="67"/>
      <c r="I58" s="57"/>
    </row>
    <row r="59" spans="1:9" s="213" customFormat="1" ht="15.75" thickBot="1">
      <c r="A59" s="109" t="s">
        <v>101</v>
      </c>
      <c r="B59" s="110">
        <f aca="true" t="shared" si="1" ref="B59:I59">SUM(B6:B58)</f>
        <v>3414</v>
      </c>
      <c r="C59" s="110">
        <f t="shared" si="1"/>
        <v>3402</v>
      </c>
      <c r="D59" s="110">
        <f t="shared" si="1"/>
        <v>5531</v>
      </c>
      <c r="E59" s="111">
        <f t="shared" si="1"/>
        <v>12347</v>
      </c>
      <c r="F59" s="112">
        <f t="shared" si="1"/>
        <v>20</v>
      </c>
      <c r="G59" s="112">
        <f t="shared" si="1"/>
        <v>16</v>
      </c>
      <c r="H59" s="112">
        <f t="shared" si="1"/>
        <v>2</v>
      </c>
      <c r="I59" s="110">
        <f t="shared" si="1"/>
        <v>2929</v>
      </c>
    </row>
    <row r="60" spans="1:9" s="213" customFormat="1" ht="12.75" customHeight="1">
      <c r="A60" s="5"/>
      <c r="B60" s="5"/>
      <c r="C60" s="5"/>
      <c r="D60" s="5"/>
      <c r="E60" s="5"/>
      <c r="F60" s="5"/>
      <c r="G60" s="5"/>
      <c r="H60" s="41"/>
      <c r="I60" s="42" t="s">
        <v>85</v>
      </c>
    </row>
    <row r="61" spans="1:9" s="160" customFormat="1" ht="12.75">
      <c r="A61" s="5"/>
      <c r="B61" s="5"/>
      <c r="C61" s="5"/>
      <c r="D61" s="5"/>
      <c r="E61" s="5"/>
      <c r="F61" s="5"/>
      <c r="G61" s="5"/>
      <c r="H61" s="5"/>
      <c r="I61" s="5"/>
    </row>
    <row r="62" spans="1:9" s="160" customFormat="1" ht="12.75">
      <c r="A62" s="5"/>
      <c r="B62" s="5"/>
      <c r="C62" s="5"/>
      <c r="D62" s="5"/>
      <c r="E62" s="5"/>
      <c r="F62" s="5"/>
      <c r="G62" s="5"/>
      <c r="H62" s="5"/>
      <c r="I62" s="5"/>
    </row>
    <row r="63" spans="1:9" s="160" customFormat="1" ht="12.75">
      <c r="A63" s="5"/>
      <c r="B63" s="5"/>
      <c r="C63" s="5"/>
      <c r="D63" s="5"/>
      <c r="E63" s="5"/>
      <c r="F63" s="5"/>
      <c r="G63" s="5"/>
      <c r="H63" s="5"/>
      <c r="I63" s="5"/>
    </row>
    <row r="64" spans="1:9" s="160" customFormat="1" ht="12.75">
      <c r="A64" s="5"/>
      <c r="B64" s="5"/>
      <c r="C64" s="5"/>
      <c r="D64" s="5"/>
      <c r="E64" s="6"/>
      <c r="F64" s="219">
        <f>F59/E59*100</f>
        <v>0.16198266785453957</v>
      </c>
      <c r="G64" s="5" t="s">
        <v>70</v>
      </c>
      <c r="H64" s="5"/>
      <c r="I64" s="5"/>
    </row>
  </sheetData>
  <sheetProtection/>
  <mergeCells count="2">
    <mergeCell ref="F3:H3"/>
    <mergeCell ref="B3:D3"/>
  </mergeCells>
  <printOptions/>
  <pageMargins left="0.75" right="0.75" top="1" bottom="1" header="0.5" footer="0.5"/>
  <pageSetup fitToHeight="1"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pageSetUpPr fitToPage="1"/>
  </sheetPr>
  <dimension ref="A1:L66"/>
  <sheetViews>
    <sheetView showGridLines="0" zoomScalePageLayoutView="0" workbookViewId="0" topLeftCell="A4">
      <selection activeCell="I59" sqref="I59"/>
    </sheetView>
  </sheetViews>
  <sheetFormatPr defaultColWidth="9.140625" defaultRowHeight="12.75"/>
  <cols>
    <col min="1" max="1" width="14.421875" style="5" customWidth="1"/>
    <col min="2" max="4" width="11.140625" style="5" customWidth="1"/>
    <col min="5" max="10" width="10.7109375" style="5" customWidth="1"/>
    <col min="11" max="16384" width="9.140625" style="160" customWidth="1"/>
  </cols>
  <sheetData>
    <row r="1" spans="1:10" s="124" customFormat="1" ht="15" customHeight="1">
      <c r="A1" s="127" t="s">
        <v>348</v>
      </c>
      <c r="B1" s="129"/>
      <c r="C1" s="129"/>
      <c r="D1" s="129"/>
      <c r="E1" s="131"/>
      <c r="F1" s="131"/>
      <c r="G1" s="132"/>
      <c r="H1" s="132"/>
      <c r="I1" s="132"/>
      <c r="J1" s="132"/>
    </row>
    <row r="2" spans="1:10" s="4" customFormat="1" ht="15.75" customHeight="1" thickBot="1">
      <c r="A2" s="35" t="s">
        <v>60</v>
      </c>
      <c r="B2" s="36"/>
      <c r="C2" s="36"/>
      <c r="D2" s="37"/>
      <c r="E2" s="38"/>
      <c r="F2" s="38"/>
      <c r="G2" s="39"/>
      <c r="H2" s="39"/>
      <c r="I2" s="39"/>
      <c r="J2" s="39"/>
    </row>
    <row r="3" spans="1:10" s="5" customFormat="1" ht="25.5">
      <c r="A3" s="170"/>
      <c r="B3" s="440" t="s">
        <v>475</v>
      </c>
      <c r="C3" s="440"/>
      <c r="D3" s="440"/>
      <c r="E3" s="171" t="s">
        <v>97</v>
      </c>
      <c r="F3" s="441" t="s">
        <v>457</v>
      </c>
      <c r="G3" s="442"/>
      <c r="H3" s="442"/>
      <c r="I3" s="443"/>
      <c r="J3" s="138" t="s">
        <v>458</v>
      </c>
    </row>
    <row r="4" spans="1:10" s="5" customFormat="1" ht="15" customHeight="1">
      <c r="A4" s="170"/>
      <c r="B4" s="439"/>
      <c r="C4" s="439"/>
      <c r="D4" s="439"/>
      <c r="E4" s="171"/>
      <c r="F4" s="68" t="s">
        <v>51</v>
      </c>
      <c r="G4" s="68" t="s">
        <v>473</v>
      </c>
      <c r="H4" s="68" t="s">
        <v>474</v>
      </c>
      <c r="I4" s="69" t="s">
        <v>444</v>
      </c>
      <c r="J4" s="170"/>
    </row>
    <row r="5" spans="1:12" s="5" customFormat="1" ht="16.5" customHeight="1">
      <c r="A5" s="65" t="s">
        <v>445</v>
      </c>
      <c r="B5" s="60" t="s">
        <v>325</v>
      </c>
      <c r="C5" s="60" t="s">
        <v>326</v>
      </c>
      <c r="D5" s="60" t="s">
        <v>327</v>
      </c>
      <c r="E5" s="194" t="s">
        <v>323</v>
      </c>
      <c r="F5" s="172"/>
      <c r="G5" s="172"/>
      <c r="H5" s="172"/>
      <c r="I5" s="173"/>
      <c r="J5" s="70"/>
      <c r="K5" s="7"/>
      <c r="L5" s="6"/>
    </row>
    <row r="6" spans="1:11" ht="15" customHeight="1">
      <c r="A6" s="83" t="s">
        <v>401</v>
      </c>
      <c r="B6" s="149">
        <v>11</v>
      </c>
      <c r="C6" s="149">
        <v>10</v>
      </c>
      <c r="D6" s="149">
        <v>5</v>
      </c>
      <c r="E6" s="157">
        <f>SUM(B6:D6)</f>
        <v>26</v>
      </c>
      <c r="F6" s="157">
        <v>25</v>
      </c>
      <c r="G6" s="157">
        <v>0</v>
      </c>
      <c r="H6" s="157">
        <v>1</v>
      </c>
      <c r="I6" s="157">
        <v>0</v>
      </c>
      <c r="J6" s="158">
        <v>0</v>
      </c>
      <c r="K6" s="159"/>
    </row>
    <row r="7" spans="1:11" ht="15" customHeight="1">
      <c r="A7" s="150" t="s">
        <v>402</v>
      </c>
      <c r="B7" s="151">
        <v>171</v>
      </c>
      <c r="C7" s="151">
        <v>265</v>
      </c>
      <c r="D7" s="151">
        <v>200</v>
      </c>
      <c r="E7" s="155">
        <f aca="true" t="shared" si="0" ref="E7:E57">SUM(B7:D7)</f>
        <v>636</v>
      </c>
      <c r="F7" s="155">
        <v>633</v>
      </c>
      <c r="G7" s="155">
        <v>1</v>
      </c>
      <c r="H7" s="155">
        <v>1</v>
      </c>
      <c r="I7" s="155">
        <v>0</v>
      </c>
      <c r="J7" s="156">
        <v>7</v>
      </c>
      <c r="K7" s="159"/>
    </row>
    <row r="8" spans="1:11" ht="15" customHeight="1">
      <c r="A8" s="83" t="s">
        <v>452</v>
      </c>
      <c r="B8" s="149">
        <v>3</v>
      </c>
      <c r="C8" s="149">
        <v>1</v>
      </c>
      <c r="D8" s="149">
        <v>3</v>
      </c>
      <c r="E8" s="157">
        <f t="shared" si="0"/>
        <v>7</v>
      </c>
      <c r="F8" s="157">
        <v>5</v>
      </c>
      <c r="G8" s="157">
        <v>1</v>
      </c>
      <c r="H8" s="157">
        <v>1</v>
      </c>
      <c r="I8" s="157">
        <v>0</v>
      </c>
      <c r="J8" s="158">
        <v>2</v>
      </c>
      <c r="K8" s="159"/>
    </row>
    <row r="9" spans="1:12" ht="15" customHeight="1">
      <c r="A9" s="150" t="s">
        <v>403</v>
      </c>
      <c r="B9" s="151">
        <v>143</v>
      </c>
      <c r="C9" s="151">
        <v>136</v>
      </c>
      <c r="D9" s="151">
        <v>129</v>
      </c>
      <c r="E9" s="155">
        <f t="shared" si="0"/>
        <v>408</v>
      </c>
      <c r="F9" s="155">
        <v>385</v>
      </c>
      <c r="G9" s="155">
        <v>5</v>
      </c>
      <c r="H9" s="155">
        <v>2</v>
      </c>
      <c r="I9" s="155">
        <v>1</v>
      </c>
      <c r="J9" s="156">
        <v>2</v>
      </c>
      <c r="K9" s="159"/>
      <c r="L9" s="160" t="s">
        <v>59</v>
      </c>
    </row>
    <row r="10" spans="1:11" ht="15" customHeight="1">
      <c r="A10" s="83" t="s">
        <v>453</v>
      </c>
      <c r="B10" s="149">
        <v>1</v>
      </c>
      <c r="C10" s="149">
        <v>2</v>
      </c>
      <c r="D10" s="149">
        <v>1</v>
      </c>
      <c r="E10" s="157">
        <f t="shared" si="0"/>
        <v>4</v>
      </c>
      <c r="F10" s="157">
        <v>4</v>
      </c>
      <c r="G10" s="157">
        <v>0</v>
      </c>
      <c r="H10" s="157">
        <v>0</v>
      </c>
      <c r="I10" s="157">
        <v>0</v>
      </c>
      <c r="J10" s="158">
        <v>0</v>
      </c>
      <c r="K10" s="159"/>
    </row>
    <row r="11" spans="1:11" ht="15" customHeight="1">
      <c r="A11" s="150" t="s">
        <v>139</v>
      </c>
      <c r="B11" s="151">
        <v>14</v>
      </c>
      <c r="C11" s="151">
        <v>21</v>
      </c>
      <c r="D11" s="151">
        <v>9</v>
      </c>
      <c r="E11" s="155">
        <f t="shared" si="0"/>
        <v>44</v>
      </c>
      <c r="F11" s="155">
        <v>43</v>
      </c>
      <c r="G11" s="155">
        <v>0</v>
      </c>
      <c r="H11" s="155">
        <v>0</v>
      </c>
      <c r="I11" s="155">
        <v>1</v>
      </c>
      <c r="J11" s="156">
        <v>3</v>
      </c>
      <c r="K11" s="159"/>
    </row>
    <row r="12" spans="1:11" ht="15" customHeight="1">
      <c r="A12" s="83" t="s">
        <v>406</v>
      </c>
      <c r="B12" s="149">
        <v>1</v>
      </c>
      <c r="C12" s="149">
        <v>10</v>
      </c>
      <c r="D12" s="149">
        <v>2</v>
      </c>
      <c r="E12" s="157">
        <f t="shared" si="0"/>
        <v>13</v>
      </c>
      <c r="F12" s="157">
        <v>13</v>
      </c>
      <c r="G12" s="157">
        <v>0</v>
      </c>
      <c r="H12" s="157">
        <v>0</v>
      </c>
      <c r="I12" s="157">
        <v>0</v>
      </c>
      <c r="J12" s="158">
        <v>1</v>
      </c>
      <c r="K12" s="159"/>
    </row>
    <row r="13" spans="1:11" ht="15" customHeight="1">
      <c r="A13" s="150" t="s">
        <v>407</v>
      </c>
      <c r="B13" s="151">
        <v>61</v>
      </c>
      <c r="C13" s="151">
        <v>78</v>
      </c>
      <c r="D13" s="151">
        <v>73</v>
      </c>
      <c r="E13" s="155">
        <f t="shared" si="0"/>
        <v>212</v>
      </c>
      <c r="F13" s="155">
        <v>210</v>
      </c>
      <c r="G13" s="155">
        <v>1</v>
      </c>
      <c r="H13" s="155">
        <v>1</v>
      </c>
      <c r="I13" s="155">
        <v>0</v>
      </c>
      <c r="J13" s="156">
        <v>6</v>
      </c>
      <c r="K13" s="159"/>
    </row>
    <row r="14" spans="1:11" ht="15" customHeight="1">
      <c r="A14" s="83" t="s">
        <v>408</v>
      </c>
      <c r="B14" s="149">
        <v>2</v>
      </c>
      <c r="C14" s="149">
        <v>2</v>
      </c>
      <c r="D14" s="149">
        <v>1</v>
      </c>
      <c r="E14" s="157">
        <f t="shared" si="0"/>
        <v>5</v>
      </c>
      <c r="F14" s="157">
        <v>4</v>
      </c>
      <c r="G14" s="157">
        <v>1</v>
      </c>
      <c r="H14" s="157">
        <v>0</v>
      </c>
      <c r="I14" s="157">
        <v>0</v>
      </c>
      <c r="J14" s="158">
        <v>0</v>
      </c>
      <c r="K14" s="159"/>
    </row>
    <row r="15" spans="1:11" ht="15" customHeight="1">
      <c r="A15" s="150" t="s">
        <v>409</v>
      </c>
      <c r="B15" s="151">
        <v>1</v>
      </c>
      <c r="C15" s="151">
        <v>3</v>
      </c>
      <c r="D15" s="151">
        <v>3</v>
      </c>
      <c r="E15" s="155">
        <f t="shared" si="0"/>
        <v>7</v>
      </c>
      <c r="F15" s="155">
        <v>7</v>
      </c>
      <c r="G15" s="155">
        <v>0</v>
      </c>
      <c r="H15" s="155">
        <v>0</v>
      </c>
      <c r="I15" s="155">
        <v>0</v>
      </c>
      <c r="J15" s="156">
        <v>1</v>
      </c>
      <c r="K15" s="159"/>
    </row>
    <row r="16" spans="1:11" ht="15" customHeight="1">
      <c r="A16" s="83" t="s">
        <v>410</v>
      </c>
      <c r="B16" s="149">
        <v>0</v>
      </c>
      <c r="C16" s="149">
        <v>0</v>
      </c>
      <c r="D16" s="149">
        <v>0</v>
      </c>
      <c r="E16" s="157">
        <f t="shared" si="0"/>
        <v>0</v>
      </c>
      <c r="F16" s="157">
        <v>0</v>
      </c>
      <c r="G16" s="157">
        <v>0</v>
      </c>
      <c r="H16" s="157">
        <v>0</v>
      </c>
      <c r="I16" s="157">
        <v>0</v>
      </c>
      <c r="J16" s="158">
        <v>0</v>
      </c>
      <c r="K16" s="159"/>
    </row>
    <row r="17" spans="1:11" ht="15" customHeight="1">
      <c r="A17" s="150" t="s">
        <v>11</v>
      </c>
      <c r="B17" s="151">
        <v>2</v>
      </c>
      <c r="C17" s="151">
        <v>2</v>
      </c>
      <c r="D17" s="151">
        <v>1</v>
      </c>
      <c r="E17" s="155">
        <f t="shared" si="0"/>
        <v>5</v>
      </c>
      <c r="F17" s="155">
        <v>5</v>
      </c>
      <c r="G17" s="155">
        <v>0</v>
      </c>
      <c r="H17" s="155">
        <v>0</v>
      </c>
      <c r="I17" s="155">
        <v>0</v>
      </c>
      <c r="J17" s="156">
        <v>0</v>
      </c>
      <c r="K17" s="159"/>
    </row>
    <row r="18" spans="1:11" ht="15" customHeight="1">
      <c r="A18" s="83" t="s">
        <v>454</v>
      </c>
      <c r="B18" s="149">
        <v>0</v>
      </c>
      <c r="C18" s="149">
        <v>0</v>
      </c>
      <c r="D18" s="149">
        <v>0</v>
      </c>
      <c r="E18" s="157">
        <f t="shared" si="0"/>
        <v>0</v>
      </c>
      <c r="F18" s="157">
        <v>0</v>
      </c>
      <c r="G18" s="157">
        <v>0</v>
      </c>
      <c r="H18" s="157">
        <v>0</v>
      </c>
      <c r="I18" s="157">
        <v>0</v>
      </c>
      <c r="J18" s="158">
        <v>0</v>
      </c>
      <c r="K18" s="159"/>
    </row>
    <row r="19" spans="1:11" ht="15" customHeight="1">
      <c r="A19" s="150" t="s">
        <v>411</v>
      </c>
      <c r="B19" s="151">
        <v>1</v>
      </c>
      <c r="C19" s="151">
        <v>0</v>
      </c>
      <c r="D19" s="151">
        <v>0</v>
      </c>
      <c r="E19" s="155">
        <f t="shared" si="0"/>
        <v>1</v>
      </c>
      <c r="F19" s="155">
        <v>1</v>
      </c>
      <c r="G19" s="155">
        <v>0</v>
      </c>
      <c r="H19" s="155">
        <v>0</v>
      </c>
      <c r="I19" s="155">
        <v>0</v>
      </c>
      <c r="J19" s="156">
        <v>0</v>
      </c>
      <c r="K19" s="159"/>
    </row>
    <row r="20" spans="1:11" ht="15" customHeight="1">
      <c r="A20" s="83" t="s">
        <v>412</v>
      </c>
      <c r="B20" s="149">
        <v>17</v>
      </c>
      <c r="C20" s="149">
        <v>33</v>
      </c>
      <c r="D20" s="149">
        <v>14</v>
      </c>
      <c r="E20" s="157">
        <f t="shared" si="0"/>
        <v>64</v>
      </c>
      <c r="F20" s="157">
        <v>57</v>
      </c>
      <c r="G20" s="157">
        <v>3</v>
      </c>
      <c r="H20" s="157">
        <v>4</v>
      </c>
      <c r="I20" s="157">
        <v>0</v>
      </c>
      <c r="J20" s="158">
        <v>0</v>
      </c>
      <c r="K20" s="159"/>
    </row>
    <row r="21" spans="1:11" ht="15" customHeight="1">
      <c r="A21" s="150" t="s">
        <v>413</v>
      </c>
      <c r="B21" s="151">
        <v>249</v>
      </c>
      <c r="C21" s="151">
        <v>275</v>
      </c>
      <c r="D21" s="151">
        <v>248</v>
      </c>
      <c r="E21" s="155">
        <f t="shared" si="0"/>
        <v>772</v>
      </c>
      <c r="F21" s="155">
        <v>763</v>
      </c>
      <c r="G21" s="155">
        <v>3</v>
      </c>
      <c r="H21" s="155">
        <v>1</v>
      </c>
      <c r="I21" s="155">
        <v>1</v>
      </c>
      <c r="J21" s="156">
        <v>35</v>
      </c>
      <c r="K21" s="159"/>
    </row>
    <row r="22" spans="1:11" ht="15" customHeight="1">
      <c r="A22" s="83" t="s">
        <v>414</v>
      </c>
      <c r="B22" s="149">
        <v>54</v>
      </c>
      <c r="C22" s="149">
        <v>67</v>
      </c>
      <c r="D22" s="149">
        <v>70</v>
      </c>
      <c r="E22" s="157">
        <f t="shared" si="0"/>
        <v>191</v>
      </c>
      <c r="F22" s="157">
        <v>186</v>
      </c>
      <c r="G22" s="157">
        <v>2</v>
      </c>
      <c r="H22" s="157">
        <v>2</v>
      </c>
      <c r="I22" s="157">
        <v>1</v>
      </c>
      <c r="J22" s="158">
        <v>2</v>
      </c>
      <c r="K22" s="159"/>
    </row>
    <row r="23" spans="1:11" ht="15" customHeight="1">
      <c r="A23" s="150" t="s">
        <v>415</v>
      </c>
      <c r="B23" s="151">
        <v>62</v>
      </c>
      <c r="C23" s="151">
        <v>74</v>
      </c>
      <c r="D23" s="151">
        <v>34</v>
      </c>
      <c r="E23" s="155">
        <f t="shared" si="0"/>
        <v>170</v>
      </c>
      <c r="F23" s="155">
        <v>170</v>
      </c>
      <c r="G23" s="155">
        <v>0</v>
      </c>
      <c r="H23" s="155">
        <v>0</v>
      </c>
      <c r="I23" s="155">
        <v>0</v>
      </c>
      <c r="J23" s="156">
        <v>3</v>
      </c>
      <c r="K23" s="159"/>
    </row>
    <row r="24" spans="1:11" ht="15" customHeight="1">
      <c r="A24" s="83" t="s">
        <v>416</v>
      </c>
      <c r="B24" s="149">
        <v>3</v>
      </c>
      <c r="C24" s="149">
        <v>2</v>
      </c>
      <c r="D24" s="149">
        <v>2</v>
      </c>
      <c r="E24" s="157">
        <f t="shared" si="0"/>
        <v>7</v>
      </c>
      <c r="F24" s="157">
        <v>5</v>
      </c>
      <c r="G24" s="157">
        <v>1</v>
      </c>
      <c r="H24" s="157">
        <v>1</v>
      </c>
      <c r="I24" s="157">
        <v>0</v>
      </c>
      <c r="J24" s="158">
        <v>0</v>
      </c>
      <c r="K24" s="159"/>
    </row>
    <row r="25" spans="1:11" ht="15" customHeight="1">
      <c r="A25" s="150" t="s">
        <v>417</v>
      </c>
      <c r="B25" s="151">
        <v>8</v>
      </c>
      <c r="C25" s="151">
        <v>16</v>
      </c>
      <c r="D25" s="151">
        <v>21</v>
      </c>
      <c r="E25" s="155">
        <f t="shared" si="0"/>
        <v>45</v>
      </c>
      <c r="F25" s="155">
        <v>42</v>
      </c>
      <c r="G25" s="155">
        <v>0</v>
      </c>
      <c r="H25" s="155">
        <v>1</v>
      </c>
      <c r="I25" s="155">
        <v>1</v>
      </c>
      <c r="J25" s="156">
        <v>3</v>
      </c>
      <c r="K25" s="159"/>
    </row>
    <row r="26" spans="1:11" ht="15" customHeight="1">
      <c r="A26" s="83" t="s">
        <v>418</v>
      </c>
      <c r="B26" s="149">
        <v>7</v>
      </c>
      <c r="C26" s="149">
        <v>5</v>
      </c>
      <c r="D26" s="149">
        <v>7</v>
      </c>
      <c r="E26" s="157">
        <f t="shared" si="0"/>
        <v>19</v>
      </c>
      <c r="F26" s="157">
        <v>19</v>
      </c>
      <c r="G26" s="157">
        <v>0</v>
      </c>
      <c r="H26" s="157">
        <v>0</v>
      </c>
      <c r="I26" s="157">
        <v>0</v>
      </c>
      <c r="J26" s="158">
        <v>0</v>
      </c>
      <c r="K26" s="159"/>
    </row>
    <row r="27" spans="1:11" ht="15" customHeight="1">
      <c r="A27" s="150" t="s">
        <v>419</v>
      </c>
      <c r="B27" s="151">
        <v>24</v>
      </c>
      <c r="C27" s="151">
        <v>50</v>
      </c>
      <c r="D27" s="151">
        <v>31</v>
      </c>
      <c r="E27" s="155">
        <f t="shared" si="0"/>
        <v>105</v>
      </c>
      <c r="F27" s="155">
        <v>103</v>
      </c>
      <c r="G27" s="155">
        <v>2</v>
      </c>
      <c r="H27" s="155">
        <v>0</v>
      </c>
      <c r="I27" s="155">
        <v>0</v>
      </c>
      <c r="J27" s="156">
        <v>6</v>
      </c>
      <c r="K27" s="159"/>
    </row>
    <row r="28" spans="1:11" ht="15" customHeight="1">
      <c r="A28" s="83" t="s">
        <v>420</v>
      </c>
      <c r="B28" s="149">
        <v>31</v>
      </c>
      <c r="C28" s="149">
        <v>41</v>
      </c>
      <c r="D28" s="149">
        <v>29</v>
      </c>
      <c r="E28" s="157">
        <f t="shared" si="0"/>
        <v>101</v>
      </c>
      <c r="F28" s="157">
        <v>90</v>
      </c>
      <c r="G28" s="157">
        <v>7</v>
      </c>
      <c r="H28" s="157">
        <v>0</v>
      </c>
      <c r="I28" s="157">
        <v>0</v>
      </c>
      <c r="J28" s="158">
        <v>1</v>
      </c>
      <c r="K28" s="159"/>
    </row>
    <row r="29" spans="1:11" ht="15" customHeight="1">
      <c r="A29" s="150" t="s">
        <v>421</v>
      </c>
      <c r="B29" s="151">
        <v>12</v>
      </c>
      <c r="C29" s="151">
        <v>21</v>
      </c>
      <c r="D29" s="151">
        <v>13</v>
      </c>
      <c r="E29" s="155">
        <f t="shared" si="0"/>
        <v>46</v>
      </c>
      <c r="F29" s="155">
        <v>44</v>
      </c>
      <c r="G29" s="155">
        <v>2</v>
      </c>
      <c r="H29" s="155">
        <v>0</v>
      </c>
      <c r="I29" s="155">
        <v>0</v>
      </c>
      <c r="J29" s="156">
        <v>1</v>
      </c>
      <c r="K29" s="159"/>
    </row>
    <row r="30" spans="1:11" ht="15" customHeight="1">
      <c r="A30" s="83" t="s">
        <v>422</v>
      </c>
      <c r="B30" s="149">
        <v>0</v>
      </c>
      <c r="C30" s="149">
        <v>0</v>
      </c>
      <c r="D30" s="149">
        <v>1</v>
      </c>
      <c r="E30" s="157">
        <f t="shared" si="0"/>
        <v>1</v>
      </c>
      <c r="F30" s="157">
        <v>1</v>
      </c>
      <c r="G30" s="157">
        <v>0</v>
      </c>
      <c r="H30" s="157">
        <v>0</v>
      </c>
      <c r="I30" s="157">
        <v>0</v>
      </c>
      <c r="J30" s="158">
        <v>0</v>
      </c>
      <c r="K30" s="159"/>
    </row>
    <row r="31" spans="1:11" ht="15" customHeight="1">
      <c r="A31" s="150" t="s">
        <v>423</v>
      </c>
      <c r="B31" s="151">
        <v>0</v>
      </c>
      <c r="C31" s="151">
        <v>1</v>
      </c>
      <c r="D31" s="151">
        <v>1</v>
      </c>
      <c r="E31" s="155">
        <f t="shared" si="0"/>
        <v>2</v>
      </c>
      <c r="F31" s="155">
        <v>2</v>
      </c>
      <c r="G31" s="155">
        <v>0</v>
      </c>
      <c r="H31" s="155">
        <v>0</v>
      </c>
      <c r="I31" s="155">
        <v>0</v>
      </c>
      <c r="J31" s="156">
        <v>0</v>
      </c>
      <c r="K31" s="159"/>
    </row>
    <row r="32" spans="1:11" ht="15" customHeight="1">
      <c r="A32" s="83" t="s">
        <v>424</v>
      </c>
      <c r="B32" s="149">
        <v>20</v>
      </c>
      <c r="C32" s="149">
        <v>29</v>
      </c>
      <c r="D32" s="149">
        <v>23</v>
      </c>
      <c r="E32" s="157">
        <f t="shared" si="0"/>
        <v>72</v>
      </c>
      <c r="F32" s="157">
        <v>67</v>
      </c>
      <c r="G32" s="157">
        <v>1</v>
      </c>
      <c r="H32" s="157">
        <v>3</v>
      </c>
      <c r="I32" s="157">
        <v>0</v>
      </c>
      <c r="J32" s="158">
        <v>1</v>
      </c>
      <c r="K32" s="159"/>
    </row>
    <row r="33" spans="1:11" ht="15" customHeight="1">
      <c r="A33" s="150" t="s">
        <v>425</v>
      </c>
      <c r="B33" s="151">
        <v>78</v>
      </c>
      <c r="C33" s="151">
        <v>117</v>
      </c>
      <c r="D33" s="151">
        <v>81</v>
      </c>
      <c r="E33" s="155">
        <f t="shared" si="0"/>
        <v>276</v>
      </c>
      <c r="F33" s="155">
        <v>264</v>
      </c>
      <c r="G33" s="155">
        <v>6</v>
      </c>
      <c r="H33" s="155">
        <v>1</v>
      </c>
      <c r="I33" s="155">
        <v>1</v>
      </c>
      <c r="J33" s="156">
        <v>6</v>
      </c>
      <c r="K33" s="159"/>
    </row>
    <row r="34" spans="1:11" ht="15" customHeight="1">
      <c r="A34" s="83" t="s">
        <v>426</v>
      </c>
      <c r="B34" s="149">
        <v>5</v>
      </c>
      <c r="C34" s="149">
        <v>6</v>
      </c>
      <c r="D34" s="149">
        <v>11</v>
      </c>
      <c r="E34" s="157">
        <f t="shared" si="0"/>
        <v>22</v>
      </c>
      <c r="F34" s="157">
        <v>21</v>
      </c>
      <c r="G34" s="157">
        <v>0</v>
      </c>
      <c r="H34" s="157">
        <v>0</v>
      </c>
      <c r="I34" s="157">
        <v>1</v>
      </c>
      <c r="J34" s="158">
        <v>4</v>
      </c>
      <c r="K34" s="159"/>
    </row>
    <row r="35" spans="1:11" ht="15" customHeight="1">
      <c r="A35" s="150" t="s">
        <v>52</v>
      </c>
      <c r="B35" s="151">
        <v>23</v>
      </c>
      <c r="C35" s="151">
        <v>27</v>
      </c>
      <c r="D35" s="151">
        <v>23</v>
      </c>
      <c r="E35" s="155">
        <f t="shared" si="0"/>
        <v>73</v>
      </c>
      <c r="F35" s="155">
        <v>73</v>
      </c>
      <c r="G35" s="155">
        <v>0</v>
      </c>
      <c r="H35" s="155">
        <v>0</v>
      </c>
      <c r="I35" s="155">
        <v>0</v>
      </c>
      <c r="J35" s="156">
        <v>1</v>
      </c>
      <c r="K35" s="159"/>
    </row>
    <row r="36" spans="1:11" ht="15" customHeight="1">
      <c r="A36" s="83" t="s">
        <v>427</v>
      </c>
      <c r="B36" s="149">
        <v>16</v>
      </c>
      <c r="C36" s="149">
        <v>10</v>
      </c>
      <c r="D36" s="149">
        <v>24</v>
      </c>
      <c r="E36" s="157">
        <f t="shared" si="0"/>
        <v>50</v>
      </c>
      <c r="F36" s="157">
        <v>37</v>
      </c>
      <c r="G36" s="157">
        <v>5</v>
      </c>
      <c r="H36" s="157">
        <v>7</v>
      </c>
      <c r="I36" s="157">
        <v>1</v>
      </c>
      <c r="J36" s="158">
        <v>0</v>
      </c>
      <c r="K36" s="159"/>
    </row>
    <row r="37" spans="1:11" ht="15" customHeight="1">
      <c r="A37" s="150" t="s">
        <v>428</v>
      </c>
      <c r="B37" s="151">
        <v>50</v>
      </c>
      <c r="C37" s="151">
        <v>63</v>
      </c>
      <c r="D37" s="151">
        <v>63</v>
      </c>
      <c r="E37" s="155">
        <f t="shared" si="0"/>
        <v>176</v>
      </c>
      <c r="F37" s="155">
        <v>156</v>
      </c>
      <c r="G37" s="155">
        <v>11</v>
      </c>
      <c r="H37" s="155">
        <v>5</v>
      </c>
      <c r="I37" s="155">
        <v>3</v>
      </c>
      <c r="J37" s="156">
        <v>7</v>
      </c>
      <c r="K37" s="159"/>
    </row>
    <row r="38" spans="1:11" ht="15" customHeight="1">
      <c r="A38" s="83" t="s">
        <v>429</v>
      </c>
      <c r="B38" s="149">
        <v>3</v>
      </c>
      <c r="C38" s="149">
        <v>1</v>
      </c>
      <c r="D38" s="149">
        <v>1</v>
      </c>
      <c r="E38" s="157">
        <f t="shared" si="0"/>
        <v>5</v>
      </c>
      <c r="F38" s="157">
        <v>0</v>
      </c>
      <c r="G38" s="157">
        <v>5</v>
      </c>
      <c r="H38" s="157">
        <v>0</v>
      </c>
      <c r="I38" s="157">
        <v>0</v>
      </c>
      <c r="J38" s="158">
        <v>1</v>
      </c>
      <c r="K38" s="159"/>
    </row>
    <row r="39" spans="1:11" ht="15" customHeight="1">
      <c r="A39" s="150" t="s">
        <v>6</v>
      </c>
      <c r="B39" s="151">
        <v>155</v>
      </c>
      <c r="C39" s="151">
        <v>193</v>
      </c>
      <c r="D39" s="151">
        <v>152</v>
      </c>
      <c r="E39" s="155">
        <f t="shared" si="0"/>
        <v>500</v>
      </c>
      <c r="F39" s="155">
        <v>494</v>
      </c>
      <c r="G39" s="155">
        <v>6</v>
      </c>
      <c r="H39" s="155">
        <v>0</v>
      </c>
      <c r="I39" s="155">
        <v>0</v>
      </c>
      <c r="J39" s="156">
        <v>13</v>
      </c>
      <c r="K39" s="159"/>
    </row>
    <row r="40" spans="1:11" ht="15" customHeight="1">
      <c r="A40" s="83" t="s">
        <v>430</v>
      </c>
      <c r="B40" s="149">
        <v>14</v>
      </c>
      <c r="C40" s="149">
        <v>4</v>
      </c>
      <c r="D40" s="149">
        <v>15</v>
      </c>
      <c r="E40" s="157">
        <f t="shared" si="0"/>
        <v>33</v>
      </c>
      <c r="F40" s="157">
        <v>33</v>
      </c>
      <c r="G40" s="157">
        <v>0</v>
      </c>
      <c r="H40" s="157">
        <v>0</v>
      </c>
      <c r="I40" s="157">
        <v>0</v>
      </c>
      <c r="J40" s="158">
        <v>1</v>
      </c>
      <c r="K40" s="159"/>
    </row>
    <row r="41" spans="1:11" ht="15" customHeight="1">
      <c r="A41" s="150" t="s">
        <v>431</v>
      </c>
      <c r="B41" s="151">
        <v>0</v>
      </c>
      <c r="C41" s="151">
        <v>0</v>
      </c>
      <c r="D41" s="151">
        <v>1</v>
      </c>
      <c r="E41" s="155">
        <f t="shared" si="0"/>
        <v>1</v>
      </c>
      <c r="F41" s="155">
        <v>1</v>
      </c>
      <c r="G41" s="155">
        <v>0</v>
      </c>
      <c r="H41" s="155">
        <v>0</v>
      </c>
      <c r="I41" s="155">
        <v>0</v>
      </c>
      <c r="J41" s="156">
        <v>0</v>
      </c>
      <c r="K41" s="159"/>
    </row>
    <row r="42" spans="1:11" ht="15" customHeight="1">
      <c r="A42" s="83" t="s">
        <v>432</v>
      </c>
      <c r="B42" s="149">
        <v>63</v>
      </c>
      <c r="C42" s="149">
        <v>67</v>
      </c>
      <c r="D42" s="149">
        <v>37</v>
      </c>
      <c r="E42" s="157">
        <f t="shared" si="0"/>
        <v>167</v>
      </c>
      <c r="F42" s="157">
        <v>162</v>
      </c>
      <c r="G42" s="157">
        <v>2</v>
      </c>
      <c r="H42" s="157">
        <v>1</v>
      </c>
      <c r="I42" s="157">
        <v>1</v>
      </c>
      <c r="J42" s="158">
        <v>6</v>
      </c>
      <c r="K42" s="159"/>
    </row>
    <row r="43" spans="1:11" ht="15" customHeight="1">
      <c r="A43" s="150" t="s">
        <v>433</v>
      </c>
      <c r="B43" s="151">
        <v>1</v>
      </c>
      <c r="C43" s="151">
        <v>0</v>
      </c>
      <c r="D43" s="151">
        <v>1</v>
      </c>
      <c r="E43" s="155">
        <f t="shared" si="0"/>
        <v>2</v>
      </c>
      <c r="F43" s="155">
        <v>2</v>
      </c>
      <c r="G43" s="155">
        <v>0</v>
      </c>
      <c r="H43" s="155">
        <v>0</v>
      </c>
      <c r="I43" s="155">
        <v>0</v>
      </c>
      <c r="J43" s="156">
        <v>1</v>
      </c>
      <c r="K43" s="159"/>
    </row>
    <row r="44" spans="1:11" ht="15" customHeight="1">
      <c r="A44" s="83" t="s">
        <v>434</v>
      </c>
      <c r="B44" s="149">
        <v>18</v>
      </c>
      <c r="C44" s="149">
        <v>13</v>
      </c>
      <c r="D44" s="149">
        <v>8</v>
      </c>
      <c r="E44" s="157">
        <f t="shared" si="0"/>
        <v>39</v>
      </c>
      <c r="F44" s="157">
        <v>38</v>
      </c>
      <c r="G44" s="157">
        <v>1</v>
      </c>
      <c r="H44" s="157">
        <v>0</v>
      </c>
      <c r="I44" s="157">
        <v>0</v>
      </c>
      <c r="J44" s="158">
        <v>1</v>
      </c>
      <c r="K44" s="159"/>
    </row>
    <row r="45" spans="1:11" ht="15" customHeight="1">
      <c r="A45" s="150" t="s">
        <v>435</v>
      </c>
      <c r="B45" s="151">
        <v>12</v>
      </c>
      <c r="C45" s="151">
        <v>23</v>
      </c>
      <c r="D45" s="151">
        <v>16</v>
      </c>
      <c r="E45" s="155">
        <f t="shared" si="0"/>
        <v>51</v>
      </c>
      <c r="F45" s="155">
        <v>51</v>
      </c>
      <c r="G45" s="155">
        <v>0</v>
      </c>
      <c r="H45" s="155">
        <v>0</v>
      </c>
      <c r="I45" s="155">
        <v>0</v>
      </c>
      <c r="J45" s="156">
        <v>0</v>
      </c>
      <c r="K45" s="159"/>
    </row>
    <row r="46" spans="1:11" ht="15" customHeight="1">
      <c r="A46" s="83" t="s">
        <v>436</v>
      </c>
      <c r="B46" s="149">
        <v>143</v>
      </c>
      <c r="C46" s="149">
        <v>155</v>
      </c>
      <c r="D46" s="149">
        <v>147</v>
      </c>
      <c r="E46" s="157">
        <f t="shared" si="0"/>
        <v>445</v>
      </c>
      <c r="F46" s="157">
        <v>444</v>
      </c>
      <c r="G46" s="157">
        <v>0</v>
      </c>
      <c r="H46" s="157">
        <v>0</v>
      </c>
      <c r="I46" s="157">
        <v>0</v>
      </c>
      <c r="J46" s="158">
        <v>9</v>
      </c>
      <c r="K46" s="159"/>
    </row>
    <row r="47" spans="1:11" ht="15" customHeight="1">
      <c r="A47" s="150" t="s">
        <v>437</v>
      </c>
      <c r="B47" s="151">
        <v>50</v>
      </c>
      <c r="C47" s="151">
        <v>52</v>
      </c>
      <c r="D47" s="151">
        <v>46</v>
      </c>
      <c r="E47" s="155">
        <f t="shared" si="0"/>
        <v>148</v>
      </c>
      <c r="F47" s="155">
        <v>143</v>
      </c>
      <c r="G47" s="155">
        <v>3</v>
      </c>
      <c r="H47" s="155">
        <v>0</v>
      </c>
      <c r="I47" s="155">
        <v>0</v>
      </c>
      <c r="J47" s="156">
        <v>3</v>
      </c>
      <c r="K47" s="159"/>
    </row>
    <row r="48" spans="1:11" ht="15" customHeight="1">
      <c r="A48" s="83" t="s">
        <v>140</v>
      </c>
      <c r="B48" s="149">
        <v>6</v>
      </c>
      <c r="C48" s="149">
        <v>3</v>
      </c>
      <c r="D48" s="149">
        <v>0</v>
      </c>
      <c r="E48" s="157">
        <f t="shared" si="0"/>
        <v>9</v>
      </c>
      <c r="F48" s="157">
        <v>9</v>
      </c>
      <c r="G48" s="157">
        <v>0</v>
      </c>
      <c r="H48" s="157">
        <v>0</v>
      </c>
      <c r="I48" s="157">
        <v>0</v>
      </c>
      <c r="J48" s="158">
        <v>1</v>
      </c>
      <c r="K48" s="159"/>
    </row>
    <row r="49" spans="1:11" ht="15" customHeight="1">
      <c r="A49" s="150" t="s">
        <v>455</v>
      </c>
      <c r="B49" s="151">
        <v>0</v>
      </c>
      <c r="C49" s="151">
        <v>0</v>
      </c>
      <c r="D49" s="151">
        <v>0</v>
      </c>
      <c r="E49" s="155">
        <f t="shared" si="0"/>
        <v>0</v>
      </c>
      <c r="F49" s="155">
        <v>0</v>
      </c>
      <c r="G49" s="155">
        <v>0</v>
      </c>
      <c r="H49" s="155">
        <v>0</v>
      </c>
      <c r="I49" s="155">
        <v>0</v>
      </c>
      <c r="J49" s="156">
        <v>0</v>
      </c>
      <c r="K49" s="159"/>
    </row>
    <row r="50" spans="1:11" ht="15" customHeight="1">
      <c r="A50" s="83" t="s">
        <v>438</v>
      </c>
      <c r="B50" s="149">
        <v>2</v>
      </c>
      <c r="C50" s="149">
        <v>4</v>
      </c>
      <c r="D50" s="149">
        <v>1</v>
      </c>
      <c r="E50" s="157">
        <f t="shared" si="0"/>
        <v>7</v>
      </c>
      <c r="F50" s="157">
        <v>5</v>
      </c>
      <c r="G50" s="157">
        <v>1</v>
      </c>
      <c r="H50" s="157">
        <v>0</v>
      </c>
      <c r="I50" s="157">
        <v>1</v>
      </c>
      <c r="J50" s="158">
        <v>0</v>
      </c>
      <c r="K50" s="159"/>
    </row>
    <row r="51" spans="1:11" ht="15" customHeight="1">
      <c r="A51" s="150" t="s">
        <v>439</v>
      </c>
      <c r="B51" s="151">
        <v>9</v>
      </c>
      <c r="C51" s="151">
        <v>8</v>
      </c>
      <c r="D51" s="151">
        <v>7</v>
      </c>
      <c r="E51" s="155">
        <f t="shared" si="0"/>
        <v>24</v>
      </c>
      <c r="F51" s="155">
        <v>24</v>
      </c>
      <c r="G51" s="155">
        <v>0</v>
      </c>
      <c r="H51" s="155">
        <v>0</v>
      </c>
      <c r="I51" s="155">
        <v>0</v>
      </c>
      <c r="J51" s="156">
        <v>1</v>
      </c>
      <c r="K51" s="159"/>
    </row>
    <row r="52" spans="1:11" ht="15" customHeight="1">
      <c r="A52" s="83" t="s">
        <v>440</v>
      </c>
      <c r="B52" s="149">
        <v>159</v>
      </c>
      <c r="C52" s="149">
        <v>177</v>
      </c>
      <c r="D52" s="149">
        <v>133</v>
      </c>
      <c r="E52" s="157">
        <f t="shared" si="0"/>
        <v>469</v>
      </c>
      <c r="F52" s="157">
        <v>447</v>
      </c>
      <c r="G52" s="157">
        <v>10</v>
      </c>
      <c r="H52" s="157">
        <v>7</v>
      </c>
      <c r="I52" s="157">
        <v>3</v>
      </c>
      <c r="J52" s="158">
        <v>10</v>
      </c>
      <c r="K52" s="159"/>
    </row>
    <row r="53" spans="1:11" ht="15" customHeight="1">
      <c r="A53" s="150" t="s">
        <v>456</v>
      </c>
      <c r="B53" s="151">
        <v>1</v>
      </c>
      <c r="C53" s="151">
        <v>0</v>
      </c>
      <c r="D53" s="151">
        <v>2</v>
      </c>
      <c r="E53" s="155">
        <f t="shared" si="0"/>
        <v>3</v>
      </c>
      <c r="F53" s="155">
        <v>3</v>
      </c>
      <c r="G53" s="155">
        <v>0</v>
      </c>
      <c r="H53" s="155">
        <v>0</v>
      </c>
      <c r="I53" s="155">
        <v>0</v>
      </c>
      <c r="J53" s="156">
        <v>1</v>
      </c>
      <c r="K53" s="159"/>
    </row>
    <row r="54" spans="1:11" ht="15" customHeight="1">
      <c r="A54" s="83" t="s">
        <v>441</v>
      </c>
      <c r="B54" s="149">
        <v>281</v>
      </c>
      <c r="C54" s="149">
        <v>304</v>
      </c>
      <c r="D54" s="149">
        <v>310</v>
      </c>
      <c r="E54" s="157">
        <f t="shared" si="0"/>
        <v>895</v>
      </c>
      <c r="F54" s="157">
        <v>891</v>
      </c>
      <c r="G54" s="157">
        <v>0</v>
      </c>
      <c r="H54" s="157">
        <v>0</v>
      </c>
      <c r="I54" s="157">
        <v>0</v>
      </c>
      <c r="J54" s="158">
        <v>31</v>
      </c>
      <c r="K54" s="159"/>
    </row>
    <row r="55" spans="1:11" ht="15" customHeight="1">
      <c r="A55" s="150" t="s">
        <v>442</v>
      </c>
      <c r="B55" s="151">
        <v>321</v>
      </c>
      <c r="C55" s="151">
        <v>369</v>
      </c>
      <c r="D55" s="151">
        <v>328</v>
      </c>
      <c r="E55" s="155">
        <f t="shared" si="0"/>
        <v>1018</v>
      </c>
      <c r="F55" s="155">
        <v>1007</v>
      </c>
      <c r="G55" s="155">
        <v>8</v>
      </c>
      <c r="H55" s="155">
        <v>1</v>
      </c>
      <c r="I55" s="155">
        <v>2</v>
      </c>
      <c r="J55" s="156">
        <v>32</v>
      </c>
      <c r="K55" s="159"/>
    </row>
    <row r="56" spans="1:11" ht="15" customHeight="1">
      <c r="A56" s="83" t="s">
        <v>443</v>
      </c>
      <c r="B56" s="149">
        <v>46</v>
      </c>
      <c r="C56" s="149">
        <v>47</v>
      </c>
      <c r="D56" s="149">
        <v>38</v>
      </c>
      <c r="E56" s="157">
        <f t="shared" si="0"/>
        <v>131</v>
      </c>
      <c r="F56" s="157">
        <v>127</v>
      </c>
      <c r="G56" s="157">
        <v>1</v>
      </c>
      <c r="H56" s="157">
        <v>1</v>
      </c>
      <c r="I56" s="157">
        <v>1</v>
      </c>
      <c r="J56" s="158">
        <v>3</v>
      </c>
      <c r="K56" s="159"/>
    </row>
    <row r="57" spans="1:11" ht="15" customHeight="1">
      <c r="A57" s="150" t="s">
        <v>444</v>
      </c>
      <c r="B57" s="151">
        <v>15</v>
      </c>
      <c r="C57" s="151">
        <v>24</v>
      </c>
      <c r="D57" s="151">
        <v>13</v>
      </c>
      <c r="E57" s="155">
        <f t="shared" si="0"/>
        <v>52</v>
      </c>
      <c r="F57" s="155">
        <v>46</v>
      </c>
      <c r="G57" s="155">
        <v>1</v>
      </c>
      <c r="H57" s="155">
        <v>1</v>
      </c>
      <c r="I57" s="155">
        <v>2</v>
      </c>
      <c r="J57" s="156">
        <v>13</v>
      </c>
      <c r="K57" s="159"/>
    </row>
    <row r="58" spans="1:10" ht="12.75">
      <c r="A58" s="3"/>
      <c r="B58" s="57"/>
      <c r="C58" s="57"/>
      <c r="D58" s="57"/>
      <c r="E58" s="66"/>
      <c r="F58" s="66"/>
      <c r="G58" s="66"/>
      <c r="H58" s="66"/>
      <c r="I58" s="66"/>
      <c r="J58" s="71"/>
    </row>
    <row r="59" spans="1:10" ht="15.75" thickBot="1">
      <c r="A59" s="109" t="s">
        <v>102</v>
      </c>
      <c r="B59" s="113">
        <f aca="true" t="shared" si="1" ref="B59:I59">SUM(B6:B58)</f>
        <v>2369</v>
      </c>
      <c r="C59" s="110">
        <f t="shared" si="1"/>
        <v>2811</v>
      </c>
      <c r="D59" s="110">
        <f t="shared" si="1"/>
        <v>2379</v>
      </c>
      <c r="E59" s="111">
        <f t="shared" si="1"/>
        <v>7559</v>
      </c>
      <c r="F59" s="111">
        <f>SUM(F6:F58)</f>
        <v>7362</v>
      </c>
      <c r="G59" s="111">
        <f t="shared" si="1"/>
        <v>90</v>
      </c>
      <c r="H59" s="111">
        <f t="shared" si="1"/>
        <v>42</v>
      </c>
      <c r="I59" s="111">
        <f t="shared" si="1"/>
        <v>21</v>
      </c>
      <c r="J59" s="110">
        <f>SUM(J6:J58)</f>
        <v>219</v>
      </c>
    </row>
    <row r="60" spans="1:10" s="214" customFormat="1" ht="12.75" customHeight="1">
      <c r="A60" s="44"/>
      <c r="B60" s="44"/>
      <c r="C60" s="44"/>
      <c r="D60" s="44"/>
      <c r="E60" s="44"/>
      <c r="F60" s="44"/>
      <c r="G60" s="44"/>
      <c r="H60" s="44"/>
      <c r="I60" s="3"/>
      <c r="J60" s="42" t="s">
        <v>85</v>
      </c>
    </row>
    <row r="61" spans="1:10" ht="15">
      <c r="A61" s="263"/>
      <c r="B61" s="263"/>
      <c r="C61" s="263"/>
      <c r="D61" s="263"/>
      <c r="E61" s="263"/>
      <c r="F61" s="263"/>
      <c r="G61" s="263"/>
      <c r="H61" s="263"/>
      <c r="I61" s="263"/>
      <c r="J61" s="263"/>
    </row>
    <row r="62" spans="1:10" ht="15">
      <c r="A62" s="263"/>
      <c r="B62" s="263"/>
      <c r="C62" s="264"/>
      <c r="D62" s="263"/>
      <c r="E62" s="263"/>
      <c r="F62" s="263"/>
      <c r="G62" s="263" t="s">
        <v>83</v>
      </c>
      <c r="H62" s="263"/>
      <c r="I62" s="263"/>
      <c r="J62" s="263"/>
    </row>
    <row r="63" spans="1:10" ht="15">
      <c r="A63" s="263"/>
      <c r="B63" s="263"/>
      <c r="C63" s="263"/>
      <c r="D63" s="263"/>
      <c r="E63" s="263"/>
      <c r="F63" s="263"/>
      <c r="G63" s="263"/>
      <c r="H63" s="263"/>
      <c r="I63" s="263"/>
      <c r="J63" s="263"/>
    </row>
    <row r="64" spans="1:10" ht="12.75">
      <c r="A64" s="160"/>
      <c r="B64" s="160"/>
      <c r="C64" s="160"/>
      <c r="D64" s="160"/>
      <c r="E64" s="160"/>
      <c r="F64" s="160"/>
      <c r="G64" s="160"/>
      <c r="H64" s="160"/>
      <c r="I64" s="160"/>
      <c r="J64" s="160"/>
    </row>
    <row r="66" spans="7:10" ht="12.75">
      <c r="G66" s="184" t="s">
        <v>328</v>
      </c>
      <c r="H66" s="193">
        <f>SUM(G59:I59)</f>
        <v>153</v>
      </c>
      <c r="I66" s="219">
        <f>H66/F59*100</f>
        <v>2.078239608801956</v>
      </c>
      <c r="J66" s="5" t="s">
        <v>70</v>
      </c>
    </row>
  </sheetData>
  <sheetProtection/>
  <mergeCells count="2">
    <mergeCell ref="B3:D4"/>
    <mergeCell ref="F3:I3"/>
  </mergeCells>
  <printOptions/>
  <pageMargins left="0.75" right="0.75" top="1" bottom="1" header="0.5" footer="0.5"/>
  <pageSetup fitToHeight="1"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Regional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Northern Ireland Road and Rail Transport Statistics July to September 2012</dc:title>
  <dc:subject>What are our priorities and how are we doing</dc:subject>
  <dc:creator>Central Statistics and Research Branch</dc:creator>
  <cp:keywords>DRD, NISRA, Public Transport, Ulsterbus, Metro, NIR, Passenger Journeys, Passenger Miles, Bus Miles, Receipts, Petrol , Diesel, DECC, Translink, Trains, Buses, Railway, vehicle registrations, car registrations, light goods registrations, heavy goods registrations, vehicle testing, MOT, driving tests</cp:keywords>
  <dc:description/>
  <cp:lastModifiedBy>Karen Moore</cp:lastModifiedBy>
  <cp:lastPrinted>2011-03-29T15:25:33Z</cp:lastPrinted>
  <dcterms:created xsi:type="dcterms:W3CDTF">2001-05-01T15:27:01Z</dcterms:created>
  <dcterms:modified xsi:type="dcterms:W3CDTF">2015-05-28T13:39:33Z</dcterms:modified>
  <cp:category>Statistics produced in accordance with departmental requirements</cp:category>
  <cp:version/>
  <cp:contentType/>
  <cp:contentStatus/>
</cp:coreProperties>
</file>

<file path=docProps/custom.xml><?xml version="1.0" encoding="utf-8"?>
<Properties xmlns="http://schemas.openxmlformats.org/officeDocument/2006/custom-properties" xmlns:vt="http://schemas.openxmlformats.org/officeDocument/2006/docPropsVTypes"/>
</file>