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CSRB - DRD\SPSS Databases\YPBAS 2025\Publication Files\"/>
    </mc:Choice>
  </mc:AlternateContent>
  <xr:revisionPtr revIDLastSave="0" documentId="13_ncr:1_{E5A05D9A-F2CC-4A4B-9C47-2457A7C9A02B}" xr6:coauthVersionLast="47" xr6:coauthVersionMax="47" xr10:uidLastSave="{00000000-0000-0000-0000-000000000000}"/>
  <bookViews>
    <workbookView xWindow="-120" yWindow="-120" windowWidth="29040" windowHeight="15720" tabRatio="706" xr2:uid="{CF9C826D-4351-45B3-AAC2-27DFA5580D81}"/>
  </bookViews>
  <sheets>
    <sheet name="Cover sheet" sheetId="1" r:id="rId1"/>
    <sheet name="Table of contents" sheetId="2" r:id="rId2"/>
    <sheet name="1" sheetId="40" r:id="rId3"/>
    <sheet name="2" sheetId="29" r:id="rId4"/>
    <sheet name="3" sheetId="30" r:id="rId5"/>
    <sheet name="4" sheetId="31" r:id="rId6"/>
    <sheet name="5" sheetId="32" r:id="rId7"/>
    <sheet name="6" sheetId="35" r:id="rId8"/>
    <sheet name="7" sheetId="33" r:id="rId9"/>
    <sheet name="8" sheetId="34" r:id="rId10"/>
    <sheet name="9" sheetId="36" r:id="rId11"/>
    <sheet name="10" sheetId="37" r:id="rId12"/>
    <sheet name="11" sheetId="38" r:id="rId13"/>
    <sheet name="12" sheetId="39" r:id="rId14"/>
    <sheet name="Trend tables" sheetId="41" r:id="rId15"/>
  </sheets>
  <definedNames>
    <definedName name="_xlnm.Print_Area" localSheetId="2">'1'!$A$1:$E$38</definedName>
    <definedName name="_xlnm.Print_Area" localSheetId="13">'12'!$A$1:$Y$26</definedName>
    <definedName name="_xlnm.Print_Area" localSheetId="7">'6'!$A$1:$E$23</definedName>
    <definedName name="_xlnm.Print_Area" localSheetId="9">'8'!$A$1:$G$31</definedName>
    <definedName name="_xlnm.Print_Area" localSheetId="10">'9'!$A$1:$Y$38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29" l="1"/>
  <c r="B48" i="37" l="1"/>
  <c r="C48" i="37"/>
  <c r="D48" i="37"/>
  <c r="E48" i="37"/>
  <c r="F48" i="37" s="1"/>
  <c r="H48" i="37"/>
  <c r="J48" i="37" s="1"/>
  <c r="K48" i="37"/>
  <c r="L48" i="37" s="1"/>
  <c r="N48" i="37"/>
  <c r="O48" i="37" s="1"/>
  <c r="Q48" i="37"/>
  <c r="R48" i="37" s="1"/>
  <c r="S48" i="37"/>
  <c r="T48" i="37"/>
  <c r="U48" i="37" s="1"/>
  <c r="V48" i="37"/>
  <c r="W48" i="37"/>
  <c r="Y48" i="37" s="1"/>
  <c r="X48" i="37"/>
  <c r="B47" i="37"/>
  <c r="C47" i="37"/>
  <c r="D47" i="37"/>
  <c r="E47" i="37"/>
  <c r="F47" i="37"/>
  <c r="G47" i="37"/>
  <c r="H47" i="37"/>
  <c r="J47" i="37" s="1"/>
  <c r="I47" i="37"/>
  <c r="K47" i="37"/>
  <c r="M47" i="37" s="1"/>
  <c r="L47" i="37"/>
  <c r="N47" i="37"/>
  <c r="O47" i="37" s="1"/>
  <c r="P47" i="37"/>
  <c r="Q47" i="37"/>
  <c r="R47" i="37" s="1"/>
  <c r="T47" i="37"/>
  <c r="U47" i="37" s="1"/>
  <c r="V47" i="37"/>
  <c r="W47" i="37"/>
  <c r="X47" i="37" s="1"/>
  <c r="B51" i="38"/>
  <c r="C51" i="38"/>
  <c r="D51" i="38"/>
  <c r="E51" i="38"/>
  <c r="G51" i="38" s="1"/>
  <c r="H51" i="38"/>
  <c r="J51" i="38" s="1"/>
  <c r="K51" i="38"/>
  <c r="L51" i="38" s="1"/>
  <c r="N51" i="38"/>
  <c r="O51" i="38" s="1"/>
  <c r="Q51" i="38"/>
  <c r="R51" i="38" s="1"/>
  <c r="T51" i="38"/>
  <c r="U51" i="38"/>
  <c r="V51" i="38"/>
  <c r="W51" i="38"/>
  <c r="X51" i="38"/>
  <c r="Y51" i="38"/>
  <c r="B50" i="38"/>
  <c r="C50" i="38" s="1"/>
  <c r="D50" i="38"/>
  <c r="E50" i="38"/>
  <c r="F50" i="38" s="1"/>
  <c r="H50" i="38"/>
  <c r="J50" i="38" s="1"/>
  <c r="K50" i="38"/>
  <c r="L50" i="38" s="1"/>
  <c r="M50" i="38"/>
  <c r="N50" i="38"/>
  <c r="O50" i="38" s="1"/>
  <c r="Q50" i="38"/>
  <c r="R50" i="38" s="1"/>
  <c r="T50" i="38"/>
  <c r="U50" i="38" s="1"/>
  <c r="V50" i="38"/>
  <c r="W50" i="38"/>
  <c r="X50" i="38" s="1"/>
  <c r="Y50" i="38"/>
  <c r="B38" i="36"/>
  <c r="C38" i="36"/>
  <c r="D38" i="36"/>
  <c r="E38" i="36"/>
  <c r="F38" i="36"/>
  <c r="G38" i="36"/>
  <c r="H38" i="36"/>
  <c r="J38" i="36" s="1"/>
  <c r="K38" i="36"/>
  <c r="L38" i="36" s="1"/>
  <c r="N38" i="36"/>
  <c r="O38" i="36" s="1"/>
  <c r="Q38" i="36"/>
  <c r="R38" i="36" s="1"/>
  <c r="T38" i="36"/>
  <c r="U38" i="36" s="1"/>
  <c r="W38" i="36"/>
  <c r="Y38" i="36" s="1"/>
  <c r="B37" i="36"/>
  <c r="C37" i="36"/>
  <c r="D37" i="36"/>
  <c r="E37" i="36"/>
  <c r="F37" i="36" s="1"/>
  <c r="H37" i="36"/>
  <c r="J37" i="36" s="1"/>
  <c r="I37" i="36"/>
  <c r="K37" i="36"/>
  <c r="L37" i="36" s="1"/>
  <c r="M37" i="36"/>
  <c r="N37" i="36"/>
  <c r="O37" i="36" s="1"/>
  <c r="Q37" i="36"/>
  <c r="R37" i="36" s="1"/>
  <c r="T37" i="36"/>
  <c r="U37" i="36" s="1"/>
  <c r="W37" i="36"/>
  <c r="Y37" i="36" s="1"/>
  <c r="X37" i="36"/>
  <c r="M51" i="38" l="1"/>
  <c r="I50" i="38"/>
  <c r="G50" i="38"/>
  <c r="F51" i="38"/>
  <c r="P51" i="38"/>
  <c r="P48" i="37"/>
  <c r="G48" i="37"/>
  <c r="Y47" i="37"/>
  <c r="V37" i="36"/>
  <c r="P38" i="36"/>
  <c r="X38" i="36"/>
  <c r="V38" i="36"/>
  <c r="S38" i="36"/>
  <c r="I48" i="37"/>
  <c r="M48" i="37"/>
  <c r="S47" i="37"/>
  <c r="I51" i="38"/>
  <c r="S51" i="38"/>
  <c r="P50" i="38"/>
  <c r="S50" i="38"/>
  <c r="I38" i="36"/>
  <c r="M38" i="36"/>
  <c r="P37" i="36"/>
  <c r="G37" i="36"/>
  <c r="S37" i="36"/>
  <c r="I18" i="39" l="1"/>
  <c r="F16" i="39"/>
  <c r="C18" i="39"/>
  <c r="C16" i="39"/>
  <c r="C33" i="37"/>
  <c r="I28" i="36"/>
  <c r="C17" i="35"/>
  <c r="X16" i="33"/>
  <c r="X17" i="33"/>
  <c r="X15" i="33"/>
  <c r="U16" i="33"/>
  <c r="U17" i="33"/>
  <c r="U15" i="33"/>
  <c r="I16" i="33"/>
  <c r="I17" i="33"/>
  <c r="I15" i="33"/>
  <c r="F16" i="33"/>
  <c r="F17" i="33"/>
  <c r="F15" i="33"/>
  <c r="C16" i="33"/>
  <c r="C17" i="33"/>
  <c r="C15" i="33"/>
  <c r="X15" i="32"/>
  <c r="X14" i="32"/>
  <c r="U15" i="32"/>
  <c r="U14" i="32"/>
  <c r="I15" i="32"/>
  <c r="I14" i="32"/>
  <c r="F15" i="32"/>
  <c r="F14" i="32"/>
  <c r="C15" i="32"/>
  <c r="C14" i="32"/>
  <c r="X20" i="31"/>
  <c r="X21" i="31"/>
  <c r="X22" i="31"/>
  <c r="X23" i="31"/>
  <c r="X24" i="31"/>
  <c r="X25" i="31"/>
  <c r="X19" i="31"/>
  <c r="U20" i="31"/>
  <c r="U21" i="31"/>
  <c r="U22" i="31"/>
  <c r="U23" i="31"/>
  <c r="U24" i="31"/>
  <c r="U25" i="31"/>
  <c r="U19" i="31"/>
  <c r="I20" i="31"/>
  <c r="I21" i="31"/>
  <c r="I22" i="31"/>
  <c r="I23" i="31"/>
  <c r="I24" i="31"/>
  <c r="I25" i="31"/>
  <c r="I19" i="31"/>
  <c r="F20" i="31"/>
  <c r="F21" i="31"/>
  <c r="F22" i="31"/>
  <c r="F23" i="31"/>
  <c r="F24" i="31"/>
  <c r="F25" i="31"/>
  <c r="F19" i="31"/>
  <c r="C20" i="31"/>
  <c r="C21" i="31"/>
  <c r="C22" i="31"/>
  <c r="C23" i="31"/>
  <c r="C24" i="31"/>
  <c r="C25" i="31"/>
  <c r="C19" i="31"/>
  <c r="C30" i="30"/>
  <c r="K15" i="33"/>
  <c r="W49" i="38"/>
  <c r="Y49" i="38" s="1"/>
  <c r="T49" i="38"/>
  <c r="V49" i="38" s="1"/>
  <c r="Q49" i="38"/>
  <c r="R49" i="38" s="1"/>
  <c r="N49" i="38"/>
  <c r="P49" i="38" s="1"/>
  <c r="K49" i="38"/>
  <c r="M49" i="38" s="1"/>
  <c r="H49" i="38"/>
  <c r="I49" i="38" s="1"/>
  <c r="E49" i="38"/>
  <c r="G49" i="38" s="1"/>
  <c r="B49" i="38"/>
  <c r="C49" i="38" s="1"/>
  <c r="W48" i="38"/>
  <c r="Y48" i="38" s="1"/>
  <c r="T48" i="38"/>
  <c r="V48" i="38" s="1"/>
  <c r="Q48" i="38"/>
  <c r="S48" i="38" s="1"/>
  <c r="N48" i="38"/>
  <c r="O48" i="38" s="1"/>
  <c r="K48" i="38"/>
  <c r="M48" i="38" s="1"/>
  <c r="H48" i="38"/>
  <c r="I48" i="38" s="1"/>
  <c r="E48" i="38"/>
  <c r="F48" i="38" s="1"/>
  <c r="B48" i="38"/>
  <c r="D48" i="38" s="1"/>
  <c r="W47" i="38"/>
  <c r="T47" i="38"/>
  <c r="Q47" i="38"/>
  <c r="N47" i="38"/>
  <c r="K47" i="38"/>
  <c r="H47" i="38"/>
  <c r="E47" i="38"/>
  <c r="B47" i="38"/>
  <c r="C47" i="38" s="1"/>
  <c r="W46" i="38"/>
  <c r="Y46" i="38" s="1"/>
  <c r="T46" i="38"/>
  <c r="V46" i="38" s="1"/>
  <c r="Q46" i="38"/>
  <c r="S46" i="38" s="1"/>
  <c r="N46" i="38"/>
  <c r="P46" i="38" s="1"/>
  <c r="K46" i="38"/>
  <c r="M46" i="38" s="1"/>
  <c r="H46" i="38"/>
  <c r="I46" i="38" s="1"/>
  <c r="E46" i="38"/>
  <c r="F46" i="38" s="1"/>
  <c r="B46" i="38"/>
  <c r="C46" i="38" s="1"/>
  <c r="W45" i="38"/>
  <c r="Y45" i="38" s="1"/>
  <c r="T45" i="38"/>
  <c r="V45" i="38" s="1"/>
  <c r="Q45" i="38"/>
  <c r="R45" i="38" s="1"/>
  <c r="N45" i="38"/>
  <c r="P45" i="38" s="1"/>
  <c r="K45" i="38"/>
  <c r="M45" i="38" s="1"/>
  <c r="H45" i="38"/>
  <c r="I45" i="38" s="1"/>
  <c r="E45" i="38"/>
  <c r="F45" i="38" s="1"/>
  <c r="B45" i="38"/>
  <c r="C45" i="38" s="1"/>
  <c r="W44" i="38"/>
  <c r="Y44" i="38" s="1"/>
  <c r="T44" i="38"/>
  <c r="V44" i="38" s="1"/>
  <c r="Q44" i="38"/>
  <c r="R44" i="38" s="1"/>
  <c r="N44" i="38"/>
  <c r="P44" i="38" s="1"/>
  <c r="K44" i="38"/>
  <c r="M44" i="38" s="1"/>
  <c r="H44" i="38"/>
  <c r="I44" i="38" s="1"/>
  <c r="E44" i="38"/>
  <c r="F44" i="38" s="1"/>
  <c r="B44" i="38"/>
  <c r="C44" i="38" s="1"/>
  <c r="W43" i="38"/>
  <c r="Y43" i="38" s="1"/>
  <c r="T43" i="38"/>
  <c r="V43" i="38" s="1"/>
  <c r="Q43" i="38"/>
  <c r="R43" i="38" s="1"/>
  <c r="N43" i="38"/>
  <c r="P43" i="38" s="1"/>
  <c r="K43" i="38"/>
  <c r="M43" i="38" s="1"/>
  <c r="H43" i="38"/>
  <c r="I43" i="38" s="1"/>
  <c r="E43" i="38"/>
  <c r="F43" i="38" s="1"/>
  <c r="B43" i="38"/>
  <c r="C43" i="38" s="1"/>
  <c r="W42" i="38"/>
  <c r="Y42" i="38" s="1"/>
  <c r="T42" i="38"/>
  <c r="V42" i="38" s="1"/>
  <c r="Q42" i="38"/>
  <c r="S42" i="38" s="1"/>
  <c r="N42" i="38"/>
  <c r="P42" i="38" s="1"/>
  <c r="K42" i="38"/>
  <c r="M42" i="38" s="1"/>
  <c r="H42" i="38"/>
  <c r="I42" i="38" s="1"/>
  <c r="E42" i="38"/>
  <c r="F42" i="38" s="1"/>
  <c r="B42" i="38"/>
  <c r="C42" i="38" s="1"/>
  <c r="W41" i="38"/>
  <c r="Y41" i="38" s="1"/>
  <c r="T41" i="38"/>
  <c r="V41" i="38" s="1"/>
  <c r="Q41" i="38"/>
  <c r="S41" i="38" s="1"/>
  <c r="N41" i="38"/>
  <c r="P41" i="38" s="1"/>
  <c r="K41" i="38"/>
  <c r="M41" i="38" s="1"/>
  <c r="H41" i="38"/>
  <c r="I41" i="38" s="1"/>
  <c r="E41" i="38"/>
  <c r="F41" i="38" s="1"/>
  <c r="D41" i="38"/>
  <c r="B41" i="38"/>
  <c r="C41" i="38" s="1"/>
  <c r="W40" i="38"/>
  <c r="Y40" i="38" s="1"/>
  <c r="T40" i="38"/>
  <c r="V40" i="38" s="1"/>
  <c r="Q40" i="38"/>
  <c r="R40" i="38" s="1"/>
  <c r="N40" i="38"/>
  <c r="P40" i="38" s="1"/>
  <c r="K40" i="38"/>
  <c r="M40" i="38" s="1"/>
  <c r="H40" i="38"/>
  <c r="I40" i="38" s="1"/>
  <c r="E40" i="38"/>
  <c r="F40" i="38" s="1"/>
  <c r="B40" i="38"/>
  <c r="C40" i="38" s="1"/>
  <c r="W39" i="38"/>
  <c r="Y39" i="38" s="1"/>
  <c r="T39" i="38"/>
  <c r="V39" i="38" s="1"/>
  <c r="S39" i="38"/>
  <c r="Q39" i="38"/>
  <c r="R39" i="38" s="1"/>
  <c r="N39" i="38"/>
  <c r="P39" i="38" s="1"/>
  <c r="K39" i="38"/>
  <c r="M39" i="38" s="1"/>
  <c r="H39" i="38"/>
  <c r="I39" i="38" s="1"/>
  <c r="E39" i="38"/>
  <c r="F39" i="38" s="1"/>
  <c r="B39" i="38"/>
  <c r="C39" i="38" s="1"/>
  <c r="W38" i="38"/>
  <c r="Y38" i="38" s="1"/>
  <c r="T38" i="38"/>
  <c r="V38" i="38" s="1"/>
  <c r="Q38" i="38"/>
  <c r="S38" i="38" s="1"/>
  <c r="N38" i="38"/>
  <c r="P38" i="38" s="1"/>
  <c r="K38" i="38"/>
  <c r="M38" i="38" s="1"/>
  <c r="H38" i="38"/>
  <c r="I38" i="38" s="1"/>
  <c r="E38" i="38"/>
  <c r="F38" i="38" s="1"/>
  <c r="B38" i="38"/>
  <c r="C38" i="38" s="1"/>
  <c r="W37" i="38"/>
  <c r="Y37" i="38" s="1"/>
  <c r="T37" i="38"/>
  <c r="V37" i="38" s="1"/>
  <c r="Q37" i="38"/>
  <c r="S37" i="38" s="1"/>
  <c r="N37" i="38"/>
  <c r="P37" i="38" s="1"/>
  <c r="K37" i="38"/>
  <c r="M37" i="38" s="1"/>
  <c r="H37" i="38"/>
  <c r="I37" i="38" s="1"/>
  <c r="E37" i="38"/>
  <c r="F37" i="38" s="1"/>
  <c r="B37" i="38"/>
  <c r="C37" i="38" s="1"/>
  <c r="W36" i="38"/>
  <c r="Y36" i="38" s="1"/>
  <c r="T36" i="38"/>
  <c r="V36" i="38" s="1"/>
  <c r="Q36" i="38"/>
  <c r="R36" i="38" s="1"/>
  <c r="N36" i="38"/>
  <c r="P36" i="38" s="1"/>
  <c r="K36" i="38"/>
  <c r="M36" i="38" s="1"/>
  <c r="H36" i="38"/>
  <c r="I36" i="38" s="1"/>
  <c r="E36" i="38"/>
  <c r="F36" i="38" s="1"/>
  <c r="B36" i="38"/>
  <c r="C36" i="38" s="1"/>
  <c r="W35" i="38"/>
  <c r="Y35" i="38" s="1"/>
  <c r="T35" i="38"/>
  <c r="V35" i="38" s="1"/>
  <c r="Q35" i="38"/>
  <c r="R35" i="38" s="1"/>
  <c r="N35" i="38"/>
  <c r="P35" i="38" s="1"/>
  <c r="K35" i="38"/>
  <c r="M35" i="38" s="1"/>
  <c r="H35" i="38"/>
  <c r="I35" i="38" s="1"/>
  <c r="E35" i="38"/>
  <c r="F35" i="38" s="1"/>
  <c r="B35" i="38"/>
  <c r="C35" i="38" s="1"/>
  <c r="W34" i="38"/>
  <c r="Y34" i="38" s="1"/>
  <c r="T34" i="38"/>
  <c r="V34" i="38" s="1"/>
  <c r="Q34" i="38"/>
  <c r="S34" i="38" s="1"/>
  <c r="N34" i="38"/>
  <c r="P34" i="38" s="1"/>
  <c r="K34" i="38"/>
  <c r="M34" i="38" s="1"/>
  <c r="H34" i="38"/>
  <c r="I34" i="38" s="1"/>
  <c r="E34" i="38"/>
  <c r="F34" i="38" s="1"/>
  <c r="B34" i="38"/>
  <c r="C34" i="38" s="1"/>
  <c r="E33" i="38"/>
  <c r="F33" i="38" s="1"/>
  <c r="B33" i="38"/>
  <c r="D33" i="38" s="1"/>
  <c r="B41" i="37"/>
  <c r="D41" i="37" s="1"/>
  <c r="B40" i="37"/>
  <c r="D40" i="37" s="1"/>
  <c r="B33" i="37"/>
  <c r="D33" i="37" s="1"/>
  <c r="B32" i="37"/>
  <c r="D32" i="37" s="1"/>
  <c r="B32" i="36"/>
  <c r="C32" i="36" s="1"/>
  <c r="B31" i="36"/>
  <c r="C31" i="36" s="1"/>
  <c r="B30" i="36"/>
  <c r="D30" i="36" s="1"/>
  <c r="B34" i="36"/>
  <c r="C34" i="36" s="1"/>
  <c r="B26" i="36"/>
  <c r="C26" i="36" s="1"/>
  <c r="C15" i="35"/>
  <c r="C10" i="35"/>
  <c r="W25" i="29"/>
  <c r="Y25" i="29" s="1"/>
  <c r="W26" i="29"/>
  <c r="Y26" i="29" s="1"/>
  <c r="W27" i="29"/>
  <c r="X27" i="29" s="1"/>
  <c r="W28" i="29"/>
  <c r="Y28" i="29" s="1"/>
  <c r="W29" i="29"/>
  <c r="Y29" i="29" s="1"/>
  <c r="W30" i="29"/>
  <c r="X30" i="29" s="1"/>
  <c r="W31" i="29"/>
  <c r="W23" i="29"/>
  <c r="Y23" i="29" s="1"/>
  <c r="T25" i="29"/>
  <c r="U25" i="29" s="1"/>
  <c r="T26" i="29"/>
  <c r="U26" i="29" s="1"/>
  <c r="T27" i="29"/>
  <c r="V27" i="29" s="1"/>
  <c r="T28" i="29"/>
  <c r="U28" i="29" s="1"/>
  <c r="T29" i="29"/>
  <c r="V29" i="29" s="1"/>
  <c r="T30" i="29"/>
  <c r="V30" i="29" s="1"/>
  <c r="T31" i="29"/>
  <c r="T23" i="29"/>
  <c r="U23" i="29" s="1"/>
  <c r="Q25" i="29"/>
  <c r="R25" i="29" s="1"/>
  <c r="Q26" i="29"/>
  <c r="R26" i="29" s="1"/>
  <c r="Q27" i="29"/>
  <c r="R27" i="29" s="1"/>
  <c r="Q28" i="29"/>
  <c r="R28" i="29" s="1"/>
  <c r="Q29" i="29"/>
  <c r="R29" i="29" s="1"/>
  <c r="Q30" i="29"/>
  <c r="R30" i="29" s="1"/>
  <c r="Q31" i="29"/>
  <c r="Q23" i="29"/>
  <c r="R23" i="29" s="1"/>
  <c r="N25" i="29"/>
  <c r="P25" i="29" s="1"/>
  <c r="N26" i="29"/>
  <c r="O26" i="29" s="1"/>
  <c r="N27" i="29"/>
  <c r="O27" i="29" s="1"/>
  <c r="N28" i="29"/>
  <c r="P28" i="29" s="1"/>
  <c r="N29" i="29"/>
  <c r="O29" i="29" s="1"/>
  <c r="N30" i="29"/>
  <c r="P30" i="29" s="1"/>
  <c r="N23" i="29"/>
  <c r="P23" i="29" s="1"/>
  <c r="K25" i="29"/>
  <c r="M25" i="29" s="1"/>
  <c r="K26" i="29"/>
  <c r="M26" i="29" s="1"/>
  <c r="K27" i="29"/>
  <c r="L27" i="29" s="1"/>
  <c r="K28" i="29"/>
  <c r="L28" i="29" s="1"/>
  <c r="K29" i="29"/>
  <c r="M29" i="29" s="1"/>
  <c r="K30" i="29"/>
  <c r="L30" i="29" s="1"/>
  <c r="K31" i="29"/>
  <c r="K23" i="29"/>
  <c r="H25" i="29"/>
  <c r="J25" i="29" s="1"/>
  <c r="H26" i="29"/>
  <c r="J26" i="29" s="1"/>
  <c r="H27" i="29"/>
  <c r="I27" i="29" s="1"/>
  <c r="H28" i="29"/>
  <c r="J28" i="29" s="1"/>
  <c r="H29" i="29"/>
  <c r="I29" i="29" s="1"/>
  <c r="H30" i="29"/>
  <c r="J30" i="29" s="1"/>
  <c r="H31" i="29"/>
  <c r="H23" i="29"/>
  <c r="I23" i="29" s="1"/>
  <c r="E25" i="29"/>
  <c r="G25" i="29" s="1"/>
  <c r="E26" i="29"/>
  <c r="G26" i="29" s="1"/>
  <c r="E27" i="29"/>
  <c r="G27" i="29" s="1"/>
  <c r="E28" i="29"/>
  <c r="F28" i="29" s="1"/>
  <c r="E29" i="29"/>
  <c r="G29" i="29" s="1"/>
  <c r="E30" i="29"/>
  <c r="F30" i="29" s="1"/>
  <c r="E23" i="29"/>
  <c r="F23" i="29" s="1"/>
  <c r="B24" i="29"/>
  <c r="D24" i="29" s="1"/>
  <c r="B25" i="29"/>
  <c r="C25" i="29" s="1"/>
  <c r="B26" i="29"/>
  <c r="C26" i="29" s="1"/>
  <c r="B27" i="29"/>
  <c r="C27" i="29" s="1"/>
  <c r="B28" i="29"/>
  <c r="C28" i="29" s="1"/>
  <c r="B29" i="29"/>
  <c r="C29" i="29" s="1"/>
  <c r="B30" i="29"/>
  <c r="C30" i="29" s="1"/>
  <c r="B31" i="29"/>
  <c r="C31" i="29" s="1"/>
  <c r="B23" i="29"/>
  <c r="C23" i="29" s="1"/>
  <c r="U29" i="29"/>
  <c r="U30" i="29"/>
  <c r="W25" i="30"/>
  <c r="X25" i="30" s="1"/>
  <c r="W26" i="30"/>
  <c r="X26" i="30" s="1"/>
  <c r="W27" i="30"/>
  <c r="X27" i="30" s="1"/>
  <c r="W28" i="30"/>
  <c r="X28" i="30" s="1"/>
  <c r="W29" i="30"/>
  <c r="X29" i="30" s="1"/>
  <c r="W30" i="30"/>
  <c r="X30" i="30" s="1"/>
  <c r="W23" i="30"/>
  <c r="Y23" i="30" s="1"/>
  <c r="T25" i="30"/>
  <c r="U25" i="30" s="1"/>
  <c r="T26" i="30"/>
  <c r="U26" i="30" s="1"/>
  <c r="T27" i="30"/>
  <c r="U27" i="30" s="1"/>
  <c r="T28" i="30"/>
  <c r="U28" i="30" s="1"/>
  <c r="T29" i="30"/>
  <c r="V29" i="30" s="1"/>
  <c r="T30" i="30"/>
  <c r="V30" i="30" s="1"/>
  <c r="T23" i="30"/>
  <c r="U23" i="30" s="1"/>
  <c r="Q25" i="30"/>
  <c r="S25" i="30" s="1"/>
  <c r="Q26" i="30"/>
  <c r="Q27" i="30"/>
  <c r="Q28" i="30"/>
  <c r="S28" i="30" s="1"/>
  <c r="Q29" i="30"/>
  <c r="S29" i="30" s="1"/>
  <c r="Q30" i="30"/>
  <c r="S30" i="30" s="1"/>
  <c r="Q23" i="30"/>
  <c r="S23" i="30" s="1"/>
  <c r="N25" i="30"/>
  <c r="O25" i="30" s="1"/>
  <c r="N26" i="30"/>
  <c r="N27" i="30"/>
  <c r="P27" i="30" s="1"/>
  <c r="N28" i="30"/>
  <c r="P28" i="30" s="1"/>
  <c r="N29" i="30"/>
  <c r="P29" i="30" s="1"/>
  <c r="N30" i="30"/>
  <c r="P30" i="30" s="1"/>
  <c r="N23" i="30"/>
  <c r="P23" i="30" s="1"/>
  <c r="K25" i="30"/>
  <c r="M25" i="30" s="1"/>
  <c r="K26" i="30"/>
  <c r="L26" i="30" s="1"/>
  <c r="K27" i="30"/>
  <c r="M27" i="30" s="1"/>
  <c r="K28" i="30"/>
  <c r="M28" i="30" s="1"/>
  <c r="K29" i="30"/>
  <c r="L29" i="30" s="1"/>
  <c r="K30" i="30"/>
  <c r="M30" i="30" s="1"/>
  <c r="K23" i="30"/>
  <c r="L23" i="30" s="1"/>
  <c r="H25" i="30"/>
  <c r="I25" i="30" s="1"/>
  <c r="H26" i="30"/>
  <c r="I26" i="30" s="1"/>
  <c r="H27" i="30"/>
  <c r="I27" i="30" s="1"/>
  <c r="H28" i="30"/>
  <c r="I28" i="30" s="1"/>
  <c r="H29" i="30"/>
  <c r="I29" i="30" s="1"/>
  <c r="H30" i="30"/>
  <c r="J30" i="30" s="1"/>
  <c r="H23" i="30"/>
  <c r="I23" i="30" s="1"/>
  <c r="E25" i="30"/>
  <c r="F25" i="30" s="1"/>
  <c r="E26" i="30"/>
  <c r="F26" i="30" s="1"/>
  <c r="E27" i="30"/>
  <c r="G27" i="30" s="1"/>
  <c r="E28" i="30"/>
  <c r="F28" i="30" s="1"/>
  <c r="E29" i="30"/>
  <c r="G29" i="30" s="1"/>
  <c r="E30" i="30"/>
  <c r="F30" i="30" s="1"/>
  <c r="E23" i="30"/>
  <c r="F23" i="30" s="1"/>
  <c r="B24" i="30"/>
  <c r="C24" i="30" s="1"/>
  <c r="B25" i="30"/>
  <c r="C25" i="30" s="1"/>
  <c r="B26" i="30"/>
  <c r="C26" i="30" s="1"/>
  <c r="B27" i="30"/>
  <c r="D27" i="30" s="1"/>
  <c r="B28" i="30"/>
  <c r="D28" i="30" s="1"/>
  <c r="B29" i="30"/>
  <c r="D29" i="30" s="1"/>
  <c r="B30" i="30"/>
  <c r="B31" i="30"/>
  <c r="C31" i="30" s="1"/>
  <c r="D30" i="30"/>
  <c r="B23" i="30"/>
  <c r="C23" i="30" s="1"/>
  <c r="W18" i="39"/>
  <c r="Y18" i="39" s="1"/>
  <c r="T18" i="39"/>
  <c r="V18" i="39" s="1"/>
  <c r="Q18" i="39"/>
  <c r="S18" i="39" s="1"/>
  <c r="N18" i="39"/>
  <c r="P18" i="39" s="1"/>
  <c r="K18" i="39"/>
  <c r="M18" i="39" s="1"/>
  <c r="H18" i="39"/>
  <c r="J18" i="39" s="1"/>
  <c r="E18" i="39"/>
  <c r="F18" i="39" s="1"/>
  <c r="B18" i="39"/>
  <c r="D18" i="39" s="1"/>
  <c r="W17" i="39"/>
  <c r="Y17" i="39" s="1"/>
  <c r="T17" i="39"/>
  <c r="V17" i="39" s="1"/>
  <c r="Q17" i="39"/>
  <c r="S17" i="39" s="1"/>
  <c r="N17" i="39"/>
  <c r="P17" i="39" s="1"/>
  <c r="K17" i="39"/>
  <c r="M17" i="39" s="1"/>
  <c r="H17" i="39"/>
  <c r="J17" i="39" s="1"/>
  <c r="E17" i="39"/>
  <c r="F17" i="39" s="1"/>
  <c r="B17" i="39"/>
  <c r="D17" i="39" s="1"/>
  <c r="W16" i="39"/>
  <c r="Y16" i="39" s="1"/>
  <c r="T16" i="39"/>
  <c r="V16" i="39" s="1"/>
  <c r="Q16" i="39"/>
  <c r="S16" i="39" s="1"/>
  <c r="N16" i="39"/>
  <c r="P16" i="39" s="1"/>
  <c r="K16" i="39"/>
  <c r="M16" i="39" s="1"/>
  <c r="H16" i="39"/>
  <c r="J16" i="39" s="1"/>
  <c r="E16" i="39"/>
  <c r="B16" i="39"/>
  <c r="D16" i="39" s="1"/>
  <c r="W33" i="38"/>
  <c r="Y33" i="38" s="1"/>
  <c r="T33" i="38"/>
  <c r="V33" i="38" s="1"/>
  <c r="Q33" i="38"/>
  <c r="S33" i="38" s="1"/>
  <c r="N33" i="38"/>
  <c r="O33" i="38" s="1"/>
  <c r="K33" i="38"/>
  <c r="M33" i="38" s="1"/>
  <c r="H33" i="38"/>
  <c r="I33" i="38" s="1"/>
  <c r="G33" i="38"/>
  <c r="B42" i="37"/>
  <c r="C42" i="37" s="1"/>
  <c r="E42" i="37"/>
  <c r="F42" i="37" s="1"/>
  <c r="H42" i="37"/>
  <c r="J42" i="37" s="1"/>
  <c r="K42" i="37"/>
  <c r="L42" i="37" s="1"/>
  <c r="N42" i="37"/>
  <c r="O42" i="37" s="1"/>
  <c r="Q42" i="37"/>
  <c r="R42" i="37" s="1"/>
  <c r="T42" i="37"/>
  <c r="U42" i="37" s="1"/>
  <c r="W42" i="37"/>
  <c r="X42" i="37" s="1"/>
  <c r="B43" i="37"/>
  <c r="C43" i="37" s="1"/>
  <c r="E43" i="37"/>
  <c r="G43" i="37" s="1"/>
  <c r="H43" i="37"/>
  <c r="J43" i="37" s="1"/>
  <c r="K43" i="37"/>
  <c r="L43" i="37" s="1"/>
  <c r="N43" i="37"/>
  <c r="O43" i="37" s="1"/>
  <c r="Q43" i="37"/>
  <c r="R43" i="37" s="1"/>
  <c r="T43" i="37"/>
  <c r="V43" i="37" s="1"/>
  <c r="W43" i="37"/>
  <c r="X43" i="37" s="1"/>
  <c r="B44" i="37"/>
  <c r="C44" i="37" s="1"/>
  <c r="E44" i="37"/>
  <c r="G44" i="37" s="1"/>
  <c r="H44" i="37"/>
  <c r="J44" i="37" s="1"/>
  <c r="K44" i="37"/>
  <c r="L44" i="37" s="1"/>
  <c r="N44" i="37"/>
  <c r="O44" i="37" s="1"/>
  <c r="Q44" i="37"/>
  <c r="R44" i="37" s="1"/>
  <c r="T44" i="37"/>
  <c r="V44" i="37" s="1"/>
  <c r="W44" i="37"/>
  <c r="Y44" i="37" s="1"/>
  <c r="B45" i="37"/>
  <c r="C45" i="37" s="1"/>
  <c r="E45" i="37"/>
  <c r="G45" i="37" s="1"/>
  <c r="H45" i="37"/>
  <c r="J45" i="37" s="1"/>
  <c r="K45" i="37"/>
  <c r="L45" i="37" s="1"/>
  <c r="N45" i="37"/>
  <c r="O45" i="37" s="1"/>
  <c r="Q45" i="37"/>
  <c r="R45" i="37" s="1"/>
  <c r="T45" i="37"/>
  <c r="U45" i="37" s="1"/>
  <c r="W45" i="37"/>
  <c r="X45" i="37" s="1"/>
  <c r="B46" i="37"/>
  <c r="C46" i="37" s="1"/>
  <c r="E46" i="37"/>
  <c r="G46" i="37" s="1"/>
  <c r="H46" i="37"/>
  <c r="J46" i="37" s="1"/>
  <c r="K46" i="37"/>
  <c r="L46" i="37" s="1"/>
  <c r="N46" i="37"/>
  <c r="O46" i="37" s="1"/>
  <c r="Q46" i="37"/>
  <c r="R46" i="37" s="1"/>
  <c r="T46" i="37"/>
  <c r="V46" i="37" s="1"/>
  <c r="W46" i="37"/>
  <c r="X46" i="37" s="1"/>
  <c r="B31" i="37"/>
  <c r="D31" i="37" s="1"/>
  <c r="W41" i="37"/>
  <c r="Y41" i="37" s="1"/>
  <c r="T41" i="37"/>
  <c r="V41" i="37" s="1"/>
  <c r="Q41" i="37"/>
  <c r="R41" i="37" s="1"/>
  <c r="N41" i="37"/>
  <c r="P41" i="37" s="1"/>
  <c r="K41" i="37"/>
  <c r="M41" i="37" s="1"/>
  <c r="H41" i="37"/>
  <c r="I41" i="37" s="1"/>
  <c r="E41" i="37"/>
  <c r="G41" i="37" s="1"/>
  <c r="W40" i="37"/>
  <c r="Y40" i="37" s="1"/>
  <c r="T40" i="37"/>
  <c r="V40" i="37" s="1"/>
  <c r="Q40" i="37"/>
  <c r="S40" i="37" s="1"/>
  <c r="N40" i="37"/>
  <c r="P40" i="37" s="1"/>
  <c r="K40" i="37"/>
  <c r="M40" i="37" s="1"/>
  <c r="H40" i="37"/>
  <c r="I40" i="37" s="1"/>
  <c r="E40" i="37"/>
  <c r="G40" i="37" s="1"/>
  <c r="W39" i="37"/>
  <c r="Y39" i="37" s="1"/>
  <c r="T39" i="37"/>
  <c r="U39" i="37" s="1"/>
  <c r="Q39" i="37"/>
  <c r="R39" i="37" s="1"/>
  <c r="N39" i="37"/>
  <c r="P39" i="37" s="1"/>
  <c r="K39" i="37"/>
  <c r="M39" i="37" s="1"/>
  <c r="H39" i="37"/>
  <c r="I39" i="37" s="1"/>
  <c r="E39" i="37"/>
  <c r="G39" i="37" s="1"/>
  <c r="B39" i="37"/>
  <c r="D39" i="37" s="1"/>
  <c r="W38" i="37"/>
  <c r="Y38" i="37" s="1"/>
  <c r="T38" i="37"/>
  <c r="V38" i="37" s="1"/>
  <c r="Q38" i="37"/>
  <c r="S38" i="37" s="1"/>
  <c r="N38" i="37"/>
  <c r="P38" i="37" s="1"/>
  <c r="K38" i="37"/>
  <c r="M38" i="37" s="1"/>
  <c r="H38" i="37"/>
  <c r="I38" i="37" s="1"/>
  <c r="E38" i="37"/>
  <c r="F38" i="37" s="1"/>
  <c r="B38" i="37"/>
  <c r="D38" i="37" s="1"/>
  <c r="W37" i="37"/>
  <c r="Y37" i="37" s="1"/>
  <c r="T37" i="37"/>
  <c r="V37" i="37" s="1"/>
  <c r="Q37" i="37"/>
  <c r="R37" i="37" s="1"/>
  <c r="N37" i="37"/>
  <c r="O37" i="37" s="1"/>
  <c r="K37" i="37"/>
  <c r="M37" i="37" s="1"/>
  <c r="H37" i="37"/>
  <c r="I37" i="37" s="1"/>
  <c r="E37" i="37"/>
  <c r="F37" i="37" s="1"/>
  <c r="B37" i="37"/>
  <c r="D37" i="37" s="1"/>
  <c r="W36" i="37"/>
  <c r="Y36" i="37" s="1"/>
  <c r="T36" i="37"/>
  <c r="U36" i="37" s="1"/>
  <c r="Q36" i="37"/>
  <c r="R36" i="37" s="1"/>
  <c r="N36" i="37"/>
  <c r="P36" i="37" s="1"/>
  <c r="K36" i="37"/>
  <c r="M36" i="37" s="1"/>
  <c r="H36" i="37"/>
  <c r="I36" i="37" s="1"/>
  <c r="E36" i="37"/>
  <c r="G36" i="37" s="1"/>
  <c r="B36" i="37"/>
  <c r="D36" i="37" s="1"/>
  <c r="W35" i="37"/>
  <c r="Y35" i="37" s="1"/>
  <c r="T35" i="37"/>
  <c r="V35" i="37" s="1"/>
  <c r="Q35" i="37"/>
  <c r="S35" i="37" s="1"/>
  <c r="N35" i="37"/>
  <c r="O35" i="37" s="1"/>
  <c r="K35" i="37"/>
  <c r="M35" i="37" s="1"/>
  <c r="H35" i="37"/>
  <c r="I35" i="37" s="1"/>
  <c r="E35" i="37"/>
  <c r="G35" i="37" s="1"/>
  <c r="B35" i="37"/>
  <c r="D35" i="37" s="1"/>
  <c r="W34" i="37"/>
  <c r="Y34" i="37" s="1"/>
  <c r="T34" i="37"/>
  <c r="V34" i="37" s="1"/>
  <c r="Q34" i="37"/>
  <c r="S34" i="37" s="1"/>
  <c r="N34" i="37"/>
  <c r="P34" i="37" s="1"/>
  <c r="K34" i="37"/>
  <c r="M34" i="37" s="1"/>
  <c r="H34" i="37"/>
  <c r="I34" i="37" s="1"/>
  <c r="E34" i="37"/>
  <c r="G34" i="37" s="1"/>
  <c r="B34" i="37"/>
  <c r="D34" i="37" s="1"/>
  <c r="W33" i="37"/>
  <c r="Y33" i="37" s="1"/>
  <c r="T33" i="37"/>
  <c r="V33" i="37" s="1"/>
  <c r="Q33" i="37"/>
  <c r="S33" i="37" s="1"/>
  <c r="N33" i="37"/>
  <c r="O33" i="37" s="1"/>
  <c r="K33" i="37"/>
  <c r="L33" i="37" s="1"/>
  <c r="H33" i="37"/>
  <c r="I33" i="37" s="1"/>
  <c r="E33" i="37"/>
  <c r="G33" i="37" s="1"/>
  <c r="W32" i="37"/>
  <c r="Y32" i="37" s="1"/>
  <c r="T32" i="37"/>
  <c r="U32" i="37" s="1"/>
  <c r="Q32" i="37"/>
  <c r="S32" i="37" s="1"/>
  <c r="N32" i="37"/>
  <c r="O32" i="37" s="1"/>
  <c r="K32" i="37"/>
  <c r="L32" i="37" s="1"/>
  <c r="H32" i="37"/>
  <c r="I32" i="37" s="1"/>
  <c r="E32" i="37"/>
  <c r="G32" i="37" s="1"/>
  <c r="W31" i="37"/>
  <c r="Y31" i="37" s="1"/>
  <c r="T31" i="37"/>
  <c r="V31" i="37" s="1"/>
  <c r="Q31" i="37"/>
  <c r="S31" i="37" s="1"/>
  <c r="N31" i="37"/>
  <c r="O31" i="37" s="1"/>
  <c r="K31" i="37"/>
  <c r="L31" i="37" s="1"/>
  <c r="H31" i="37"/>
  <c r="I31" i="37" s="1"/>
  <c r="E31" i="37"/>
  <c r="G31" i="37" s="1"/>
  <c r="E27" i="36"/>
  <c r="F27" i="36" s="1"/>
  <c r="H27" i="36"/>
  <c r="I27" i="36" s="1"/>
  <c r="K27" i="36"/>
  <c r="M27" i="36" s="1"/>
  <c r="N27" i="36"/>
  <c r="O27" i="36" s="1"/>
  <c r="Q27" i="36"/>
  <c r="R27" i="36" s="1"/>
  <c r="T27" i="36"/>
  <c r="U27" i="36" s="1"/>
  <c r="W27" i="36"/>
  <c r="Y27" i="36" s="1"/>
  <c r="E28" i="36"/>
  <c r="F28" i="36" s="1"/>
  <c r="H28" i="36"/>
  <c r="J28" i="36" s="1"/>
  <c r="K28" i="36"/>
  <c r="L28" i="36" s="1"/>
  <c r="N28" i="36"/>
  <c r="O28" i="36" s="1"/>
  <c r="Q28" i="36"/>
  <c r="R28" i="36" s="1"/>
  <c r="T28" i="36"/>
  <c r="V28" i="36" s="1"/>
  <c r="W28" i="36"/>
  <c r="X28" i="36" s="1"/>
  <c r="E29" i="36"/>
  <c r="G29" i="36" s="1"/>
  <c r="H29" i="36"/>
  <c r="J29" i="36" s="1"/>
  <c r="K29" i="36"/>
  <c r="L29" i="36" s="1"/>
  <c r="N29" i="36"/>
  <c r="O29" i="36" s="1"/>
  <c r="Q29" i="36"/>
  <c r="S29" i="36" s="1"/>
  <c r="T29" i="36"/>
  <c r="U29" i="36" s="1"/>
  <c r="W29" i="36"/>
  <c r="Y29" i="36" s="1"/>
  <c r="E30" i="36"/>
  <c r="F30" i="36" s="1"/>
  <c r="H30" i="36"/>
  <c r="I30" i="36" s="1"/>
  <c r="K30" i="36"/>
  <c r="L30" i="36" s="1"/>
  <c r="N30" i="36"/>
  <c r="P30" i="36" s="1"/>
  <c r="Q30" i="36"/>
  <c r="R30" i="36" s="1"/>
  <c r="T30" i="36"/>
  <c r="U30" i="36" s="1"/>
  <c r="W30" i="36"/>
  <c r="X30" i="36" s="1"/>
  <c r="E31" i="36"/>
  <c r="F31" i="36" s="1"/>
  <c r="H31" i="36"/>
  <c r="I31" i="36" s="1"/>
  <c r="K31" i="36"/>
  <c r="M31" i="36" s="1"/>
  <c r="N31" i="36"/>
  <c r="O31" i="36" s="1"/>
  <c r="Q31" i="36"/>
  <c r="S31" i="36" s="1"/>
  <c r="T31" i="36"/>
  <c r="U31" i="36" s="1"/>
  <c r="W31" i="36"/>
  <c r="Y31" i="36" s="1"/>
  <c r="E32" i="36"/>
  <c r="F32" i="36" s="1"/>
  <c r="H32" i="36"/>
  <c r="J32" i="36" s="1"/>
  <c r="K32" i="36"/>
  <c r="L32" i="36" s="1"/>
  <c r="N32" i="36"/>
  <c r="O32" i="36" s="1"/>
  <c r="Q32" i="36"/>
  <c r="R32" i="36" s="1"/>
  <c r="T32" i="36"/>
  <c r="V32" i="36" s="1"/>
  <c r="W32" i="36"/>
  <c r="X32" i="36" s="1"/>
  <c r="E33" i="36"/>
  <c r="G33" i="36" s="1"/>
  <c r="H33" i="36"/>
  <c r="I33" i="36" s="1"/>
  <c r="K33" i="36"/>
  <c r="L33" i="36" s="1"/>
  <c r="N33" i="36"/>
  <c r="O33" i="36" s="1"/>
  <c r="Q33" i="36"/>
  <c r="S33" i="36" s="1"/>
  <c r="T33" i="36"/>
  <c r="U33" i="36" s="1"/>
  <c r="W33" i="36"/>
  <c r="X33" i="36" s="1"/>
  <c r="E34" i="36"/>
  <c r="G34" i="36" s="1"/>
  <c r="H34" i="36"/>
  <c r="I34" i="36" s="1"/>
  <c r="K34" i="36"/>
  <c r="L34" i="36" s="1"/>
  <c r="N34" i="36"/>
  <c r="P34" i="36" s="1"/>
  <c r="Q34" i="36"/>
  <c r="R34" i="36" s="1"/>
  <c r="T34" i="36"/>
  <c r="V34" i="36" s="1"/>
  <c r="W34" i="36"/>
  <c r="X34" i="36" s="1"/>
  <c r="E35" i="36"/>
  <c r="F35" i="36" s="1"/>
  <c r="H35" i="36"/>
  <c r="I35" i="36" s="1"/>
  <c r="K35" i="36"/>
  <c r="M35" i="36" s="1"/>
  <c r="N35" i="36"/>
  <c r="O35" i="36" s="1"/>
  <c r="Q35" i="36"/>
  <c r="R35" i="36" s="1"/>
  <c r="T35" i="36"/>
  <c r="U35" i="36" s="1"/>
  <c r="W35" i="36"/>
  <c r="Y35" i="36" s="1"/>
  <c r="E36" i="36"/>
  <c r="F36" i="36" s="1"/>
  <c r="H36" i="36"/>
  <c r="J36" i="36" s="1"/>
  <c r="K36" i="36"/>
  <c r="L36" i="36" s="1"/>
  <c r="N36" i="36"/>
  <c r="O36" i="36" s="1"/>
  <c r="Q36" i="36"/>
  <c r="R36" i="36" s="1"/>
  <c r="T36" i="36"/>
  <c r="V36" i="36" s="1"/>
  <c r="W36" i="36"/>
  <c r="X36" i="36" s="1"/>
  <c r="W26" i="36"/>
  <c r="X26" i="36" s="1"/>
  <c r="T26" i="36"/>
  <c r="V26" i="36" s="1"/>
  <c r="Q26" i="36"/>
  <c r="S26" i="36" s="1"/>
  <c r="N26" i="36"/>
  <c r="O26" i="36" s="1"/>
  <c r="K26" i="36"/>
  <c r="M26" i="36" s="1"/>
  <c r="H26" i="36"/>
  <c r="J26" i="36" s="1"/>
  <c r="E26" i="36"/>
  <c r="F26" i="36" s="1"/>
  <c r="B27" i="36"/>
  <c r="C27" i="36" s="1"/>
  <c r="B28" i="36"/>
  <c r="C28" i="36" s="1"/>
  <c r="B29" i="36"/>
  <c r="C29" i="36" s="1"/>
  <c r="B33" i="36"/>
  <c r="C33" i="36" s="1"/>
  <c r="B35" i="36"/>
  <c r="C35" i="36" s="1"/>
  <c r="B36" i="36"/>
  <c r="C36" i="36" s="1"/>
  <c r="C18" i="35"/>
  <c r="C19" i="35"/>
  <c r="D20" i="35"/>
  <c r="D21" i="35"/>
  <c r="C22" i="35"/>
  <c r="D13" i="35"/>
  <c r="C14" i="35"/>
  <c r="D16" i="35"/>
  <c r="C11" i="35"/>
  <c r="C12" i="35"/>
  <c r="C9" i="35"/>
  <c r="D10" i="34"/>
  <c r="D9" i="34"/>
  <c r="W17" i="33"/>
  <c r="T17" i="33"/>
  <c r="V17" i="33" s="1"/>
  <c r="Q17" i="33"/>
  <c r="S17" i="33" s="1"/>
  <c r="N17" i="33"/>
  <c r="O17" i="33" s="1"/>
  <c r="K17" i="33"/>
  <c r="M17" i="33" s="1"/>
  <c r="H17" i="33"/>
  <c r="J17" i="33" s="1"/>
  <c r="E17" i="33"/>
  <c r="G17" i="33" s="1"/>
  <c r="B17" i="33"/>
  <c r="W16" i="33"/>
  <c r="Y16" i="33" s="1"/>
  <c r="T16" i="33"/>
  <c r="V16" i="33" s="1"/>
  <c r="Q16" i="33"/>
  <c r="S16" i="33" s="1"/>
  <c r="N16" i="33"/>
  <c r="O16" i="33" s="1"/>
  <c r="K16" i="33"/>
  <c r="M16" i="33" s="1"/>
  <c r="H16" i="33"/>
  <c r="J16" i="33" s="1"/>
  <c r="E16" i="33"/>
  <c r="G16" i="33" s="1"/>
  <c r="B16" i="33"/>
  <c r="W15" i="33"/>
  <c r="Y15" i="33" s="1"/>
  <c r="T15" i="33"/>
  <c r="Q15" i="33"/>
  <c r="S15" i="33" s="1"/>
  <c r="N15" i="33"/>
  <c r="O15" i="33" s="1"/>
  <c r="M15" i="33"/>
  <c r="H15" i="33"/>
  <c r="J15" i="33" s="1"/>
  <c r="E15" i="33"/>
  <c r="G15" i="33" s="1"/>
  <c r="B15" i="33"/>
  <c r="W15" i="32"/>
  <c r="T15" i="32"/>
  <c r="V15" i="32" s="1"/>
  <c r="Q15" i="32"/>
  <c r="R15" i="32" s="1"/>
  <c r="N15" i="32"/>
  <c r="P15" i="32" s="1"/>
  <c r="K15" i="32"/>
  <c r="M15" i="32" s="1"/>
  <c r="H15" i="32"/>
  <c r="J15" i="32" s="1"/>
  <c r="E15" i="32"/>
  <c r="G15" i="32" s="1"/>
  <c r="B15" i="32"/>
  <c r="W14" i="32"/>
  <c r="Y14" i="32" s="1"/>
  <c r="T14" i="32"/>
  <c r="Q14" i="32"/>
  <c r="S14" i="32" s="1"/>
  <c r="N14" i="32"/>
  <c r="O14" i="32" s="1"/>
  <c r="K14" i="32"/>
  <c r="L14" i="32" s="1"/>
  <c r="H14" i="32"/>
  <c r="E14" i="32"/>
  <c r="G14" i="32" s="1"/>
  <c r="B14" i="32"/>
  <c r="T19" i="31"/>
  <c r="W19" i="31"/>
  <c r="T20" i="31"/>
  <c r="V20" i="31" s="1"/>
  <c r="W20" i="31"/>
  <c r="Y20" i="31" s="1"/>
  <c r="T21" i="31"/>
  <c r="V21" i="31" s="1"/>
  <c r="W21" i="31"/>
  <c r="T22" i="31"/>
  <c r="V22" i="31" s="1"/>
  <c r="W22" i="31"/>
  <c r="Y22" i="31" s="1"/>
  <c r="T23" i="31"/>
  <c r="W23" i="31"/>
  <c r="T24" i="31"/>
  <c r="V24" i="31" s="1"/>
  <c r="W24" i="31"/>
  <c r="T25" i="31"/>
  <c r="W25" i="31"/>
  <c r="K19" i="31"/>
  <c r="M19" i="31" s="1"/>
  <c r="N19" i="31"/>
  <c r="O19" i="31" s="1"/>
  <c r="Q19" i="31"/>
  <c r="R19" i="31" s="1"/>
  <c r="K20" i="31"/>
  <c r="L20" i="31" s="1"/>
  <c r="N20" i="31"/>
  <c r="P20" i="31" s="1"/>
  <c r="Q20" i="31"/>
  <c r="S20" i="31" s="1"/>
  <c r="K21" i="31"/>
  <c r="M21" i="31" s="1"/>
  <c r="N21" i="31"/>
  <c r="O21" i="31" s="1"/>
  <c r="Q21" i="31"/>
  <c r="R21" i="31" s="1"/>
  <c r="K22" i="31"/>
  <c r="L22" i="31" s="1"/>
  <c r="N22" i="31"/>
  <c r="P22" i="31" s="1"/>
  <c r="Q22" i="31"/>
  <c r="R22" i="31" s="1"/>
  <c r="K23" i="31"/>
  <c r="M23" i="31" s="1"/>
  <c r="N23" i="31"/>
  <c r="P23" i="31" s="1"/>
  <c r="Q23" i="31"/>
  <c r="S23" i="31" s="1"/>
  <c r="K24" i="31"/>
  <c r="L24" i="31" s="1"/>
  <c r="N24" i="31"/>
  <c r="O24" i="31" s="1"/>
  <c r="Q24" i="31"/>
  <c r="R24" i="31" s="1"/>
  <c r="K25" i="31"/>
  <c r="M25" i="31" s="1"/>
  <c r="N25" i="31"/>
  <c r="P25" i="31" s="1"/>
  <c r="Q25" i="31"/>
  <c r="S25" i="31" s="1"/>
  <c r="H19" i="31"/>
  <c r="H20" i="31"/>
  <c r="H21" i="31"/>
  <c r="H22" i="31"/>
  <c r="J22" i="31" s="1"/>
  <c r="H23" i="31"/>
  <c r="H24" i="31"/>
  <c r="H25" i="31"/>
  <c r="E19" i="31"/>
  <c r="E20" i="31"/>
  <c r="G20" i="31" s="1"/>
  <c r="E21" i="31"/>
  <c r="G21" i="31" s="1"/>
  <c r="E22" i="31"/>
  <c r="G22" i="31" s="1"/>
  <c r="E23" i="31"/>
  <c r="G23" i="31" s="1"/>
  <c r="E24" i="31"/>
  <c r="G24" i="31" s="1"/>
  <c r="E25" i="31"/>
  <c r="G25" i="31" s="1"/>
  <c r="B19" i="31"/>
  <c r="D19" i="31" s="1"/>
  <c r="B20" i="31"/>
  <c r="D20" i="31" s="1"/>
  <c r="B21" i="31"/>
  <c r="B22" i="31"/>
  <c r="B23" i="31"/>
  <c r="D23" i="31" s="1"/>
  <c r="B24" i="31"/>
  <c r="D24" i="31" s="1"/>
  <c r="B25" i="31"/>
  <c r="D25" i="31" s="1"/>
  <c r="D22" i="31"/>
  <c r="D25" i="30"/>
  <c r="D26" i="30"/>
  <c r="Y29" i="30"/>
  <c r="J29" i="30"/>
  <c r="Y28" i="30"/>
  <c r="V28" i="30"/>
  <c r="J28" i="30"/>
  <c r="G28" i="30"/>
  <c r="S27" i="30"/>
  <c r="R27" i="30"/>
  <c r="S26" i="30"/>
  <c r="R26" i="30"/>
  <c r="P26" i="30"/>
  <c r="O26" i="30"/>
  <c r="J26" i="30"/>
  <c r="G26" i="30"/>
  <c r="L25" i="30"/>
  <c r="J25" i="30"/>
  <c r="G25" i="30"/>
  <c r="J23" i="30"/>
  <c r="G23" i="30"/>
  <c r="Y30" i="29"/>
  <c r="S25" i="29"/>
  <c r="S26" i="29"/>
  <c r="S29" i="29"/>
  <c r="O28" i="29"/>
  <c r="O23" i="29"/>
  <c r="L25" i="29"/>
  <c r="L23" i="29"/>
  <c r="M28" i="29"/>
  <c r="M23" i="29"/>
  <c r="G23" i="29"/>
  <c r="D28" i="29"/>
  <c r="D8" i="34" l="1"/>
  <c r="C8" i="34"/>
  <c r="C16" i="35"/>
  <c r="S49" i="38"/>
  <c r="G43" i="38"/>
  <c r="G34" i="38"/>
  <c r="G48" i="38"/>
  <c r="D35" i="38"/>
  <c r="S35" i="38"/>
  <c r="D26" i="29"/>
  <c r="F27" i="29"/>
  <c r="F26" i="29"/>
  <c r="D27" i="29"/>
  <c r="D25" i="29"/>
  <c r="J27" i="29"/>
  <c r="S23" i="29"/>
  <c r="Y27" i="29"/>
  <c r="I28" i="29"/>
  <c r="V26" i="29"/>
  <c r="V25" i="29"/>
  <c r="I16" i="39"/>
  <c r="I17" i="39"/>
  <c r="U16" i="39"/>
  <c r="U18" i="39"/>
  <c r="U17" i="39"/>
  <c r="X16" i="39"/>
  <c r="X18" i="39"/>
  <c r="C17" i="39"/>
  <c r="X17" i="39"/>
  <c r="O38" i="38"/>
  <c r="G40" i="38"/>
  <c r="S45" i="38"/>
  <c r="G36" i="38"/>
  <c r="O41" i="38"/>
  <c r="D43" i="38"/>
  <c r="O44" i="38"/>
  <c r="O37" i="38"/>
  <c r="D39" i="38"/>
  <c r="D37" i="38"/>
  <c r="O42" i="38"/>
  <c r="G44" i="38"/>
  <c r="O45" i="38"/>
  <c r="G37" i="38"/>
  <c r="D47" i="38"/>
  <c r="P48" i="38"/>
  <c r="G39" i="38"/>
  <c r="O40" i="38"/>
  <c r="S44" i="38"/>
  <c r="D46" i="38"/>
  <c r="G35" i="38"/>
  <c r="O36" i="38"/>
  <c r="D42" i="38"/>
  <c r="G46" i="38"/>
  <c r="D38" i="38"/>
  <c r="S40" i="38"/>
  <c r="O39" i="38"/>
  <c r="S43" i="38"/>
  <c r="D45" i="38"/>
  <c r="O49" i="38"/>
  <c r="O35" i="38"/>
  <c r="G38" i="38"/>
  <c r="G41" i="38"/>
  <c r="O34" i="38"/>
  <c r="D40" i="38"/>
  <c r="D36" i="38"/>
  <c r="D34" i="38"/>
  <c r="S36" i="38"/>
  <c r="G42" i="38"/>
  <c r="O46" i="38"/>
  <c r="C21" i="35"/>
  <c r="C20" i="35"/>
  <c r="C13" i="35"/>
  <c r="I36" i="36"/>
  <c r="U32" i="36"/>
  <c r="C10" i="34"/>
  <c r="C9" i="34"/>
  <c r="M23" i="30"/>
  <c r="C28" i="30"/>
  <c r="F29" i="30"/>
  <c r="I30" i="30"/>
  <c r="O23" i="30"/>
  <c r="R25" i="30"/>
  <c r="V26" i="30"/>
  <c r="C27" i="30"/>
  <c r="J27" i="30"/>
  <c r="F27" i="30"/>
  <c r="C29" i="30"/>
  <c r="Y27" i="30"/>
  <c r="X28" i="29"/>
  <c r="L26" i="29"/>
  <c r="O25" i="29"/>
  <c r="S27" i="29"/>
  <c r="F25" i="29"/>
  <c r="X29" i="29"/>
  <c r="U27" i="29"/>
  <c r="I25" i="29"/>
  <c r="X25" i="29"/>
  <c r="I26" i="29"/>
  <c r="V23" i="29"/>
  <c r="X23" i="29"/>
  <c r="V28" i="29"/>
  <c r="F29" i="29"/>
  <c r="C24" i="29"/>
  <c r="X26" i="29"/>
  <c r="I30" i="29"/>
  <c r="C34" i="37"/>
  <c r="F34" i="37"/>
  <c r="I44" i="37"/>
  <c r="U37" i="37"/>
  <c r="X38" i="37"/>
  <c r="C41" i="37"/>
  <c r="F41" i="37"/>
  <c r="F33" i="37"/>
  <c r="I43" i="37"/>
  <c r="U44" i="37"/>
  <c r="X37" i="37"/>
  <c r="C31" i="37"/>
  <c r="C40" i="37"/>
  <c r="C32" i="37"/>
  <c r="F40" i="37"/>
  <c r="F32" i="37"/>
  <c r="I42" i="37"/>
  <c r="U43" i="37"/>
  <c r="U35" i="37"/>
  <c r="X44" i="37"/>
  <c r="X36" i="37"/>
  <c r="C39" i="37"/>
  <c r="F31" i="37"/>
  <c r="F39" i="37"/>
  <c r="U34" i="37"/>
  <c r="X35" i="37"/>
  <c r="C38" i="37"/>
  <c r="F46" i="37"/>
  <c r="U41" i="37"/>
  <c r="U33" i="37"/>
  <c r="X34" i="37"/>
  <c r="C37" i="37"/>
  <c r="F45" i="37"/>
  <c r="U31" i="37"/>
  <c r="U40" i="37"/>
  <c r="X41" i="37"/>
  <c r="X33" i="37"/>
  <c r="C36" i="37"/>
  <c r="F44" i="37"/>
  <c r="F36" i="37"/>
  <c r="I46" i="37"/>
  <c r="X31" i="37"/>
  <c r="X40" i="37"/>
  <c r="X32" i="37"/>
  <c r="C35" i="37"/>
  <c r="F43" i="37"/>
  <c r="F35" i="37"/>
  <c r="I45" i="37"/>
  <c r="U46" i="37"/>
  <c r="U38" i="37"/>
  <c r="X39" i="37"/>
  <c r="R34" i="38"/>
  <c r="R38" i="38"/>
  <c r="R42" i="38"/>
  <c r="R46" i="38"/>
  <c r="C48" i="38"/>
  <c r="U46" i="38"/>
  <c r="U38" i="38"/>
  <c r="X48" i="38"/>
  <c r="X40" i="38"/>
  <c r="D49" i="38"/>
  <c r="F49" i="38"/>
  <c r="U45" i="38"/>
  <c r="U37" i="38"/>
  <c r="X39" i="38"/>
  <c r="R37" i="38"/>
  <c r="R41" i="38"/>
  <c r="U44" i="38"/>
  <c r="U36" i="38"/>
  <c r="X46" i="38"/>
  <c r="X38" i="38"/>
  <c r="O43" i="38"/>
  <c r="D44" i="38"/>
  <c r="G45" i="38"/>
  <c r="U33" i="38"/>
  <c r="U43" i="38"/>
  <c r="U35" i="38"/>
  <c r="X45" i="38"/>
  <c r="X37" i="38"/>
  <c r="R48" i="38"/>
  <c r="U42" i="38"/>
  <c r="U34" i="38"/>
  <c r="X44" i="38"/>
  <c r="X36" i="38"/>
  <c r="C33" i="38"/>
  <c r="U49" i="38"/>
  <c r="U41" i="38"/>
  <c r="X33" i="38"/>
  <c r="X43" i="38"/>
  <c r="X35" i="38"/>
  <c r="U48" i="38"/>
  <c r="U40" i="38"/>
  <c r="X42" i="38"/>
  <c r="X34" i="38"/>
  <c r="U39" i="38"/>
  <c r="X49" i="38"/>
  <c r="X41" i="38"/>
  <c r="X35" i="36"/>
  <c r="X27" i="36"/>
  <c r="U26" i="36"/>
  <c r="P26" i="36"/>
  <c r="F29" i="36"/>
  <c r="I32" i="36"/>
  <c r="U36" i="36"/>
  <c r="U28" i="36"/>
  <c r="X31" i="36"/>
  <c r="C30" i="36"/>
  <c r="F34" i="36"/>
  <c r="I26" i="36"/>
  <c r="U34" i="36"/>
  <c r="F33" i="36"/>
  <c r="I29" i="36"/>
  <c r="X29" i="36"/>
  <c r="G16" i="39"/>
  <c r="G17" i="39"/>
  <c r="J34" i="38"/>
  <c r="J35" i="38"/>
  <c r="J36" i="38"/>
  <c r="J37" i="38"/>
  <c r="J38" i="38"/>
  <c r="J39" i="38"/>
  <c r="J40" i="38"/>
  <c r="J41" i="38"/>
  <c r="J42" i="38"/>
  <c r="J43" i="38"/>
  <c r="J44" i="38"/>
  <c r="J45" i="38"/>
  <c r="J46" i="38"/>
  <c r="J48" i="38"/>
  <c r="J49" i="38"/>
  <c r="L34" i="38"/>
  <c r="L35" i="38"/>
  <c r="L36" i="38"/>
  <c r="L37" i="38"/>
  <c r="L38" i="38"/>
  <c r="L39" i="38"/>
  <c r="L40" i="38"/>
  <c r="L41" i="38"/>
  <c r="L42" i="38"/>
  <c r="L43" i="38"/>
  <c r="L44" i="38"/>
  <c r="L45" i="38"/>
  <c r="L46" i="38"/>
  <c r="L48" i="38"/>
  <c r="L49" i="38"/>
  <c r="R33" i="38"/>
  <c r="L33" i="38"/>
  <c r="P33" i="38"/>
  <c r="V45" i="37"/>
  <c r="Y46" i="37"/>
  <c r="M46" i="37"/>
  <c r="Y42" i="37"/>
  <c r="Y45" i="37"/>
  <c r="P43" i="37"/>
  <c r="P45" i="37"/>
  <c r="M44" i="37"/>
  <c r="P46" i="37"/>
  <c r="M45" i="37"/>
  <c r="Y43" i="37"/>
  <c r="P44" i="37"/>
  <c r="M43" i="37"/>
  <c r="V42" i="37"/>
  <c r="G42" i="37"/>
  <c r="Y34" i="36"/>
  <c r="L31" i="36"/>
  <c r="R31" i="36"/>
  <c r="R29" i="36"/>
  <c r="P28" i="36"/>
  <c r="P27" i="36"/>
  <c r="R26" i="36"/>
  <c r="V33" i="36"/>
  <c r="Y26" i="36"/>
  <c r="Y36" i="36"/>
  <c r="O30" i="36"/>
  <c r="O34" i="36"/>
  <c r="P33" i="36"/>
  <c r="M29" i="36"/>
  <c r="S30" i="36"/>
  <c r="S36" i="36"/>
  <c r="P36" i="36"/>
  <c r="M33" i="36"/>
  <c r="V31" i="36"/>
  <c r="M30" i="36"/>
  <c r="S35" i="36"/>
  <c r="P32" i="36"/>
  <c r="S28" i="36"/>
  <c r="P35" i="36"/>
  <c r="R33" i="36"/>
  <c r="M32" i="36"/>
  <c r="L27" i="36"/>
  <c r="L26" i="36"/>
  <c r="V30" i="36"/>
  <c r="Y28" i="36"/>
  <c r="S27" i="36"/>
  <c r="Y33" i="36"/>
  <c r="L35" i="36"/>
  <c r="G35" i="36"/>
  <c r="G31" i="36"/>
  <c r="G32" i="36"/>
  <c r="J34" i="36"/>
  <c r="G26" i="36"/>
  <c r="J30" i="36"/>
  <c r="J27" i="36"/>
  <c r="J35" i="36"/>
  <c r="G27" i="36"/>
  <c r="D33" i="36"/>
  <c r="D28" i="36"/>
  <c r="D27" i="36"/>
  <c r="D31" i="36"/>
  <c r="D26" i="36"/>
  <c r="D34" i="36"/>
  <c r="D32" i="36"/>
  <c r="D29" i="36"/>
  <c r="D35" i="36"/>
  <c r="D36" i="36"/>
  <c r="D14" i="35"/>
  <c r="R14" i="32"/>
  <c r="P14" i="32"/>
  <c r="J14" i="32"/>
  <c r="R25" i="31"/>
  <c r="L19" i="31"/>
  <c r="R23" i="31"/>
  <c r="V25" i="31"/>
  <c r="Y23" i="31"/>
  <c r="O25" i="31"/>
  <c r="O23" i="31"/>
  <c r="M24" i="31"/>
  <c r="O22" i="31"/>
  <c r="O20" i="31"/>
  <c r="L25" i="31"/>
  <c r="S19" i="31"/>
  <c r="S24" i="31"/>
  <c r="L21" i="31"/>
  <c r="L23" i="31"/>
  <c r="M22" i="31"/>
  <c r="R20" i="31"/>
  <c r="S22" i="31"/>
  <c r="P19" i="31"/>
  <c r="P21" i="31"/>
  <c r="V23" i="31"/>
  <c r="Y19" i="31"/>
  <c r="M20" i="31"/>
  <c r="Y24" i="31"/>
  <c r="V19" i="31"/>
  <c r="J25" i="31"/>
  <c r="J21" i="31"/>
  <c r="G19" i="31"/>
  <c r="J24" i="31"/>
  <c r="J20" i="31"/>
  <c r="J23" i="31"/>
  <c r="J19" i="31"/>
  <c r="D21" i="31"/>
  <c r="P25" i="30"/>
  <c r="V27" i="30"/>
  <c r="L27" i="30"/>
  <c r="V25" i="30"/>
  <c r="M29" i="30"/>
  <c r="R23" i="30"/>
  <c r="Y26" i="30"/>
  <c r="L30" i="30"/>
  <c r="O30" i="30"/>
  <c r="V23" i="30"/>
  <c r="Y25" i="30"/>
  <c r="M26" i="30"/>
  <c r="O28" i="30"/>
  <c r="Y30" i="30"/>
  <c r="U30" i="30"/>
  <c r="O27" i="30"/>
  <c r="R28" i="30"/>
  <c r="R29" i="30"/>
  <c r="O29" i="30"/>
  <c r="R30" i="30"/>
  <c r="X23" i="30"/>
  <c r="U29" i="30"/>
  <c r="G30" i="30"/>
  <c r="D24" i="30"/>
  <c r="P27" i="29"/>
  <c r="M27" i="29"/>
  <c r="S28" i="29"/>
  <c r="P29" i="29"/>
  <c r="L29" i="29"/>
  <c r="S30" i="29"/>
  <c r="O30" i="29"/>
  <c r="G28" i="29"/>
  <c r="G30" i="29"/>
  <c r="J23" i="29"/>
  <c r="J29" i="29"/>
  <c r="D30" i="29"/>
  <c r="D23" i="29"/>
  <c r="D29" i="29"/>
  <c r="P26" i="29"/>
  <c r="M30" i="29"/>
  <c r="D31" i="29"/>
  <c r="L28" i="30"/>
  <c r="D31" i="30"/>
  <c r="D23" i="30"/>
  <c r="R16" i="39"/>
  <c r="L18" i="39"/>
  <c r="R18" i="39"/>
  <c r="L17" i="39"/>
  <c r="O18" i="39"/>
  <c r="L16" i="39"/>
  <c r="O17" i="39"/>
  <c r="G18" i="39"/>
  <c r="O16" i="39"/>
  <c r="R17" i="39"/>
  <c r="J33" i="38"/>
  <c r="P42" i="37"/>
  <c r="M42" i="37"/>
  <c r="D46" i="37"/>
  <c r="D45" i="37"/>
  <c r="D44" i="37"/>
  <c r="D43" i="37"/>
  <c r="D42" i="37"/>
  <c r="S46" i="37"/>
  <c r="S45" i="37"/>
  <c r="S44" i="37"/>
  <c r="S43" i="37"/>
  <c r="S42" i="37"/>
  <c r="V39" i="37"/>
  <c r="J41" i="37"/>
  <c r="J33" i="37"/>
  <c r="S37" i="37"/>
  <c r="G37" i="37"/>
  <c r="V32" i="37"/>
  <c r="S36" i="37"/>
  <c r="J39" i="37"/>
  <c r="J31" i="37"/>
  <c r="G38" i="37"/>
  <c r="R35" i="37"/>
  <c r="M33" i="37"/>
  <c r="M32" i="37"/>
  <c r="M31" i="37"/>
  <c r="J36" i="37"/>
  <c r="V36" i="37"/>
  <c r="R40" i="37"/>
  <c r="S41" i="37"/>
  <c r="R34" i="37"/>
  <c r="J38" i="37"/>
  <c r="R33" i="37"/>
  <c r="R32" i="37"/>
  <c r="R31" i="37"/>
  <c r="J34" i="37"/>
  <c r="R38" i="37"/>
  <c r="S39" i="37"/>
  <c r="J37" i="37"/>
  <c r="J35" i="37"/>
  <c r="J32" i="37"/>
  <c r="J40" i="37"/>
  <c r="L34" i="37"/>
  <c r="L35" i="37"/>
  <c r="L36" i="37"/>
  <c r="L37" i="37"/>
  <c r="L38" i="37"/>
  <c r="L39" i="37"/>
  <c r="L40" i="37"/>
  <c r="L41" i="37"/>
  <c r="O34" i="37"/>
  <c r="O36" i="37"/>
  <c r="O38" i="37"/>
  <c r="O39" i="37"/>
  <c r="O40" i="37"/>
  <c r="O41" i="37"/>
  <c r="P31" i="37"/>
  <c r="P32" i="37"/>
  <c r="P33" i="37"/>
  <c r="P35" i="37"/>
  <c r="P37" i="37"/>
  <c r="G36" i="36"/>
  <c r="V35" i="36"/>
  <c r="M34" i="36"/>
  <c r="S32" i="36"/>
  <c r="J31" i="36"/>
  <c r="Y30" i="36"/>
  <c r="P29" i="36"/>
  <c r="G28" i="36"/>
  <c r="V27" i="36"/>
  <c r="M36" i="36"/>
  <c r="S34" i="36"/>
  <c r="J33" i="36"/>
  <c r="Y32" i="36"/>
  <c r="P31" i="36"/>
  <c r="G30" i="36"/>
  <c r="V29" i="36"/>
  <c r="M28" i="36"/>
  <c r="D18" i="35"/>
  <c r="D17" i="35"/>
  <c r="D12" i="35"/>
  <c r="D19" i="35"/>
  <c r="D15" i="35"/>
  <c r="D11" i="35"/>
  <c r="D22" i="35"/>
  <c r="D10" i="35"/>
  <c r="D9" i="35"/>
  <c r="Y17" i="33"/>
  <c r="L17" i="33"/>
  <c r="D15" i="33"/>
  <c r="L16" i="33"/>
  <c r="P17" i="33"/>
  <c r="L15" i="33"/>
  <c r="D17" i="33"/>
  <c r="P16" i="33"/>
  <c r="D16" i="33"/>
  <c r="P15" i="33"/>
  <c r="R15" i="33"/>
  <c r="R16" i="33"/>
  <c r="R17" i="33"/>
  <c r="V15" i="33"/>
  <c r="S15" i="32"/>
  <c r="Y15" i="32"/>
  <c r="L15" i="32"/>
  <c r="V14" i="32"/>
  <c r="D14" i="32"/>
  <c r="D15" i="32"/>
  <c r="M14" i="32"/>
  <c r="O15" i="32"/>
  <c r="Y25" i="31"/>
  <c r="Y21" i="31"/>
  <c r="P24" i="31"/>
  <c r="S21" i="31"/>
</calcChain>
</file>

<file path=xl/sharedStrings.xml><?xml version="1.0" encoding="utf-8"?>
<sst xmlns="http://schemas.openxmlformats.org/spreadsheetml/2006/main" count="879" uniqueCount="212">
  <si>
    <t>Department for Infrastructure</t>
  </si>
  <si>
    <t>Guidance notes</t>
  </si>
  <si>
    <t>Main uses of data</t>
  </si>
  <si>
    <t>Main data sources</t>
  </si>
  <si>
    <t>Contact details</t>
  </si>
  <si>
    <t>Email: ASRB@nisra.gov.uk</t>
  </si>
  <si>
    <t>Table of contents</t>
  </si>
  <si>
    <t>Source: The Young Persons' Behaviour and Attitudes Survey</t>
  </si>
  <si>
    <t>Less than 0.8km (a walk of around 10 minutes or less) (%)</t>
  </si>
  <si>
    <t>At least 0.8km but less than 1.6km (a walk of around 11 to 20 minutes) (%)</t>
  </si>
  <si>
    <t>At least 1.6km but less than 2.4km (a walk of around 21 to 30 minutes) (%)</t>
  </si>
  <si>
    <t>At least 2.4km but less than 3km (a walk of around 31 to 40 minutes) (%)</t>
  </si>
  <si>
    <t>3km or more (a walk of over 40 minutes) (%)</t>
  </si>
  <si>
    <t xml:space="preserve">Total Respondents </t>
  </si>
  <si>
    <t>All respondents</t>
  </si>
  <si>
    <t xml:space="preserve">Male </t>
  </si>
  <si>
    <t>Female</t>
  </si>
  <si>
    <t>Year 8</t>
  </si>
  <si>
    <t>Year 9</t>
  </si>
  <si>
    <t>Year 10</t>
  </si>
  <si>
    <t>Year 11</t>
  </si>
  <si>
    <t>Year 12</t>
  </si>
  <si>
    <t>Male</t>
  </si>
  <si>
    <t>Walk (%)</t>
  </si>
  <si>
    <t>Cycle (%)</t>
  </si>
  <si>
    <t>Translink Bus (%)</t>
  </si>
  <si>
    <t>Education Authority Bus (%)</t>
  </si>
  <si>
    <t>Private Operator Bus (%)</t>
  </si>
  <si>
    <t>Train (%)</t>
  </si>
  <si>
    <t>Taxi (%)</t>
  </si>
  <si>
    <t>Car (%)</t>
  </si>
  <si>
    <t>Other (%)</t>
  </si>
  <si>
    <t>Yes (%)</t>
  </si>
  <si>
    <t>No (%)</t>
  </si>
  <si>
    <t>I walk PART of the way to/from school (%)</t>
  </si>
  <si>
    <t>I walk ALL of the way to/from school (%)</t>
  </si>
  <si>
    <t>No, I dont walk any part of the journey to/from school (%)</t>
  </si>
  <si>
    <t>I cycle PART of the way to/from school (%)</t>
  </si>
  <si>
    <t>I cycle ALL of the way to/from school (%)</t>
  </si>
  <si>
    <t>No, I dont cycle any part of the journey to/from school (%)</t>
  </si>
  <si>
    <t>Driver drives too fast (%)</t>
  </si>
  <si>
    <t>Other Driver Behaviour (%)</t>
  </si>
  <si>
    <t>No Seatbelts / safety equipment (%)</t>
  </si>
  <si>
    <t>Drivers are not considerate towards cyclists (%)</t>
  </si>
  <si>
    <t>Drivers are not considerate towards pedestrians (%)</t>
  </si>
  <si>
    <t>Traffic is too fast (%)</t>
  </si>
  <si>
    <t>Passenger behaviour (%)</t>
  </si>
  <si>
    <t>No cycle lane on my route (%)</t>
  </si>
  <si>
    <t>Footpaths poorly maintained (%)</t>
  </si>
  <si>
    <t>Traffic blocking footpaths (%)</t>
  </si>
  <si>
    <t>Getting on and off vehicles (%)</t>
  </si>
  <si>
    <t>No safe and accessible crossings (%)</t>
  </si>
  <si>
    <t>Poor/no street lighting (%)</t>
  </si>
  <si>
    <t>Other (please say what) (%)</t>
  </si>
  <si>
    <t>I can travel without an adult (%)</t>
  </si>
  <si>
    <t>I can choose my own route (%)</t>
  </si>
  <si>
    <t>It helps me to arrive on time (%)</t>
  </si>
  <si>
    <t>I can do things on my way to school (%)</t>
  </si>
  <si>
    <t>I can do things after school (%)</t>
  </si>
  <si>
    <t>I can talk with my friends (%)</t>
  </si>
  <si>
    <t>It saves money (%)</t>
  </si>
  <si>
    <t>It is enjoyable (%)</t>
  </si>
  <si>
    <t>It makes me feel healthier (%)</t>
  </si>
  <si>
    <t>I don’t like anything about walking/cycling to school (%)</t>
  </si>
  <si>
    <t>Nothing would make me walk or cycle to school (%)</t>
  </si>
  <si>
    <t>Living closer to school (%)</t>
  </si>
  <si>
    <t>More footpaths (%)</t>
  </si>
  <si>
    <t>Wider footpaths (%)</t>
  </si>
  <si>
    <t>Better maintained footpaths (%)</t>
  </si>
  <si>
    <t>More pedestrian crossings (%)</t>
  </si>
  <si>
    <t>Improved street lighting (%)</t>
  </si>
  <si>
    <t>Keeping footpaths clear (e.g. no parked cars) (%)</t>
  </si>
  <si>
    <t>Less traffic (%)</t>
  </si>
  <si>
    <t>Slower traffic (%)</t>
  </si>
  <si>
    <t>Better weather (%)</t>
  </si>
  <si>
    <t>Someone else to walk with (%)</t>
  </si>
  <si>
    <t>If I did not have things to carry (School Bag, P.E. kit, Musical Instruments, etc) (%)</t>
  </si>
  <si>
    <t>If I was not worried about crime/personal safety (%)</t>
  </si>
  <si>
    <t>I already walk to or from school most days (%)</t>
  </si>
  <si>
    <t>More road safety education about being a safe pedestrian (%)</t>
  </si>
  <si>
    <t>Less parking and traffic outside your school (%)</t>
  </si>
  <si>
    <t>Nothing would encourage me to walk to or from school (%)</t>
  </si>
  <si>
    <t>Yes, my brother(s)/ sister(s) (%)</t>
  </si>
  <si>
    <t>Yes, my friend(s)/ other pupil(s) (%)</t>
  </si>
  <si>
    <t>%</t>
  </si>
  <si>
    <t>Less than 0.8km</t>
  </si>
  <si>
    <t>At least 0.8km but less than 1.6km</t>
  </si>
  <si>
    <t>At least 1.6km but less than 2.4km</t>
  </si>
  <si>
    <t>At least 2.4km but less than 3km</t>
  </si>
  <si>
    <t>3km or more</t>
  </si>
  <si>
    <t>Walk</t>
  </si>
  <si>
    <t>Cycle</t>
  </si>
  <si>
    <t>Bus</t>
  </si>
  <si>
    <t>Train</t>
  </si>
  <si>
    <t>Taxi</t>
  </si>
  <si>
    <t>Car</t>
  </si>
  <si>
    <t>Other</t>
  </si>
  <si>
    <t>Yes</t>
  </si>
  <si>
    <t>No</t>
  </si>
  <si>
    <t>Sex</t>
  </si>
  <si>
    <t>Living closer to school</t>
  </si>
  <si>
    <t>Improved street lighting</t>
  </si>
  <si>
    <t>Less traffic</t>
  </si>
  <si>
    <t>Slower traffic</t>
  </si>
  <si>
    <t>Better weather</t>
  </si>
  <si>
    <t>If I did not have things to carry (e.g. school bag, P.E. kit, musical instument)</t>
  </si>
  <si>
    <t>If I was not worried about crime / personal safety</t>
  </si>
  <si>
    <t>Less parking and traffic outside your school</t>
  </si>
  <si>
    <t>Cycle lane on my route to school</t>
  </si>
  <si>
    <t>Segregated cycle lanes separate from traffic / pedestrians</t>
  </si>
  <si>
    <t>Safer cycling routes (e.g. more markings, signs to distinguish cycle lanes)</t>
  </si>
  <si>
    <t>Keeping cycle lanes clear (e.g. no parked cars)</t>
  </si>
  <si>
    <t>Motorists who are more considerate to cyclists (e.g. taking more care when overtaking)</t>
  </si>
  <si>
    <t>More bicycle docks at school so bicycle can be secured</t>
  </si>
  <si>
    <t>Changing and showering facilities at school</t>
  </si>
  <si>
    <t>I already cycle to or from school most days</t>
  </si>
  <si>
    <t>More road safety education about being a safer cyclist</t>
  </si>
  <si>
    <t>Nothing would encourage me to cycle to or from school</t>
  </si>
  <si>
    <t>Lower 95% C.I.</t>
  </si>
  <si>
    <t>Upper 95% C.I.</t>
  </si>
  <si>
    <t>Year group</t>
  </si>
  <si>
    <t>Total Respondents</t>
  </si>
  <si>
    <t>All</t>
  </si>
  <si>
    <t>*</t>
  </si>
  <si>
    <t>It is better for the environment (%)</t>
  </si>
  <si>
    <t>Something else (%)</t>
  </si>
  <si>
    <t>Something else</t>
  </si>
  <si>
    <t>Total respondents</t>
  </si>
  <si>
    <t>Trend tables</t>
  </si>
  <si>
    <t>This worksheet contains one table.</t>
  </si>
  <si>
    <t>This worksheet contains two tables presented next to each other vertically with one blank row in between each table.</t>
  </si>
  <si>
    <t>Travel to/from school by post primary pupils NI 2024/25 Publication</t>
  </si>
  <si>
    <t xml:space="preserve">This statistical release presents data from the 2025 Young Persons' Behaviour and Attitudes Survey (YPBAS) in relation to attitudes of young people towards ‘travel to and from school’ in Northern Ireland. This release has been produced in conjunction with the 'Travel to and from school' publication produced by the Analysis, Statistics and Research Branch (ASRB) in the Department for Infrastructure (DfI) which is available to view on the ASRB webpage.
                </t>
  </si>
  <si>
    <t>Luka Fuchs</t>
  </si>
  <si>
    <t>Phone: (+44) 028 9040 8646 (Text relay prefix 83646)</t>
  </si>
  <si>
    <t>Sheet</t>
  </si>
  <si>
    <t>Cover sheet</t>
  </si>
  <si>
    <t>Worksheet 1: How far is it from home to school?</t>
  </si>
  <si>
    <t>Worksheet 3: How do you usually travel most of the way home FROM school?</t>
  </si>
  <si>
    <t>Worksheet 2: How do you usually travel most of the way TO school?</t>
  </si>
  <si>
    <t>Worksheet 4: How would you LIKE to travel most of the way TO or FROM school?</t>
  </si>
  <si>
    <t>Worksheet 5: Thinking of how you usually travel most of the way TO or FROM school and your road safety, do you usually feel safe?</t>
  </si>
  <si>
    <t>Worksheet 6: What is it that makes you feel unsafe?</t>
  </si>
  <si>
    <t>Worksheet 7: Do you usually walk during any part of your journey TO or FROM school? (e.g. walking to/from a bus stop/train station?)</t>
  </si>
  <si>
    <t>Worksheet 8: Do you usually cycle during any part of your journey TO or FROM school? (e.g. cycling to/from a bus stop/train station?)</t>
  </si>
  <si>
    <t>Worksheet 9: What do you like about walking or cycling TO or FROM school? If you dont walk or cycle to or from school at the moment, what would you like about walking or cycling TO or FROM school?</t>
  </si>
  <si>
    <t>Worksheet 10: Which, if any, of the following would encourage you to walk TO or FROM school more often?</t>
  </si>
  <si>
    <t>Worksheet 11: Which, if any, of the following would encourage you to cycle TO or FROM school more often?</t>
  </si>
  <si>
    <t>Worksheet 12: If you travel by car TO or FROM school, do any other pupils travel in the car with you?</t>
  </si>
  <si>
    <t>Title</t>
  </si>
  <si>
    <t>How far is it from home to school?</t>
  </si>
  <si>
    <t>How do you usually travel most of the way TO school?</t>
  </si>
  <si>
    <t>How do you usually travel most of the way home FROM school?</t>
  </si>
  <si>
    <t>How would you LIKE to travel most of the way TO or FROM school?</t>
  </si>
  <si>
    <t>Thinking of how you usually travel most of the way TO or FROM school and your road safety, do you usually feel safe?</t>
  </si>
  <si>
    <t>What is it that makes you feel unsafe?</t>
  </si>
  <si>
    <t>Do you usually walk during any part of your journey TO or FROM school? (e.g. walking to/from a bus stop/train station?)</t>
  </si>
  <si>
    <t>Do you usually cycle during any part of your journey TO or FROM school? (e.g. cycling to/from a bus stop/train station?)</t>
  </si>
  <si>
    <t>What do you like about walking or cycling TO or FROM school? If you dont walk or cycle to or from school at the moment, what would you like about walking or cycling TO or FROM school?</t>
  </si>
  <si>
    <t>Which, if any, of the following would encourage you to walk TO or FROM school more often?</t>
  </si>
  <si>
    <t>Which, if any, of the following would encourage you to cycle TO or FROM school more often?</t>
  </si>
  <si>
    <t>If you travel by car TO or FROM school, do any other pupils travel in the car with you?</t>
  </si>
  <si>
    <t xml:space="preserve">This release provides information on the how far respondents live from school, how they travel to/from school, their preference of travel, if pupils feel safe travelling to school and what makes them feel unsafe or would encourage them to walk or cycle to/from school. The main aim of the YPBAS is to gain an insight into, and understanding of, their behaviour and lifestyle. The Department will use the information presented in this publication to inform and understand the story behind the baseline and to assist in any future policy development.
                </t>
  </si>
  <si>
    <t xml:space="preserve">The information presented in this release derives from the Young Persons’ Behaviour and Attitudes Survey (YPBAS) which is a school- based survey carried out amongst 11-16 year olds and covers a wide range of topics relevant to the lives of young people today.
                </t>
  </si>
  <si>
    <t xml:space="preserve">This release presents key findings from the ninth round of the Young Persons’ Behaviour and Attitudes Survey (YPBAS), carried out between September 2025 and February 2026.  These results are based on data which has been weighted by year group, gender and religion in order to reflect the composition of the Northern Ireland post‐primary population. 
</t>
  </si>
  <si>
    <t xml:space="preserve">All 190 post-primary schools in Northern Ireland were contacted and invited to participate, with 90 schools agreeing to participate in the study.  One class from each year group (Year 8 to Year 12) was then randomly selected to take part in the study.  A total of 8,875 pupils aged 11 - 16 years took part in the survey.  Three versions of the questionnaire were created to accommodate demand for topics on the 2025 survey.  Each survey version was administered to an equal number of schools.  Questions on travel to/from school were included in version C, which contained responses from 2,830 pupils.    </t>
  </si>
  <si>
    <t>Historical Data, which have been included for purposes of observing trend, have been extracted from previous YPBAS result tables and highlighted with the relevant year.</t>
  </si>
  <si>
    <t>https://www.nisra.gov.uk/statistics/find-your-survey/young-persons-behaviour-attitudes-survey</t>
  </si>
  <si>
    <t>Full technical details of YPBAS are available on the NISRA webpage (link below).</t>
  </si>
  <si>
    <t>Patrticipants could select up to three responses.</t>
  </si>
  <si>
    <t>Participants could select multiple responses.</t>
  </si>
  <si>
    <t>Data Quality</t>
  </si>
  <si>
    <t>Disclosure control - In order to preserve anonymity, results indicating fewer than 3 responses have been intentionally supressed. Where this has occurred and a total is present, the next highest value has also been obscured.</t>
  </si>
  <si>
    <t>Missing responses - Respondents that answered 'Don't know' or refused to answer the question have not been included in the base number.</t>
  </si>
  <si>
    <t xml:space="preserve">YPBAS 2025 - Travelling to and from school </t>
  </si>
  <si>
    <t>YPBAS 2025 -Travelling to and from school</t>
  </si>
  <si>
    <t>*Further Breakdown suppressed to avoid disclosure due to low response counts.</t>
  </si>
  <si>
    <t>Historical Trend Tables</t>
  </si>
  <si>
    <t>Historical Trend tables</t>
  </si>
  <si>
    <t>Further Breakdown by year group and Sex suppressed to avoid disclosure due to low response counts.</t>
  </si>
  <si>
    <t>This worksheet contains eight Tables presented next to each other vertically with one blank row in between each Table.</t>
  </si>
  <si>
    <t>Table 1. How far is it from home to school? (%)</t>
  </si>
  <si>
    <t>* Methodology for YPBAS 2025 has changed to exclude those who did not travel by car from answering the question. Historical data have been revised to maintain comparability.</t>
  </si>
  <si>
    <t>Table 2. How do you usually travel most of the way TO school? (%)</t>
  </si>
  <si>
    <t>Table 3. How do you usually travel most of the way home FROM school?  (%)</t>
  </si>
  <si>
    <t>Table 4. How would you LIKE to travel most of the way TO or FROM school? (%)</t>
  </si>
  <si>
    <t>Table 5. Thinking of how you usually travel most of the way TO or FROM school and your road safety, do you usually feel safe? (%)</t>
  </si>
  <si>
    <t>Table 6. Do you usually walk during any part of your journey TO or FROM school?  (%)</t>
  </si>
  <si>
    <t>Table 7. Do you usually cycle during any part of your journey TO or FROM school?  (%)</t>
  </si>
  <si>
    <t>Table 8. If you travel by car TO or FROM school, do any other pupils travel in the car with you? (%)*</t>
  </si>
  <si>
    <t>Table 2a: Percentage of responses to the question "How do you usually travel most of the way TO school?" for All Respondents, by Sex and by Year Group</t>
  </si>
  <si>
    <t>Table 2b: 95% Confidence Intervals for the question "How do you usually travel most of the way TO school?" for All Respondents, by Sex and by Year Group</t>
  </si>
  <si>
    <t>Table 3a: Percentage of responses to the question "How do you usually travel most of the way home FROM school?" for All Respondents, by Sex and by Year Group</t>
  </si>
  <si>
    <t>Table 3b: 95% Confidence Intervals for the question "How do you usually travel most of the way home FROM school?" for All Respondents, by Sex and by Year Group</t>
  </si>
  <si>
    <t>Table 4a: Percentage of responses to the question "How would you LIKE to travel most of the way TO or FROM school?" for All Respondents, by Sex and by Year Group</t>
  </si>
  <si>
    <t>Table 4b: 95% Confidence Intervals for the question "How would you LIKE to travel most of the way TO or FROM school?" for All Respondents, by Sex and by Year Group</t>
  </si>
  <si>
    <t>Table 5a: Percentage of responses to the question "Thinking of how you usually travel most of the way TO or FROM school and your road safety, do you usually feel safe?" for All Respondents, by Sex and by Year Group</t>
  </si>
  <si>
    <t>Table 5b: 95% Confidence Intervals for the question "Thinking of how you usually travel most of the way TO or FROM school and your road safety, do you usually feel safe?" for All Respondents, by Sex and by Year Group</t>
  </si>
  <si>
    <t>Table 7a: Percentage of responses to the question "Do you usually walk during any part of your journey TO or FROM school? (e.g. walking to/from a bus stop/train station?)" for All Respondents, by Sex and by Year Group</t>
  </si>
  <si>
    <t>Table 7b: 95% Confidence Intervals for the question "Do you usually walk during any part of your journey TO or FROM school? (e.g. walking to/from a bus stop/train station?)" for All Respondents, by Sex and by Year Group</t>
  </si>
  <si>
    <t>Table 9a: Percentage of responses to the question "What do you like about walking or cycling TO or FROM school? If you dont walk or cycle to or from school at the moment, what would you like about walking or cycling TO or FROM school?"for All Respondents, by Sex and by Year Group</t>
  </si>
  <si>
    <t>Table 9b: 95% Confidence Intervals for the question "What do you like about walking or cycling TO or FROM school? If you dont walk or cycle to or from school at the moment, what would you like about walking or cycling TO or FROM school?" for All Respondents, by Sex and by Year Group</t>
  </si>
  <si>
    <t>Table 10a: Percentage of responses to the question "Which, if any, of the following would encourage you to walk TO or FROM school more often?" for All Respondents, by Sex and by Year Group</t>
  </si>
  <si>
    <t>Table 10b: 95% Confidence Intervals for the question "Which, if any, of the following would encourage you to walk TO or FROM school more often?" for All Respondents, by Sex and by Year Group</t>
  </si>
  <si>
    <t>Table 11a: Percentage of responses to the question "Which, if any, of the following would encourage you to cycle TO or FROM school more often?" for All Respondents, by Sex and by Year Group</t>
  </si>
  <si>
    <t>Table 11b: 95% Confidence Intervals for the question "Which, if any, of the following would encourage you to cycle TO or FROM school more often?" for All Respondents, by Sex and by Year Group</t>
  </si>
  <si>
    <t>Table 12a: Percentage of responses to the question " If you travel by car TO or FROM school, do any other pupils travel in the car with you?" for All Respondents, by Sex and by Year Group</t>
  </si>
  <si>
    <t>Table 12b: 95% Confidence Intervals for the question " If you travel by car TO or FROM school, do any other pupils travel in the car with you?" for All Respondents, by Sex and by Year Group</t>
  </si>
  <si>
    <t>Table 8: Percentage of responses to the question " Do you usually cycle during any part of your journey TO or FROM school? (e.g. cycling to/from a bus stop/train station?)" for All Respondents</t>
  </si>
  <si>
    <t>Table 1: Percentage of responses to the question "How far is it from home to school?" for All Respondents</t>
  </si>
  <si>
    <t>Table 6: Percentage of responses to the question "What is it that makes you feel unsafe?" for All Respondents</t>
  </si>
  <si>
    <t>Weighting - To address non-response bias, data presented have been weighted by Religion, Sex, and Year Group. Unweighted total respondent counts have also been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</si>
</sst>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
    <numFmt numFmtId="166" formatCode="###0.0%"/>
    <numFmt numFmtId="167" formatCode="0.0"/>
    <numFmt numFmtId="168" formatCode="###0.00000"/>
    <numFmt numFmtId="169" formatCode="#,##0.0"/>
  </numFmts>
  <fonts count="28" x14ac:knownFonts="1">
    <font>
      <sz val="12"/>
      <color rgb="FF000000"/>
      <name val="Arial"/>
    </font>
    <font>
      <b/>
      <sz val="15"/>
      <color rgb="FF000000"/>
      <name val="Arial"/>
      <family val="2"/>
    </font>
    <font>
      <b/>
      <sz val="14"/>
      <color rgb="FF000000"/>
      <name val="Arial"/>
      <family val="2"/>
    </font>
    <font>
      <u/>
      <sz val="12"/>
      <color rgb="FF0000FF"/>
      <name val="Arial"/>
      <family val="2"/>
    </font>
    <font>
      <b/>
      <sz val="12"/>
      <color rgb="FF000000"/>
      <name val="Arial"/>
      <family val="2"/>
    </font>
    <font>
      <sz val="10"/>
      <name val="Arial"/>
      <family val="2"/>
    </font>
    <font>
      <b/>
      <sz val="12"/>
      <name val="Arial"/>
      <family val="2"/>
    </font>
    <font>
      <sz val="12"/>
      <color rgb="FF000000"/>
      <name val="Arial"/>
      <family val="2"/>
    </font>
    <font>
      <sz val="10"/>
      <name val="Arial"/>
      <family val="2"/>
    </font>
    <font>
      <sz val="12"/>
      <name val="Arial"/>
      <family val="2"/>
    </font>
    <font>
      <b/>
      <sz val="14"/>
      <name val="Arial"/>
      <family val="2"/>
    </font>
    <font>
      <sz val="12"/>
      <color rgb="FF000000"/>
      <name val="Arial"/>
      <family val="2"/>
    </font>
    <font>
      <b/>
      <sz val="12"/>
      <color theme="0"/>
      <name val="Arial"/>
      <family val="2"/>
    </font>
    <font>
      <b/>
      <sz val="12"/>
      <color theme="1"/>
      <name val="Arial"/>
      <family val="2"/>
    </font>
    <font>
      <sz val="10"/>
      <name val="Arial"/>
    </font>
    <font>
      <u/>
      <sz val="12"/>
      <color theme="10"/>
      <name val="Arial"/>
    </font>
    <font>
      <u/>
      <sz val="12"/>
      <color theme="10"/>
      <name val="Arial"/>
      <family val="2"/>
    </font>
    <font>
      <sz val="12"/>
      <color theme="1"/>
      <name val="Arial"/>
      <family val="2"/>
    </font>
    <font>
      <sz val="10"/>
      <color theme="1"/>
      <name val="Arial"/>
      <family val="2"/>
    </font>
    <font>
      <sz val="12"/>
      <color indexed="60"/>
      <name val="Arial"/>
      <family val="2"/>
    </font>
    <font>
      <b/>
      <sz val="10"/>
      <color theme="1"/>
      <name val="Arial"/>
      <family val="2"/>
    </font>
    <font>
      <sz val="12"/>
      <color indexed="60"/>
      <name val="Arial"/>
    </font>
    <font>
      <b/>
      <sz val="14"/>
      <color rgb="FF000000"/>
      <name val="Arial"/>
    </font>
    <font>
      <b/>
      <sz val="14"/>
      <color indexed="60"/>
      <name val="Arial Bold"/>
    </font>
    <font>
      <sz val="12"/>
      <color indexed="62"/>
      <name val="Arial"/>
      <family val="2"/>
    </font>
    <font>
      <sz val="11"/>
      <color theme="1"/>
      <name val="Arial"/>
      <family val="2"/>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2">
    <xf numFmtId="0" fontId="0" fillId="0" borderId="0"/>
    <xf numFmtId="0" fontId="5" fillId="0" borderId="0"/>
    <xf numFmtId="0" fontId="5" fillId="0" borderId="0"/>
    <xf numFmtId="0" fontId="8" fillId="0" borderId="0"/>
    <xf numFmtId="0" fontId="8" fillId="0" borderId="0"/>
    <xf numFmtId="9" fontId="11" fillId="0" borderId="0" applyFont="0" applyFill="0" applyBorder="0" applyAlignment="0" applyProtection="0"/>
    <xf numFmtId="0" fontId="5" fillId="0" borderId="0"/>
    <xf numFmtId="0" fontId="14" fillId="0" borderId="0"/>
    <xf numFmtId="0" fontId="15" fillId="0" borderId="0" applyNumberFormat="0" applyFill="0" applyBorder="0" applyAlignment="0" applyProtection="0"/>
    <xf numFmtId="0" fontId="5" fillId="0" borderId="0"/>
    <xf numFmtId="0" fontId="5" fillId="0" borderId="0"/>
    <xf numFmtId="0" fontId="5"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cellStyleXfs>
  <cellXfs count="257">
    <xf numFmtId="0" fontId="0" fillId="0" borderId="0" xfId="0"/>
    <xf numFmtId="0" fontId="7" fillId="0" borderId="0" xfId="0" applyFont="1"/>
    <xf numFmtId="0" fontId="10" fillId="0" borderId="0" xfId="0" applyFont="1"/>
    <xf numFmtId="0" fontId="9"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horizontal="right" wrapText="1"/>
    </xf>
    <xf numFmtId="3" fontId="9" fillId="0" borderId="0" xfId="0" applyNumberFormat="1" applyFont="1" applyAlignment="1">
      <alignment horizontal="right"/>
    </xf>
    <xf numFmtId="0" fontId="6" fillId="0" borderId="0" xfId="0" applyFont="1" applyAlignment="1">
      <alignment horizontal="center" vertical="center" wrapText="1"/>
    </xf>
    <xf numFmtId="0" fontId="9" fillId="0" borderId="0" xfId="0" applyFont="1" applyAlignment="1">
      <alignment horizontal="right"/>
    </xf>
    <xf numFmtId="0" fontId="0" fillId="0" borderId="0" xfId="0" applyAlignment="1">
      <alignment horizontal="right"/>
    </xf>
    <xf numFmtId="0" fontId="6" fillId="0" borderId="0" xfId="3" applyFont="1" applyAlignment="1">
      <alignment horizontal="center" vertical="center" wrapText="1"/>
    </xf>
    <xf numFmtId="164" fontId="9" fillId="0" borderId="0" xfId="4" applyNumberFormat="1" applyFont="1" applyAlignment="1">
      <alignment horizontal="center" vertical="center"/>
    </xf>
    <xf numFmtId="164" fontId="9" fillId="0" borderId="0" xfId="3" applyNumberFormat="1" applyFont="1" applyAlignment="1">
      <alignment horizontal="center" vertical="center"/>
    </xf>
    <xf numFmtId="1" fontId="9" fillId="0" borderId="0" xfId="0" applyNumberFormat="1" applyFont="1" applyAlignment="1">
      <alignment horizontal="center" vertical="center"/>
    </xf>
    <xf numFmtId="3" fontId="9" fillId="0" borderId="0" xfId="3" applyNumberFormat="1" applyFont="1" applyAlignment="1">
      <alignment horizontal="center" vertical="center"/>
    </xf>
    <xf numFmtId="0" fontId="6" fillId="0" borderId="0" xfId="1" applyFont="1" applyAlignment="1">
      <alignment horizontal="center" vertical="center" wrapText="1"/>
    </xf>
    <xf numFmtId="0" fontId="9" fillId="2" borderId="29" xfId="1" applyFont="1" applyFill="1" applyBorder="1" applyAlignment="1">
      <alignment horizontal="right" vertical="center" wrapText="1"/>
    </xf>
    <xf numFmtId="0" fontId="20" fillId="0" borderId="0" xfId="0" applyFont="1" applyAlignment="1">
      <alignment wrapText="1"/>
    </xf>
    <xf numFmtId="0" fontId="6" fillId="2" borderId="28" xfId="0" applyFont="1" applyFill="1" applyBorder="1" applyAlignment="1">
      <alignment horizontal="left" vertical="center" wrapText="1"/>
    </xf>
    <xf numFmtId="0" fontId="6" fillId="2" borderId="29"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9" fillId="2" borderId="21" xfId="0" applyFont="1" applyFill="1" applyBorder="1"/>
    <xf numFmtId="0" fontId="9" fillId="2" borderId="22" xfId="0" applyFont="1" applyFill="1" applyBorder="1"/>
    <xf numFmtId="0" fontId="9" fillId="2" borderId="19" xfId="0" applyFont="1" applyFill="1" applyBorder="1"/>
    <xf numFmtId="0" fontId="20" fillId="0" borderId="0" xfId="0" applyFont="1" applyAlignment="1">
      <alignment horizontal="center" vertical="center" wrapText="1"/>
    </xf>
    <xf numFmtId="167" fontId="18" fillId="0" borderId="0" xfId="13" applyNumberFormat="1" applyFont="1" applyFill="1" applyBorder="1" applyAlignment="1">
      <alignment horizontal="center" wrapText="1"/>
    </xf>
    <xf numFmtId="0" fontId="6" fillId="2" borderId="4" xfId="0"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 xfId="1" applyFont="1" applyFill="1" applyBorder="1" applyAlignment="1">
      <alignment horizontal="left" vertical="center" wrapText="1"/>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1" fontId="18" fillId="0" borderId="0" xfId="12" applyNumberFormat="1" applyFont="1" applyFill="1" applyBorder="1" applyAlignment="1">
      <alignment wrapText="1"/>
    </xf>
    <xf numFmtId="167" fontId="18" fillId="0" borderId="0" xfId="13" applyNumberFormat="1" applyFont="1" applyFill="1" applyBorder="1" applyAlignment="1">
      <alignment horizontal="right" wrapText="1"/>
    </xf>
    <xf numFmtId="1" fontId="0" fillId="0" borderId="0" xfId="0" applyNumberFormat="1" applyAlignment="1">
      <alignment horizontal="center" vertical="center"/>
    </xf>
    <xf numFmtId="1" fontId="18" fillId="0" borderId="0" xfId="12" applyNumberFormat="1" applyFont="1" applyFill="1" applyBorder="1" applyAlignment="1">
      <alignment horizontal="right" wrapText="1"/>
    </xf>
    <xf numFmtId="0" fontId="6" fillId="0" borderId="0" xfId="1" applyFont="1" applyAlignment="1">
      <alignment horizontal="left" vertical="center" wrapText="1"/>
    </xf>
    <xf numFmtId="0" fontId="9" fillId="2" borderId="20" xfId="1" applyFont="1" applyFill="1" applyBorder="1" applyAlignment="1">
      <alignment horizontal="right" vertical="center" wrapText="1"/>
    </xf>
    <xf numFmtId="0" fontId="6" fillId="2" borderId="23" xfId="0" applyFont="1" applyFill="1" applyBorder="1"/>
    <xf numFmtId="0" fontId="6" fillId="2" borderId="9"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pplyAlignment="1">
      <alignment vertical="center"/>
    </xf>
    <xf numFmtId="0" fontId="6" fillId="2" borderId="20" xfId="0" applyFont="1" applyFill="1" applyBorder="1"/>
    <xf numFmtId="0" fontId="6" fillId="2" borderId="25" xfId="0" applyFont="1" applyFill="1" applyBorder="1"/>
    <xf numFmtId="0" fontId="6" fillId="2" borderId="26" xfId="0" applyFont="1" applyFill="1" applyBorder="1"/>
    <xf numFmtId="0" fontId="6" fillId="2" borderId="3" xfId="0" applyFont="1" applyFill="1" applyBorder="1"/>
    <xf numFmtId="0" fontId="6" fillId="2" borderId="1" xfId="0" applyFont="1" applyFill="1" applyBorder="1"/>
    <xf numFmtId="0" fontId="6" fillId="2" borderId="38" xfId="1" applyFont="1" applyFill="1" applyBorder="1" applyAlignment="1">
      <alignment horizontal="left" vertical="center" wrapText="1"/>
    </xf>
    <xf numFmtId="0" fontId="9" fillId="2" borderId="18" xfId="1" applyFont="1" applyFill="1" applyBorder="1" applyAlignment="1">
      <alignment horizontal="right" vertical="center" wrapText="1"/>
    </xf>
    <xf numFmtId="0" fontId="6" fillId="2" borderId="7" xfId="0" applyFont="1" applyFill="1" applyBorder="1"/>
    <xf numFmtId="0" fontId="6" fillId="2" borderId="8" xfId="0" applyFont="1" applyFill="1" applyBorder="1"/>
    <xf numFmtId="0" fontId="6" fillId="2" borderId="29" xfId="0" applyFont="1" applyFill="1" applyBorder="1" applyAlignment="1">
      <alignment horizontal="left" vertical="center" wrapText="1"/>
    </xf>
    <xf numFmtId="0" fontId="6" fillId="0" borderId="0" xfId="0" applyFont="1" applyAlignment="1">
      <alignment vertical="center"/>
    </xf>
    <xf numFmtId="3" fontId="6" fillId="0" borderId="0" xfId="0" applyNumberFormat="1" applyFont="1" applyAlignment="1">
      <alignment horizontal="center"/>
    </xf>
    <xf numFmtId="0" fontId="6" fillId="2" borderId="5" xfId="0" applyFont="1" applyFill="1" applyBorder="1" applyAlignment="1">
      <alignment horizontal="left" vertical="center" wrapText="1"/>
    </xf>
    <xf numFmtId="3" fontId="9" fillId="0" borderId="0" xfId="3" applyNumberFormat="1" applyFont="1" applyAlignment="1">
      <alignment horizontal="right" vertical="top"/>
    </xf>
    <xf numFmtId="3" fontId="9" fillId="0" borderId="0" xfId="7" applyNumberFormat="1" applyFont="1" applyAlignment="1">
      <alignment horizontal="center" vertical="center"/>
    </xf>
    <xf numFmtId="3" fontId="9" fillId="0" borderId="0" xfId="2" applyNumberFormat="1" applyFont="1" applyAlignment="1">
      <alignment horizontal="center" vertical="center"/>
    </xf>
    <xf numFmtId="0" fontId="6" fillId="2" borderId="17" xfId="0" applyFont="1" applyFill="1" applyBorder="1"/>
    <xf numFmtId="0" fontId="6" fillId="2" borderId="28" xfId="1" applyFont="1" applyFill="1" applyBorder="1" applyAlignment="1">
      <alignment horizontal="left" vertical="center" wrapText="1"/>
    </xf>
    <xf numFmtId="168" fontId="0" fillId="0" borderId="0" xfId="0" applyNumberFormat="1"/>
    <xf numFmtId="165" fontId="21" fillId="0" borderId="0" xfId="15" applyNumberFormat="1" applyFont="1" applyAlignment="1">
      <alignment horizontal="right" vertical="top"/>
    </xf>
    <xf numFmtId="165" fontId="21" fillId="0" borderId="0" xfId="16" applyNumberFormat="1" applyFont="1" applyAlignment="1">
      <alignment horizontal="right" vertical="top"/>
    </xf>
    <xf numFmtId="165" fontId="21" fillId="0" borderId="0" xfId="17" applyNumberFormat="1" applyFont="1" applyAlignment="1">
      <alignment horizontal="right" vertical="top"/>
    </xf>
    <xf numFmtId="165" fontId="21" fillId="0" borderId="0" xfId="18" applyNumberFormat="1" applyFont="1" applyAlignment="1">
      <alignment horizontal="right" vertical="top"/>
    </xf>
    <xf numFmtId="0" fontId="6" fillId="0" borderId="0" xfId="2" applyFont="1" applyAlignment="1">
      <alignment horizontal="center" vertical="center" wrapText="1"/>
    </xf>
    <xf numFmtId="166" fontId="21" fillId="0" borderId="0" xfId="19" applyNumberFormat="1" applyFont="1" applyAlignment="1">
      <alignment horizontal="right" vertical="top"/>
    </xf>
    <xf numFmtId="166" fontId="19" fillId="0" borderId="0" xfId="9" applyNumberFormat="1" applyFont="1" applyAlignment="1">
      <alignment horizontal="right" vertical="top"/>
    </xf>
    <xf numFmtId="3" fontId="9" fillId="0" borderId="0" xfId="2" applyNumberFormat="1" applyFont="1" applyAlignment="1">
      <alignment horizontal="right" vertical="top"/>
    </xf>
    <xf numFmtId="166" fontId="19" fillId="0" borderId="0" xfId="10" applyNumberFormat="1" applyFont="1" applyAlignment="1">
      <alignment horizontal="right" vertical="top"/>
    </xf>
    <xf numFmtId="166" fontId="19" fillId="0" borderId="0" xfId="11" applyNumberFormat="1" applyFont="1" applyAlignment="1">
      <alignment horizontal="right" vertical="top"/>
    </xf>
    <xf numFmtId="3" fontId="9" fillId="0" borderId="0" xfId="7" applyNumberFormat="1" applyFont="1" applyAlignment="1">
      <alignment horizontal="center" vertical="top"/>
    </xf>
    <xf numFmtId="3" fontId="9" fillId="0" borderId="0" xfId="7" applyNumberFormat="1" applyFont="1" applyAlignment="1">
      <alignment horizontal="right" vertical="top"/>
    </xf>
    <xf numFmtId="165" fontId="21" fillId="0" borderId="0" xfId="14" applyNumberFormat="1" applyFont="1" applyAlignment="1">
      <alignment horizontal="right" vertical="top"/>
    </xf>
    <xf numFmtId="0" fontId="7" fillId="0" borderId="0" xfId="0" applyFont="1" applyAlignment="1">
      <alignment horizontal="right"/>
    </xf>
    <xf numFmtId="0" fontId="6" fillId="2" borderId="20" xfId="1" applyFont="1" applyFill="1" applyBorder="1" applyAlignment="1">
      <alignment horizontal="left" vertical="center" wrapText="1"/>
    </xf>
    <xf numFmtId="0" fontId="6" fillId="2" borderId="2" xfId="1" applyFont="1" applyFill="1" applyBorder="1" applyAlignment="1">
      <alignment horizontal="left" vertical="center" wrapText="1"/>
    </xf>
    <xf numFmtId="0" fontId="7" fillId="0" borderId="0" xfId="0" applyFont="1" applyAlignment="1">
      <alignmen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13"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12" fillId="0" borderId="0" xfId="0" applyFont="1" applyAlignment="1">
      <alignment horizontal="center" vertical="center" wrapText="1"/>
    </xf>
    <xf numFmtId="9" fontId="9"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0" fillId="0" borderId="0" xfId="0" applyAlignment="1">
      <alignment horizontal="center" vertical="center" wrapText="1"/>
    </xf>
    <xf numFmtId="9" fontId="9" fillId="0" borderId="0" xfId="6" applyNumberFormat="1" applyFont="1" applyAlignment="1">
      <alignment horizontal="center" vertical="center" wrapText="1"/>
    </xf>
    <xf numFmtId="9" fontId="9" fillId="0" borderId="0" xfId="5" applyFont="1" applyFill="1" applyBorder="1" applyAlignment="1">
      <alignment horizontal="center" vertical="center" wrapText="1"/>
    </xf>
    <xf numFmtId="0" fontId="9" fillId="0" borderId="0" xfId="0" applyFont="1" applyAlignment="1">
      <alignment horizontal="center" vertical="center" wrapText="1"/>
    </xf>
    <xf numFmtId="9" fontId="9" fillId="0" borderId="0" xfId="3" applyNumberFormat="1" applyFont="1" applyAlignment="1">
      <alignment horizontal="center" vertical="center" wrapText="1"/>
    </xf>
    <xf numFmtId="164" fontId="9" fillId="0" borderId="0" xfId="4" applyNumberFormat="1" applyFont="1" applyAlignment="1">
      <alignment horizontal="center" vertical="center" wrapText="1"/>
    </xf>
    <xf numFmtId="164" fontId="7" fillId="0" borderId="0" xfId="0" applyNumberFormat="1" applyFont="1" applyAlignment="1">
      <alignment horizontal="center" vertical="center" wrapText="1"/>
    </xf>
    <xf numFmtId="3" fontId="6" fillId="0" borderId="0" xfId="0" applyNumberFormat="1" applyFont="1" applyAlignment="1">
      <alignment horizontal="center" wrapText="1"/>
    </xf>
    <xf numFmtId="9"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0" fontId="13" fillId="2" borderId="23" xfId="0" applyFont="1" applyFill="1" applyBorder="1" applyAlignment="1">
      <alignment horizontal="right" vertical="center" wrapText="1"/>
    </xf>
    <xf numFmtId="0" fontId="13" fillId="2" borderId="24" xfId="0" applyFont="1" applyFill="1" applyBorder="1" applyAlignment="1">
      <alignment horizontal="right" vertical="center" wrapText="1"/>
    </xf>
    <xf numFmtId="0" fontId="13" fillId="2" borderId="20" xfId="0" applyFont="1" applyFill="1" applyBorder="1" applyAlignment="1">
      <alignment horizontal="right" vertical="center" wrapText="1"/>
    </xf>
    <xf numFmtId="0" fontId="13" fillId="2" borderId="18" xfId="0" applyFont="1" applyFill="1" applyBorder="1" applyAlignment="1">
      <alignment horizontal="right" vertical="center" wrapText="1"/>
    </xf>
    <xf numFmtId="0" fontId="13" fillId="0" borderId="0" xfId="0" applyFont="1" applyAlignment="1">
      <alignment horizontal="right" vertical="center" wrapText="1"/>
    </xf>
    <xf numFmtId="0" fontId="0" fillId="0" borderId="0" xfId="0" applyAlignment="1">
      <alignment horizontal="left" vertical="center"/>
    </xf>
    <xf numFmtId="0" fontId="0" fillId="0" borderId="0" xfId="0" applyAlignment="1">
      <alignment horizontal="left" vertical="center" wrapText="1"/>
    </xf>
    <xf numFmtId="0" fontId="4" fillId="3" borderId="9" xfId="0" applyFont="1" applyFill="1" applyBorder="1" applyAlignment="1">
      <alignment horizontal="center" wrapText="1"/>
    </xf>
    <xf numFmtId="0" fontId="4" fillId="3" borderId="11" xfId="0" applyFont="1" applyFill="1" applyBorder="1" applyAlignment="1">
      <alignment horizontal="center" wrapText="1"/>
    </xf>
    <xf numFmtId="0" fontId="4" fillId="0" borderId="41" xfId="0" applyFont="1" applyBorder="1" applyAlignment="1">
      <alignment horizontal="center" wrapText="1"/>
    </xf>
    <xf numFmtId="0" fontId="16" fillId="0" borderId="42" xfId="8" applyFont="1" applyFill="1" applyBorder="1" applyAlignment="1">
      <alignment wrapText="1"/>
    </xf>
    <xf numFmtId="0" fontId="4" fillId="0" borderId="40" xfId="0" applyFont="1" applyBorder="1" applyAlignment="1">
      <alignment horizontal="center" wrapText="1"/>
    </xf>
    <xf numFmtId="0" fontId="16" fillId="0" borderId="31" xfId="8" applyFont="1" applyFill="1" applyBorder="1" applyAlignment="1">
      <alignment wrapText="1"/>
    </xf>
    <xf numFmtId="0" fontId="4" fillId="0" borderId="44" xfId="0" applyFont="1" applyBorder="1" applyAlignment="1">
      <alignment horizontal="center" wrapText="1"/>
    </xf>
    <xf numFmtId="0" fontId="16" fillId="0" borderId="43" xfId="8" applyFont="1" applyFill="1" applyBorder="1" applyAlignment="1">
      <alignment wrapText="1"/>
    </xf>
    <xf numFmtId="9" fontId="9" fillId="0" borderId="0" xfId="0" applyNumberFormat="1" applyFont="1" applyAlignment="1">
      <alignment vertical="center"/>
    </xf>
    <xf numFmtId="9" fontId="9" fillId="0" borderId="0" xfId="0" applyNumberFormat="1" applyFont="1" applyAlignment="1">
      <alignment vertical="center" wrapText="1"/>
    </xf>
    <xf numFmtId="0" fontId="7" fillId="4" borderId="0" xfId="0" applyFont="1" applyFill="1" applyAlignment="1">
      <alignment vertical="top" wrapText="1"/>
    </xf>
    <xf numFmtId="0" fontId="1" fillId="4" borderId="0" xfId="0" applyFont="1" applyFill="1" applyAlignment="1">
      <alignment wrapText="1"/>
    </xf>
    <xf numFmtId="0" fontId="2" fillId="4" borderId="0" xfId="0" applyFont="1" applyFill="1"/>
    <xf numFmtId="0" fontId="15" fillId="4" borderId="0" xfId="8" applyFill="1" applyAlignment="1">
      <alignment vertical="top" wrapText="1"/>
    </xf>
    <xf numFmtId="0" fontId="0" fillId="4" borderId="0" xfId="0" applyFill="1" applyAlignment="1">
      <alignment vertical="top" wrapText="1"/>
    </xf>
    <xf numFmtId="0" fontId="3" fillId="4" borderId="0" xfId="0" applyFont="1" applyFill="1" applyAlignment="1">
      <alignment vertical="top" wrapText="1"/>
    </xf>
    <xf numFmtId="0" fontId="0" fillId="4" borderId="0" xfId="0" applyFill="1"/>
    <xf numFmtId="0" fontId="23" fillId="0" borderId="0" xfId="20" applyFont="1" applyAlignment="1">
      <alignment vertical="center" wrapText="1"/>
    </xf>
    <xf numFmtId="0" fontId="5" fillId="0" borderId="0" xfId="20"/>
    <xf numFmtId="0" fontId="24" fillId="0" borderId="0" xfId="20" applyFont="1" applyAlignment="1">
      <alignment wrapText="1"/>
    </xf>
    <xf numFmtId="0" fontId="24" fillId="0" borderId="0" xfId="20" applyFont="1" applyAlignment="1">
      <alignment horizontal="center" wrapText="1"/>
    </xf>
    <xf numFmtId="0" fontId="24" fillId="0" borderId="0" xfId="20" applyFont="1" applyAlignment="1">
      <alignment vertical="top" wrapText="1"/>
    </xf>
    <xf numFmtId="0" fontId="24" fillId="0" borderId="0" xfId="20" applyFont="1" applyAlignment="1">
      <alignment horizontal="left" vertical="top" wrapText="1"/>
    </xf>
    <xf numFmtId="164" fontId="19" fillId="0" borderId="0" xfId="20" applyNumberFormat="1" applyFont="1" applyAlignment="1">
      <alignment horizontal="right" vertical="top"/>
    </xf>
    <xf numFmtId="165" fontId="19" fillId="0" borderId="0" xfId="20" applyNumberFormat="1" applyFont="1" applyAlignment="1">
      <alignment horizontal="right" vertical="top"/>
    </xf>
    <xf numFmtId="0" fontId="19" fillId="0" borderId="0" xfId="20" applyFont="1" applyAlignment="1">
      <alignment horizontal="left" vertical="top" wrapText="1"/>
    </xf>
    <xf numFmtId="0" fontId="15" fillId="4" borderId="0" xfId="8" applyFill="1" applyAlignment="1" applyProtection="1">
      <alignment vertical="top" wrapText="1"/>
    </xf>
    <xf numFmtId="1" fontId="9" fillId="0" borderId="0" xfId="0" applyNumberFormat="1" applyFont="1" applyAlignment="1">
      <alignment horizontal="right" wrapText="1"/>
    </xf>
    <xf numFmtId="1" fontId="25" fillId="0" borderId="9" xfId="13" applyNumberFormat="1" applyFont="1" applyFill="1" applyBorder="1" applyAlignment="1">
      <alignment horizontal="right"/>
    </xf>
    <xf numFmtId="167" fontId="25" fillId="0" borderId="10" xfId="13" applyNumberFormat="1" applyFont="1" applyFill="1" applyBorder="1" applyAlignment="1">
      <alignment horizontal="right"/>
    </xf>
    <xf numFmtId="167" fontId="25" fillId="0" borderId="11" xfId="13" applyNumberFormat="1" applyFont="1" applyFill="1" applyBorder="1" applyAlignment="1">
      <alignment horizontal="right"/>
    </xf>
    <xf numFmtId="1" fontId="25" fillId="0" borderId="12" xfId="13" applyNumberFormat="1" applyFont="1" applyFill="1" applyBorder="1" applyAlignment="1">
      <alignment horizontal="right"/>
    </xf>
    <xf numFmtId="167" fontId="25" fillId="0" borderId="0" xfId="13" applyNumberFormat="1" applyFont="1" applyFill="1" applyBorder="1" applyAlignment="1">
      <alignment horizontal="right"/>
    </xf>
    <xf numFmtId="167" fontId="25" fillId="0" borderId="13" xfId="13" applyNumberFormat="1" applyFont="1" applyFill="1" applyBorder="1" applyAlignment="1">
      <alignment horizontal="right"/>
    </xf>
    <xf numFmtId="1" fontId="25" fillId="0" borderId="14" xfId="13" applyNumberFormat="1" applyFont="1" applyFill="1" applyBorder="1" applyAlignment="1">
      <alignment horizontal="right"/>
    </xf>
    <xf numFmtId="167" fontId="25" fillId="0" borderId="15" xfId="13" applyNumberFormat="1" applyFont="1" applyFill="1" applyBorder="1" applyAlignment="1">
      <alignment horizontal="right"/>
    </xf>
    <xf numFmtId="167" fontId="25" fillId="0" borderId="16" xfId="13" applyNumberFormat="1" applyFont="1" applyFill="1" applyBorder="1" applyAlignment="1">
      <alignment horizontal="right"/>
    </xf>
    <xf numFmtId="1" fontId="25" fillId="0" borderId="9" xfId="12" applyNumberFormat="1" applyFont="1" applyFill="1" applyBorder="1" applyAlignment="1">
      <alignment wrapText="1"/>
    </xf>
    <xf numFmtId="167" fontId="25" fillId="0" borderId="10" xfId="13" applyNumberFormat="1" applyFont="1" applyFill="1" applyBorder="1" applyAlignment="1">
      <alignment horizontal="right" wrapText="1"/>
    </xf>
    <xf numFmtId="167" fontId="25" fillId="0" borderId="11" xfId="13" applyNumberFormat="1" applyFont="1" applyFill="1" applyBorder="1" applyAlignment="1">
      <alignment horizontal="right" wrapText="1"/>
    </xf>
    <xf numFmtId="1" fontId="25" fillId="0" borderId="10" xfId="12" applyNumberFormat="1" applyFont="1" applyFill="1" applyBorder="1" applyAlignment="1">
      <alignment wrapText="1"/>
    </xf>
    <xf numFmtId="1" fontId="25" fillId="0" borderId="12" xfId="12" applyNumberFormat="1" applyFont="1" applyFill="1" applyBorder="1" applyAlignment="1">
      <alignment wrapText="1"/>
    </xf>
    <xf numFmtId="167" fontId="25" fillId="0" borderId="0" xfId="13" applyNumberFormat="1" applyFont="1" applyFill="1" applyBorder="1" applyAlignment="1">
      <alignment horizontal="right" wrapText="1"/>
    </xf>
    <xf numFmtId="167" fontId="25" fillId="0" borderId="13" xfId="13" applyNumberFormat="1" applyFont="1" applyFill="1" applyBorder="1" applyAlignment="1">
      <alignment horizontal="right" wrapText="1"/>
    </xf>
    <xf numFmtId="1" fontId="25" fillId="0" borderId="0" xfId="12" applyNumberFormat="1" applyFont="1" applyFill="1" applyBorder="1" applyAlignment="1">
      <alignment horizontal="right" wrapText="1"/>
    </xf>
    <xf numFmtId="1" fontId="25" fillId="0" borderId="0" xfId="12" applyNumberFormat="1" applyFont="1" applyFill="1" applyBorder="1" applyAlignment="1">
      <alignment wrapText="1"/>
    </xf>
    <xf numFmtId="1" fontId="25" fillId="0" borderId="14" xfId="12" applyNumberFormat="1" applyFont="1" applyFill="1" applyBorder="1" applyAlignment="1">
      <alignment wrapText="1"/>
    </xf>
    <xf numFmtId="167" fontId="25" fillId="0" borderId="15" xfId="13" applyNumberFormat="1" applyFont="1" applyFill="1" applyBorder="1" applyAlignment="1">
      <alignment horizontal="right" wrapText="1"/>
    </xf>
    <xf numFmtId="167" fontId="25" fillId="0" borderId="16" xfId="13" applyNumberFormat="1" applyFont="1" applyFill="1" applyBorder="1" applyAlignment="1">
      <alignment horizontal="right" wrapText="1"/>
    </xf>
    <xf numFmtId="1" fontId="25" fillId="0" borderId="14" xfId="12" applyNumberFormat="1" applyFont="1" applyFill="1" applyBorder="1" applyAlignment="1">
      <alignment horizontal="right" wrapText="1"/>
    </xf>
    <xf numFmtId="1" fontId="25" fillId="0" borderId="15" xfId="12" applyNumberFormat="1" applyFont="1" applyFill="1" applyBorder="1" applyAlignment="1">
      <alignment horizontal="right" wrapText="1"/>
    </xf>
    <xf numFmtId="164" fontId="26" fillId="0" borderId="34" xfId="4" applyNumberFormat="1" applyFont="1" applyBorder="1" applyAlignment="1">
      <alignment horizontal="right" vertical="center"/>
    </xf>
    <xf numFmtId="3" fontId="26" fillId="0" borderId="10" xfId="3" applyNumberFormat="1" applyFont="1" applyBorder="1" applyAlignment="1">
      <alignment horizontal="right" vertical="center"/>
    </xf>
    <xf numFmtId="3" fontId="26" fillId="0" borderId="33" xfId="3" applyNumberFormat="1" applyFont="1" applyBorder="1" applyAlignment="1">
      <alignment horizontal="right" vertical="center"/>
    </xf>
    <xf numFmtId="164" fontId="26" fillId="0" borderId="32" xfId="3" applyNumberFormat="1" applyFont="1" applyBorder="1" applyAlignment="1">
      <alignment horizontal="right" vertical="center"/>
    </xf>
    <xf numFmtId="164" fontId="26" fillId="0" borderId="10" xfId="3" applyNumberFormat="1" applyFont="1" applyBorder="1" applyAlignment="1">
      <alignment horizontal="right" vertical="center"/>
    </xf>
    <xf numFmtId="164" fontId="26" fillId="0" borderId="11" xfId="3" applyNumberFormat="1" applyFont="1" applyBorder="1" applyAlignment="1">
      <alignment horizontal="right" vertical="center"/>
    </xf>
    <xf numFmtId="164" fontId="26" fillId="0" borderId="45" xfId="4" applyNumberFormat="1" applyFont="1" applyBorder="1" applyAlignment="1">
      <alignment horizontal="right" vertical="center"/>
    </xf>
    <xf numFmtId="3" fontId="26" fillId="0" borderId="0" xfId="3" applyNumberFormat="1" applyFont="1" applyAlignment="1">
      <alignment horizontal="right" vertical="center"/>
    </xf>
    <xf numFmtId="3" fontId="26" fillId="0" borderId="31" xfId="3" applyNumberFormat="1" applyFont="1" applyBorder="1" applyAlignment="1">
      <alignment horizontal="right" vertical="center"/>
    </xf>
    <xf numFmtId="3" fontId="26" fillId="0" borderId="13" xfId="3" applyNumberFormat="1" applyFont="1" applyBorder="1" applyAlignment="1">
      <alignment horizontal="right" vertical="center"/>
    </xf>
    <xf numFmtId="164" fontId="26" fillId="0" borderId="30" xfId="3" applyNumberFormat="1" applyFont="1" applyBorder="1" applyAlignment="1">
      <alignment horizontal="right" vertical="center"/>
    </xf>
    <xf numFmtId="164" fontId="26" fillId="0" borderId="0" xfId="3" applyNumberFormat="1" applyFont="1" applyAlignment="1">
      <alignment horizontal="right" vertical="center"/>
    </xf>
    <xf numFmtId="164" fontId="26" fillId="0" borderId="13" xfId="3" applyNumberFormat="1" applyFont="1" applyBorder="1" applyAlignment="1">
      <alignment horizontal="right" vertical="center"/>
    </xf>
    <xf numFmtId="164" fontId="26" fillId="0" borderId="46" xfId="4" applyNumberFormat="1" applyFont="1" applyBorder="1" applyAlignment="1">
      <alignment horizontal="right" vertical="center"/>
    </xf>
    <xf numFmtId="3" fontId="26" fillId="0" borderId="15" xfId="3" applyNumberFormat="1" applyFont="1" applyBorder="1" applyAlignment="1">
      <alignment horizontal="right" vertical="center"/>
    </xf>
    <xf numFmtId="3" fontId="26" fillId="0" borderId="47" xfId="3" applyNumberFormat="1" applyFont="1" applyBorder="1" applyAlignment="1">
      <alignment horizontal="right" vertical="center"/>
    </xf>
    <xf numFmtId="164" fontId="26" fillId="0" borderId="48" xfId="3" applyNumberFormat="1" applyFont="1" applyBorder="1" applyAlignment="1">
      <alignment horizontal="right" vertical="center"/>
    </xf>
    <xf numFmtId="164" fontId="26" fillId="0" borderId="15" xfId="21" applyNumberFormat="1" applyFont="1" applyBorder="1" applyAlignment="1">
      <alignment horizontal="right" vertical="center"/>
    </xf>
    <xf numFmtId="164" fontId="26" fillId="0" borderId="15" xfId="3" applyNumberFormat="1" applyFont="1" applyBorder="1" applyAlignment="1">
      <alignment horizontal="right" vertical="center"/>
    </xf>
    <xf numFmtId="164" fontId="26" fillId="0" borderId="16" xfId="3" applyNumberFormat="1" applyFont="1" applyBorder="1" applyAlignment="1">
      <alignment horizontal="right" vertical="center"/>
    </xf>
    <xf numFmtId="3" fontId="27" fillId="0" borderId="21" xfId="0" applyNumberFormat="1" applyFont="1" applyBorder="1" applyAlignment="1">
      <alignment horizontal="right"/>
    </xf>
    <xf numFmtId="3" fontId="27" fillId="0" borderId="22" xfId="0" applyNumberFormat="1" applyFont="1" applyBorder="1" applyAlignment="1">
      <alignment horizontal="right"/>
    </xf>
    <xf numFmtId="3" fontId="27" fillId="0" borderId="19" xfId="0" applyNumberFormat="1" applyFont="1" applyBorder="1" applyAlignment="1">
      <alignment horizontal="right"/>
    </xf>
    <xf numFmtId="1" fontId="25" fillId="0" borderId="23" xfId="12" applyNumberFormat="1" applyFont="1" applyFill="1" applyBorder="1" applyAlignment="1">
      <alignment horizontal="right" wrapText="1"/>
    </xf>
    <xf numFmtId="1" fontId="25" fillId="0" borderId="24" xfId="12" applyNumberFormat="1" applyFont="1" applyFill="1" applyBorder="1" applyAlignment="1">
      <alignment horizontal="right" wrapText="1"/>
    </xf>
    <xf numFmtId="1" fontId="25" fillId="0" borderId="20" xfId="12" applyNumberFormat="1" applyFont="1" applyFill="1" applyBorder="1" applyAlignment="1">
      <alignment horizontal="right" wrapText="1"/>
    </xf>
    <xf numFmtId="3" fontId="27" fillId="0" borderId="18" xfId="0" applyNumberFormat="1" applyFont="1" applyBorder="1" applyAlignment="1">
      <alignment horizontal="right"/>
    </xf>
    <xf numFmtId="0" fontId="26" fillId="0" borderId="0" xfId="0" applyFont="1"/>
    <xf numFmtId="164" fontId="26" fillId="0" borderId="9" xfId="4" applyNumberFormat="1" applyFont="1" applyBorder="1" applyAlignment="1">
      <alignment horizontal="right" vertical="center"/>
    </xf>
    <xf numFmtId="3" fontId="26" fillId="0" borderId="32" xfId="3" applyNumberFormat="1" applyFont="1" applyBorder="1" applyAlignment="1">
      <alignment horizontal="right" vertical="center"/>
    </xf>
    <xf numFmtId="165" fontId="26" fillId="0" borderId="12" xfId="4" applyNumberFormat="1" applyFont="1" applyBorder="1" applyAlignment="1">
      <alignment horizontal="right" vertical="center"/>
    </xf>
    <xf numFmtId="3" fontId="26" fillId="0" borderId="30" xfId="3" applyNumberFormat="1" applyFont="1" applyBorder="1" applyAlignment="1">
      <alignment horizontal="right" vertical="center"/>
    </xf>
    <xf numFmtId="164" fontId="26" fillId="0" borderId="12" xfId="4" applyNumberFormat="1" applyFont="1" applyBorder="1" applyAlignment="1">
      <alignment horizontal="right" vertical="center"/>
    </xf>
    <xf numFmtId="165" fontId="26" fillId="0" borderId="0" xfId="3" applyNumberFormat="1" applyFont="1" applyAlignment="1">
      <alignment horizontal="right" vertical="center"/>
    </xf>
    <xf numFmtId="164" fontId="26" fillId="0" borderId="14" xfId="4" applyNumberFormat="1" applyFont="1" applyBorder="1" applyAlignment="1">
      <alignment horizontal="right" vertical="center"/>
    </xf>
    <xf numFmtId="3" fontId="26" fillId="0" borderId="48" xfId="3" applyNumberFormat="1" applyFont="1" applyBorder="1" applyAlignment="1">
      <alignment horizontal="right" vertical="center"/>
    </xf>
    <xf numFmtId="164" fontId="26" fillId="0" borderId="48" xfId="21" applyNumberFormat="1" applyFont="1" applyBorder="1" applyAlignment="1">
      <alignment horizontal="right" vertical="center"/>
    </xf>
    <xf numFmtId="1" fontId="25" fillId="0" borderId="9" xfId="12" applyNumberFormat="1" applyFont="1" applyFill="1" applyBorder="1" applyAlignment="1">
      <alignment horizontal="right" wrapText="1"/>
    </xf>
    <xf numFmtId="1" fontId="25" fillId="0" borderId="10" xfId="12" applyNumberFormat="1" applyFont="1" applyFill="1" applyBorder="1" applyAlignment="1">
      <alignment horizontal="right" wrapText="1"/>
    </xf>
    <xf numFmtId="167" fontId="25" fillId="0" borderId="12" xfId="12" applyNumberFormat="1" applyFont="1" applyFill="1" applyBorder="1" applyAlignment="1">
      <alignment horizontal="right" wrapText="1"/>
    </xf>
    <xf numFmtId="1" fontId="25" fillId="0" borderId="12" xfId="12" applyNumberFormat="1" applyFont="1" applyFill="1" applyBorder="1" applyAlignment="1">
      <alignment horizontal="right" wrapText="1"/>
    </xf>
    <xf numFmtId="164" fontId="26" fillId="0" borderId="10" xfId="4" applyNumberFormat="1" applyFont="1" applyBorder="1" applyAlignment="1">
      <alignment vertical="center"/>
    </xf>
    <xf numFmtId="3" fontId="26" fillId="0" borderId="32" xfId="3" applyNumberFormat="1" applyFont="1" applyBorder="1" applyAlignment="1">
      <alignment vertical="center"/>
    </xf>
    <xf numFmtId="3" fontId="26" fillId="0" borderId="33" xfId="3" applyNumberFormat="1" applyFont="1" applyBorder="1" applyAlignment="1">
      <alignment vertical="center"/>
    </xf>
    <xf numFmtId="164" fontId="26" fillId="0" borderId="32" xfId="3" applyNumberFormat="1" applyFont="1" applyBorder="1" applyAlignment="1">
      <alignment vertical="center"/>
    </xf>
    <xf numFmtId="164" fontId="26" fillId="0" borderId="10" xfId="3" applyNumberFormat="1" applyFont="1" applyBorder="1" applyAlignment="1">
      <alignment vertical="center"/>
    </xf>
    <xf numFmtId="164" fontId="26" fillId="0" borderId="11" xfId="3" applyNumberFormat="1" applyFont="1" applyBorder="1" applyAlignment="1">
      <alignment vertical="center"/>
    </xf>
    <xf numFmtId="164" fontId="26" fillId="0" borderId="0" xfId="4" applyNumberFormat="1" applyFont="1" applyAlignment="1">
      <alignment vertical="center"/>
    </xf>
    <xf numFmtId="3" fontId="26" fillId="0" borderId="30" xfId="3" applyNumberFormat="1" applyFont="1" applyBorder="1" applyAlignment="1">
      <alignment vertical="center"/>
    </xf>
    <xf numFmtId="3" fontId="26" fillId="0" borderId="31" xfId="3" applyNumberFormat="1" applyFont="1" applyBorder="1" applyAlignment="1">
      <alignment vertical="center"/>
    </xf>
    <xf numFmtId="164" fontId="26" fillId="0" borderId="30" xfId="3" applyNumberFormat="1" applyFont="1" applyBorder="1" applyAlignment="1">
      <alignment vertical="center"/>
    </xf>
    <xf numFmtId="164" fontId="26" fillId="0" borderId="0" xfId="3" applyNumberFormat="1" applyFont="1" applyAlignment="1">
      <alignment vertical="center"/>
    </xf>
    <xf numFmtId="164" fontId="26" fillId="0" borderId="13" xfId="3" applyNumberFormat="1" applyFont="1" applyBorder="1" applyAlignment="1">
      <alignment vertical="center"/>
    </xf>
    <xf numFmtId="169" fontId="26" fillId="0" borderId="31" xfId="3" applyNumberFormat="1" applyFont="1" applyBorder="1" applyAlignment="1">
      <alignment vertical="center"/>
    </xf>
    <xf numFmtId="3" fontId="27" fillId="0" borderId="21" xfId="0" applyNumberFormat="1" applyFont="1" applyBorder="1"/>
    <xf numFmtId="3" fontId="27" fillId="0" borderId="22" xfId="0" applyNumberFormat="1" applyFont="1" applyBorder="1"/>
    <xf numFmtId="3" fontId="27" fillId="0" borderId="19" xfId="0" applyNumberFormat="1" applyFont="1" applyBorder="1"/>
    <xf numFmtId="169" fontId="25" fillId="0" borderId="14" xfId="12" applyNumberFormat="1" applyFont="1" applyFill="1" applyBorder="1" applyAlignment="1">
      <alignment horizontal="right" wrapText="1"/>
    </xf>
    <xf numFmtId="164" fontId="26" fillId="0" borderId="10" xfId="4" applyNumberFormat="1" applyFont="1" applyBorder="1" applyAlignment="1">
      <alignment horizontal="right" vertical="center"/>
    </xf>
    <xf numFmtId="164" fontId="26" fillId="0" borderId="0" xfId="4" applyNumberFormat="1" applyFont="1" applyAlignment="1">
      <alignment horizontal="right" vertical="center"/>
    </xf>
    <xf numFmtId="1" fontId="25" fillId="0" borderId="9" xfId="12" applyNumberFormat="1" applyFont="1" applyFill="1" applyBorder="1" applyAlignment="1">
      <alignment horizontal="right"/>
    </xf>
    <xf numFmtId="1" fontId="25" fillId="0" borderId="14" xfId="12" applyNumberFormat="1" applyFont="1" applyFill="1" applyBorder="1" applyAlignment="1">
      <alignment horizontal="right"/>
    </xf>
    <xf numFmtId="1" fontId="25" fillId="0" borderId="12" xfId="12" applyNumberFormat="1" applyFont="1" applyFill="1" applyBorder="1" applyAlignment="1">
      <alignment horizontal="right"/>
    </xf>
    <xf numFmtId="1" fontId="25" fillId="0" borderId="10" xfId="12" applyNumberFormat="1" applyFont="1" applyFill="1" applyBorder="1" applyAlignment="1">
      <alignment horizontal="right"/>
    </xf>
    <xf numFmtId="1" fontId="25" fillId="0" borderId="0" xfId="12" applyNumberFormat="1" applyFont="1" applyFill="1" applyBorder="1" applyAlignment="1">
      <alignment horizontal="right"/>
    </xf>
    <xf numFmtId="1" fontId="25" fillId="0" borderId="15" xfId="12" applyNumberFormat="1" applyFont="1" applyFill="1" applyBorder="1" applyAlignment="1">
      <alignment horizontal="right"/>
    </xf>
    <xf numFmtId="3" fontId="27" fillId="0" borderId="39" xfId="0" applyNumberFormat="1" applyFont="1" applyBorder="1" applyAlignment="1">
      <alignment horizontal="right"/>
    </xf>
    <xf numFmtId="3" fontId="27" fillId="0" borderId="37" xfId="0" applyNumberFormat="1" applyFont="1" applyBorder="1" applyAlignment="1">
      <alignment horizontal="right"/>
    </xf>
    <xf numFmtId="164" fontId="26" fillId="0" borderId="9" xfId="3" applyNumberFormat="1" applyFont="1" applyBorder="1" applyAlignment="1">
      <alignment horizontal="right" vertical="center"/>
    </xf>
    <xf numFmtId="164" fontId="26" fillId="0" borderId="12" xfId="3" applyNumberFormat="1" applyFont="1" applyBorder="1" applyAlignment="1">
      <alignment horizontal="right" vertical="center"/>
    </xf>
    <xf numFmtId="1" fontId="26" fillId="0" borderId="9" xfId="0" applyNumberFormat="1" applyFont="1" applyBorder="1" applyAlignment="1">
      <alignment horizontal="right" wrapText="1"/>
    </xf>
    <xf numFmtId="1" fontId="26" fillId="0" borderId="10" xfId="0" applyNumberFormat="1" applyFont="1" applyBorder="1" applyAlignment="1">
      <alignment horizontal="right" wrapText="1"/>
    </xf>
    <xf numFmtId="1" fontId="26" fillId="0" borderId="11" xfId="0" applyNumberFormat="1" applyFont="1" applyBorder="1" applyAlignment="1">
      <alignment horizontal="right" wrapText="1"/>
    </xf>
    <xf numFmtId="1" fontId="26" fillId="0" borderId="12" xfId="0" applyNumberFormat="1" applyFont="1" applyBorder="1" applyAlignment="1">
      <alignment horizontal="right" wrapText="1"/>
    </xf>
    <xf numFmtId="1" fontId="26" fillId="0" borderId="0" xfId="0" applyNumberFormat="1" applyFont="1" applyAlignment="1">
      <alignment horizontal="right" wrapText="1"/>
    </xf>
    <xf numFmtId="1" fontId="26" fillId="0" borderId="13" xfId="0" applyNumberFormat="1" applyFont="1" applyBorder="1" applyAlignment="1">
      <alignment horizontal="right" wrapText="1"/>
    </xf>
    <xf numFmtId="167" fontId="26" fillId="0" borderId="12" xfId="0" applyNumberFormat="1" applyFont="1" applyBorder="1" applyAlignment="1">
      <alignment horizontal="right" wrapText="1"/>
    </xf>
    <xf numFmtId="167" fontId="26" fillId="0" borderId="0" xfId="0" applyNumberFormat="1" applyFont="1" applyAlignment="1">
      <alignment horizontal="right" wrapText="1"/>
    </xf>
    <xf numFmtId="167" fontId="26" fillId="0" borderId="13" xfId="0" applyNumberFormat="1" applyFont="1" applyBorder="1" applyAlignment="1">
      <alignment horizontal="right" wrapText="1"/>
    </xf>
    <xf numFmtId="1" fontId="0" fillId="0" borderId="0" xfId="0" applyNumberFormat="1" applyAlignment="1">
      <alignment horizontal="center" wrapText="1"/>
    </xf>
    <xf numFmtId="1" fontId="13" fillId="2" borderId="21" xfId="0" applyNumberFormat="1" applyFont="1" applyFill="1" applyBorder="1" applyAlignment="1">
      <alignment horizontal="center" wrapText="1"/>
    </xf>
    <xf numFmtId="1" fontId="13" fillId="2" borderId="22" xfId="0" applyNumberFormat="1" applyFont="1" applyFill="1" applyBorder="1" applyAlignment="1">
      <alignment horizontal="center" wrapText="1"/>
    </xf>
    <xf numFmtId="1" fontId="6" fillId="2" borderId="19" xfId="0" applyNumberFormat="1" applyFont="1" applyFill="1" applyBorder="1" applyAlignment="1">
      <alignment horizontal="center" wrapText="1"/>
    </xf>
    <xf numFmtId="0" fontId="13" fillId="2" borderId="21" xfId="0" applyFont="1" applyFill="1" applyBorder="1" applyAlignment="1">
      <alignment horizontal="right" vertical="center" wrapText="1"/>
    </xf>
    <xf numFmtId="3" fontId="27" fillId="0" borderId="21" xfId="12" applyNumberFormat="1" applyFont="1" applyBorder="1" applyAlignment="1">
      <alignment horizontal="right" wrapText="1"/>
    </xf>
    <xf numFmtId="3" fontId="27" fillId="0" borderId="22" xfId="12" applyNumberFormat="1" applyFont="1" applyBorder="1" applyAlignment="1">
      <alignment horizontal="right" wrapText="1"/>
    </xf>
    <xf numFmtId="3" fontId="27" fillId="0" borderId="19" xfId="12" applyNumberFormat="1" applyFont="1" applyBorder="1" applyAlignment="1">
      <alignment horizontal="right" wrapText="1"/>
    </xf>
    <xf numFmtId="1" fontId="0" fillId="0" borderId="0" xfId="0" applyNumberFormat="1" applyAlignment="1">
      <alignment horizontal="right" wrapText="1"/>
    </xf>
    <xf numFmtId="1" fontId="17" fillId="0" borderId="0" xfId="0" applyNumberFormat="1" applyFont="1" applyAlignment="1">
      <alignment horizontal="right" wrapText="1"/>
    </xf>
    <xf numFmtId="9" fontId="9" fillId="0" borderId="0" xfId="21" applyNumberFormat="1" applyFont="1" applyAlignment="1">
      <alignment horizontal="center" vertical="center" wrapText="1"/>
    </xf>
    <xf numFmtId="1" fontId="6" fillId="0" borderId="0" xfId="0" applyNumberFormat="1" applyFont="1" applyAlignment="1">
      <alignment horizontal="right" wrapText="1"/>
    </xf>
    <xf numFmtId="1" fontId="7" fillId="0" borderId="0" xfId="0" applyNumberFormat="1" applyFont="1" applyAlignment="1">
      <alignment horizontal="right" wrapText="1"/>
    </xf>
    <xf numFmtId="0" fontId="18" fillId="0" borderId="0" xfId="0" applyFont="1" applyAlignment="1">
      <alignment horizontal="left" vertical="center"/>
    </xf>
    <xf numFmtId="1" fontId="9" fillId="0" borderId="0" xfId="0" applyNumberFormat="1" applyFont="1" applyAlignment="1">
      <alignment horizontal="center" wrapText="1"/>
    </xf>
    <xf numFmtId="1" fontId="17"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 fontId="0" fillId="0" borderId="0" xfId="0" applyNumberFormat="1" applyAlignment="1">
      <alignment horizontal="center" vertical="center" wrapText="1"/>
    </xf>
    <xf numFmtId="0" fontId="2" fillId="0" borderId="0" xfId="0" applyFont="1" applyAlignment="1">
      <alignment vertical="center" wrapText="1"/>
    </xf>
    <xf numFmtId="0" fontId="22" fillId="0" borderId="0" xfId="0" applyFont="1"/>
    <xf numFmtId="0" fontId="0" fillId="0" borderId="0" xfId="0"/>
    <xf numFmtId="0" fontId="20" fillId="0" borderId="0" xfId="0" applyFont="1" applyAlignment="1">
      <alignment horizontal="center" vertical="center" wrapText="1"/>
    </xf>
  </cellXfs>
  <cellStyles count="22">
    <cellStyle name="Comma 2" xfId="12" xr:uid="{51C81930-E3C0-48B5-B99E-84FDFEC7A4C1}"/>
    <cellStyle name="Hyperlink" xfId="8" builtinId="8"/>
    <cellStyle name="Normal" xfId="0" builtinId="0"/>
    <cellStyle name="Normal_1.1" xfId="1" xr:uid="{E769E0F2-EF35-4AEC-B71F-BFA5174496AF}"/>
    <cellStyle name="Normal_1.2 raw input_1" xfId="14" xr:uid="{A01B16AC-DC21-4FFA-847D-E7601C0AE811}"/>
    <cellStyle name="Normal_2.2 raw input_1" xfId="19" xr:uid="{6FC7747F-5630-41B4-85A3-703B08D32B7E}"/>
    <cellStyle name="Normal_2.3 raw input" xfId="9" xr:uid="{0448D357-C0FC-4BFB-ADED-232298742092}"/>
    <cellStyle name="Normal_2.4 raw input" xfId="10" xr:uid="{ED424664-199A-4303-9E36-BFC41E84987F}"/>
    <cellStyle name="Normal_2.5 raw input" xfId="11" xr:uid="{B04F5673-1360-4B69-974D-12D032E4B701}"/>
    <cellStyle name="Normal_3 raw input" xfId="15" xr:uid="{B2249E7F-1B00-4850-87A3-CC8EE3D74274}"/>
    <cellStyle name="Normal_4 raw input" xfId="16" xr:uid="{148BC144-1FB1-41AE-91EC-A3A6FCE3A9F1}"/>
    <cellStyle name="Normal_5 raw input" xfId="17" xr:uid="{F29344E2-353B-482C-BAE5-5B318F6B5BFF}"/>
    <cellStyle name="Normal_6 raw input" xfId="18" xr:uid="{383F5D26-5AF1-4783-972E-0BC8793B551D}"/>
    <cellStyle name="Normal_Sheet1" xfId="3" xr:uid="{9EFF3A7D-C578-4F1E-AF47-73EC6ACFD317}"/>
    <cellStyle name="Normal_Sheet1 2" xfId="21" xr:uid="{0ED39205-EC0F-4F74-96EB-B496DEB3DDC3}"/>
    <cellStyle name="Normal_Sheet1_1" xfId="7" xr:uid="{AF089887-C1F4-40CA-8E66-91C2C31B6B7D}"/>
    <cellStyle name="Normal_Sheet2" xfId="2" xr:uid="{375D91EE-4AE6-422B-84AB-A837322430DB}"/>
    <cellStyle name="Normal_Sheet4" xfId="4" xr:uid="{212261D7-3917-4D0A-B827-E5FF0E8342E4}"/>
    <cellStyle name="Normal_Travel from School_1" xfId="6" xr:uid="{33C28C1F-A8E9-40BD-8831-170DB0F6DFE6}"/>
    <cellStyle name="Normal_Trend tables" xfId="20" xr:uid="{700BC524-128F-491E-9411-C92E2154B8ED}"/>
    <cellStyle name="Percent" xfId="5" builtinId="5"/>
    <cellStyle name="Percent 2" xfId="13" xr:uid="{05D56B7C-819C-43AE-868E-668C80187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sra.gov.uk/statistics/find-your-survey/young-persons-behaviour-attitudes-survey" TargetMode="External"/><Relationship Id="rId2" Type="http://schemas.openxmlformats.org/officeDocument/2006/relationships/hyperlink" Target="mailto:ASRB@nisra.gov.uk" TargetMode="External"/><Relationship Id="rId1" Type="http://schemas.openxmlformats.org/officeDocument/2006/relationships/hyperlink" Target="https://www.infrastructure-ni.gov.uk/articles/travel-school-0"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27"/>
  <sheetViews>
    <sheetView tabSelected="1" zoomScaleNormal="100" workbookViewId="0"/>
  </sheetViews>
  <sheetFormatPr defaultColWidth="11.109375" defaultRowHeight="15" x14ac:dyDescent="0.2"/>
  <cols>
    <col min="1" max="1" width="88.109375" style="121" customWidth="1"/>
    <col min="2" max="16384" width="11.109375" style="121"/>
  </cols>
  <sheetData>
    <row r="1" spans="1:1" ht="19.5" x14ac:dyDescent="0.3">
      <c r="A1" s="116" t="s">
        <v>0</v>
      </c>
    </row>
    <row r="2" spans="1:1" ht="19.5" x14ac:dyDescent="0.3">
      <c r="A2" s="116" t="s">
        <v>174</v>
      </c>
    </row>
    <row r="3" spans="1:1" ht="18" x14ac:dyDescent="0.25">
      <c r="A3" s="117" t="s">
        <v>1</v>
      </c>
    </row>
    <row r="4" spans="1:1" ht="78.599999999999994" customHeight="1" x14ac:dyDescent="0.2">
      <c r="A4" s="115" t="s">
        <v>132</v>
      </c>
    </row>
    <row r="5" spans="1:1" x14ac:dyDescent="0.2">
      <c r="A5" s="118" t="s">
        <v>131</v>
      </c>
    </row>
    <row r="6" spans="1:1" x14ac:dyDescent="0.2">
      <c r="A6" s="118"/>
    </row>
    <row r="7" spans="1:1" ht="18" x14ac:dyDescent="0.25">
      <c r="A7" s="117" t="s">
        <v>2</v>
      </c>
    </row>
    <row r="8" spans="1:1" ht="105" x14ac:dyDescent="0.2">
      <c r="A8" s="115" t="s">
        <v>162</v>
      </c>
    </row>
    <row r="9" spans="1:1" ht="18" x14ac:dyDescent="0.25">
      <c r="A9" s="117" t="s">
        <v>3</v>
      </c>
    </row>
    <row r="10" spans="1:1" ht="59.45" customHeight="1" x14ac:dyDescent="0.2">
      <c r="A10" s="115" t="s">
        <v>163</v>
      </c>
    </row>
    <row r="11" spans="1:1" ht="73.7" customHeight="1" x14ac:dyDescent="0.2">
      <c r="A11" s="115" t="s">
        <v>164</v>
      </c>
    </row>
    <row r="12" spans="1:1" ht="100.35" customHeight="1" x14ac:dyDescent="0.2">
      <c r="A12" s="115" t="s">
        <v>165</v>
      </c>
    </row>
    <row r="13" spans="1:1" ht="30" x14ac:dyDescent="0.2">
      <c r="A13" s="115" t="s">
        <v>166</v>
      </c>
    </row>
    <row r="14" spans="1:1" x14ac:dyDescent="0.2">
      <c r="A14" s="115"/>
    </row>
    <row r="15" spans="1:1" ht="18" x14ac:dyDescent="0.25">
      <c r="A15" s="117" t="s">
        <v>171</v>
      </c>
    </row>
    <row r="16" spans="1:1" ht="30" x14ac:dyDescent="0.2">
      <c r="A16" s="115" t="s">
        <v>211</v>
      </c>
    </row>
    <row r="17" spans="1:1" ht="18" x14ac:dyDescent="0.25">
      <c r="A17" s="117"/>
    </row>
    <row r="18" spans="1:1" ht="45" x14ac:dyDescent="0.2">
      <c r="A18" s="115" t="s">
        <v>172</v>
      </c>
    </row>
    <row r="19" spans="1:1" x14ac:dyDescent="0.2">
      <c r="A19" s="131"/>
    </row>
    <row r="20" spans="1:1" ht="30" x14ac:dyDescent="0.2">
      <c r="A20" s="115" t="s">
        <v>173</v>
      </c>
    </row>
    <row r="21" spans="1:1" x14ac:dyDescent="0.2">
      <c r="A21" s="115"/>
    </row>
    <row r="22" spans="1:1" x14ac:dyDescent="0.2">
      <c r="A22" s="115" t="s">
        <v>168</v>
      </c>
    </row>
    <row r="23" spans="1:1" x14ac:dyDescent="0.2">
      <c r="A23" s="118" t="s">
        <v>167</v>
      </c>
    </row>
    <row r="24" spans="1:1" ht="18" x14ac:dyDescent="0.25">
      <c r="A24" s="117" t="s">
        <v>4</v>
      </c>
    </row>
    <row r="25" spans="1:1" x14ac:dyDescent="0.2">
      <c r="A25" s="119" t="s">
        <v>133</v>
      </c>
    </row>
    <row r="26" spans="1:1" x14ac:dyDescent="0.2">
      <c r="A26" s="120" t="s">
        <v>5</v>
      </c>
    </row>
    <row r="27" spans="1:1" x14ac:dyDescent="0.2">
      <c r="A27" s="119" t="s">
        <v>134</v>
      </c>
    </row>
  </sheetData>
  <hyperlinks>
    <hyperlink ref="A5" r:id="rId1" xr:uid="{00000000-0004-0000-0000-000000000000}"/>
    <hyperlink ref="A26" r:id="rId2" xr:uid="{00000000-0004-0000-0000-000001000000}"/>
    <hyperlink ref="A23" r:id="rId3" xr:uid="{7BB134D0-C5D7-4EB8-BA1D-C7DE2002B2E8}"/>
  </hyperlinks>
  <pageMargins left="0.7" right="0.7" top="0.75" bottom="0.75" header="0.3" footer="0.3"/>
  <pageSetup paperSize="9" scale="87" orientation="portrait" horizontalDpi="300"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AC998-4BFA-464E-9BD0-AE033159C29B}">
  <sheetPr>
    <pageSetUpPr autoPageBreaks="0"/>
  </sheetPr>
  <dimension ref="A1:Y74"/>
  <sheetViews>
    <sheetView zoomScaleNormal="100" workbookViewId="0"/>
  </sheetViews>
  <sheetFormatPr defaultColWidth="7.109375" defaultRowHeight="15" x14ac:dyDescent="0.2"/>
  <cols>
    <col min="1" max="1" width="26.109375" style="3" customWidth="1"/>
    <col min="2" max="2" width="6.44140625" style="3" customWidth="1"/>
    <col min="3" max="3" width="7.109375" style="3"/>
    <col min="4" max="4" width="7.109375" style="3" customWidth="1"/>
    <col min="5" max="6" width="7.109375" style="3"/>
    <col min="7" max="7" width="7.109375" style="9"/>
    <col min="8" max="9" width="7.109375" style="3"/>
  </cols>
  <sheetData>
    <row r="1" spans="1:25" ht="18" x14ac:dyDescent="0.25">
      <c r="A1" s="2" t="s">
        <v>144</v>
      </c>
    </row>
    <row r="2" spans="1:25" x14ac:dyDescent="0.2">
      <c r="A2" s="183" t="s">
        <v>129</v>
      </c>
    </row>
    <row r="3" spans="1:25" x14ac:dyDescent="0.2">
      <c r="A3" s="183" t="s">
        <v>179</v>
      </c>
    </row>
    <row r="4" spans="1:25" x14ac:dyDescent="0.2">
      <c r="A4" s="183" t="s">
        <v>7</v>
      </c>
    </row>
    <row r="5" spans="1:25" ht="16.5" thickBot="1" x14ac:dyDescent="0.3">
      <c r="A5" s="4" t="s">
        <v>208</v>
      </c>
    </row>
    <row r="6" spans="1:25" ht="15.75" thickBot="1" x14ac:dyDescent="0.25">
      <c r="B6" s="22" t="s">
        <v>14</v>
      </c>
      <c r="C6" s="23"/>
      <c r="D6" s="24"/>
      <c r="E6"/>
      <c r="F6"/>
      <c r="G6"/>
      <c r="H6"/>
      <c r="I6"/>
    </row>
    <row r="7" spans="1:25" ht="26.25" thickBot="1" x14ac:dyDescent="0.25">
      <c r="A7" s="18"/>
      <c r="B7" s="30" t="s">
        <v>84</v>
      </c>
      <c r="C7" s="31" t="s">
        <v>118</v>
      </c>
      <c r="D7" s="32" t="s">
        <v>119</v>
      </c>
      <c r="E7"/>
      <c r="F7"/>
      <c r="G7"/>
      <c r="H7"/>
      <c r="I7"/>
    </row>
    <row r="8" spans="1:25" ht="31.5" x14ac:dyDescent="0.2">
      <c r="A8" s="27" t="s">
        <v>37</v>
      </c>
      <c r="B8" s="216">
        <v>1.0342502159714697</v>
      </c>
      <c r="C8" s="134">
        <f>MAX(0,(B8)-(SQRT((((B8)*(100-(B8)))/$B$11))*1.96))</f>
        <v>0.6609056813720624</v>
      </c>
      <c r="D8" s="135">
        <f>((B8)+(SQRT((((B8)*(100-(B8)))/$B$11))*1.96))</f>
        <v>1.407594750570877</v>
      </c>
      <c r="E8"/>
      <c r="F8"/>
      <c r="G8"/>
      <c r="H8"/>
      <c r="I8"/>
    </row>
    <row r="9" spans="1:25" ht="31.5" x14ac:dyDescent="0.2">
      <c r="A9" s="28" t="s">
        <v>38</v>
      </c>
      <c r="B9" s="218">
        <v>0.74364182223942976</v>
      </c>
      <c r="C9" s="137">
        <f>MAX(0,(B9)-(SQRT((((B9)*(100-(B9)))/$B$11))*1.96))</f>
        <v>0.42660069775176385</v>
      </c>
      <c r="D9" s="138">
        <f>((B9)+(SQRT((((B9)*(100-(B9)))/$B$11))*1.96))</f>
        <v>1.0606829467270957</v>
      </c>
      <c r="E9"/>
      <c r="F9"/>
      <c r="G9"/>
      <c r="H9"/>
      <c r="I9"/>
    </row>
    <row r="10" spans="1:25" ht="48" thickBot="1" x14ac:dyDescent="0.25">
      <c r="A10" s="29" t="s">
        <v>39</v>
      </c>
      <c r="B10" s="217">
        <v>98.222107961789106</v>
      </c>
      <c r="C10" s="140">
        <f>MAX(0,(B10)-(SQRT((((B10)*(100-(B10)))/$B$11))*1.96))</f>
        <v>97.734453899901581</v>
      </c>
      <c r="D10" s="141">
        <f>((B10)+(SQRT((((B10)*(100-(B10)))/$B$11))*1.96))</f>
        <v>98.709762023676632</v>
      </c>
      <c r="E10"/>
      <c r="F10"/>
      <c r="G10"/>
      <c r="H10"/>
      <c r="I10"/>
    </row>
    <row r="11" spans="1:25" ht="16.5" thickBot="1" x14ac:dyDescent="0.3">
      <c r="A11" s="49" t="s">
        <v>121</v>
      </c>
      <c r="B11" s="182">
        <v>2821</v>
      </c>
    </row>
    <row r="12" spans="1:25" ht="15.6" customHeight="1" x14ac:dyDescent="0.2"/>
    <row r="13" spans="1:25" ht="15.6" customHeight="1" x14ac:dyDescent="0.2"/>
    <row r="14" spans="1:25" ht="15.6" customHeight="1" x14ac:dyDescent="0.2"/>
    <row r="15" spans="1:25" ht="15.6" customHeight="1" x14ac:dyDescent="0.2">
      <c r="A15" s="37"/>
      <c r="B15" s="33"/>
      <c r="C15" s="34"/>
      <c r="D15" s="34"/>
      <c r="E15" s="33"/>
      <c r="F15" s="34"/>
      <c r="G15" s="34"/>
      <c r="H15" s="33"/>
      <c r="I15" s="34"/>
      <c r="J15" s="34"/>
      <c r="K15" s="33"/>
      <c r="L15" s="34"/>
      <c r="M15" s="34"/>
      <c r="N15" s="33"/>
      <c r="O15" s="34"/>
      <c r="P15" s="34"/>
      <c r="Q15" s="33"/>
      <c r="R15" s="34"/>
      <c r="S15" s="34"/>
      <c r="T15" s="33"/>
      <c r="U15" s="34"/>
      <c r="V15" s="34"/>
      <c r="W15" s="33"/>
      <c r="X15" s="34"/>
      <c r="Y15" s="34"/>
    </row>
    <row r="16" spans="1:25" ht="15.6" customHeight="1" x14ac:dyDescent="0.2">
      <c r="A16" s="37"/>
      <c r="B16" s="33"/>
      <c r="C16" s="34"/>
      <c r="D16" s="34"/>
      <c r="E16" s="33"/>
      <c r="F16" s="34"/>
      <c r="G16" s="34"/>
      <c r="H16" s="33"/>
      <c r="I16" s="34"/>
      <c r="J16" s="34"/>
      <c r="K16" s="33"/>
      <c r="L16" s="34"/>
      <c r="M16" s="34"/>
      <c r="N16" s="33"/>
      <c r="O16" s="34"/>
      <c r="P16" s="34"/>
      <c r="Q16" s="33"/>
      <c r="R16" s="34"/>
      <c r="S16" s="34"/>
      <c r="T16" s="33"/>
      <c r="U16" s="34"/>
      <c r="V16" s="34"/>
      <c r="W16" s="33"/>
      <c r="X16" s="34"/>
      <c r="Y16" s="34"/>
    </row>
    <row r="17" spans="1:25" ht="15.6" customHeight="1" x14ac:dyDescent="0.2">
      <c r="A17" s="37"/>
      <c r="B17" s="33"/>
      <c r="C17" s="34"/>
      <c r="D17" s="34"/>
      <c r="E17" s="33"/>
      <c r="F17" s="34"/>
      <c r="G17" s="34"/>
      <c r="H17" s="33"/>
      <c r="I17" s="34"/>
      <c r="J17" s="34"/>
      <c r="K17" s="33"/>
      <c r="L17" s="34"/>
      <c r="M17" s="34"/>
      <c r="N17" s="33"/>
      <c r="O17" s="34"/>
      <c r="P17" s="34"/>
      <c r="Q17" s="33"/>
      <c r="R17" s="34"/>
      <c r="S17" s="34"/>
      <c r="T17" s="33"/>
      <c r="U17" s="34"/>
      <c r="V17" s="34"/>
      <c r="W17" s="33"/>
      <c r="X17" s="34"/>
      <c r="Y17" s="34"/>
    </row>
    <row r="18" spans="1:25" ht="15.6" customHeight="1" x14ac:dyDescent="0.2">
      <c r="A18" s="37"/>
      <c r="B18" s="33"/>
      <c r="C18" s="34"/>
      <c r="D18" s="34"/>
      <c r="E18" s="33"/>
      <c r="F18" s="34"/>
      <c r="G18" s="34"/>
      <c r="H18" s="33"/>
      <c r="I18" s="34"/>
      <c r="J18" s="34"/>
      <c r="K18" s="33"/>
      <c r="L18" s="34"/>
      <c r="M18" s="34"/>
      <c r="N18" s="33"/>
      <c r="O18" s="34"/>
      <c r="P18" s="34"/>
      <c r="Q18" s="33"/>
      <c r="R18" s="34"/>
      <c r="S18" s="34"/>
      <c r="T18" s="33"/>
      <c r="U18" s="34"/>
      <c r="V18" s="34"/>
      <c r="W18" s="33"/>
      <c r="X18" s="34"/>
      <c r="Y18" s="34"/>
    </row>
    <row r="19" spans="1:25" ht="15.6" customHeight="1" x14ac:dyDescent="0.2"/>
    <row r="20" spans="1:25" ht="15.6" customHeight="1" x14ac:dyDescent="0.2"/>
    <row r="21" spans="1:25" ht="15.6" customHeight="1" x14ac:dyDescent="0.2"/>
    <row r="22" spans="1:25" ht="15.6" customHeight="1" x14ac:dyDescent="0.2"/>
    <row r="23" spans="1:25" ht="15.6" customHeight="1" x14ac:dyDescent="0.2"/>
    <row r="24" spans="1:25" ht="15.6" customHeight="1" x14ac:dyDescent="0.2"/>
    <row r="25" spans="1:25" ht="15.6" customHeight="1" x14ac:dyDescent="0.2"/>
    <row r="26" spans="1:25" ht="15.6" customHeight="1" x14ac:dyDescent="0.2"/>
    <row r="27" spans="1:25" ht="15.95" customHeight="1" x14ac:dyDescent="0.2"/>
    <row r="28" spans="1:25" x14ac:dyDescent="0.2">
      <c r="B28" s="13"/>
      <c r="E28" s="13"/>
      <c r="F28" s="13"/>
      <c r="G28" s="7"/>
    </row>
    <row r="29" spans="1:25" x14ac:dyDescent="0.2">
      <c r="B29" s="13"/>
      <c r="E29" s="13"/>
      <c r="F29" s="13"/>
      <c r="G29" s="7"/>
    </row>
    <row r="30" spans="1:25" x14ac:dyDescent="0.2">
      <c r="B30" s="13"/>
      <c r="E30" s="13"/>
      <c r="F30" s="13"/>
      <c r="G30" s="7"/>
    </row>
    <row r="31" spans="1:25" x14ac:dyDescent="0.2">
      <c r="B31" s="13"/>
      <c r="C31" s="256"/>
      <c r="D31" s="256"/>
      <c r="E31" s="13"/>
      <c r="F31" s="13"/>
      <c r="G31" s="7"/>
    </row>
    <row r="32" spans="1:25" x14ac:dyDescent="0.2">
      <c r="B32" s="13"/>
      <c r="C32" s="26"/>
      <c r="D32" s="26"/>
      <c r="E32" s="13"/>
      <c r="F32" s="13"/>
      <c r="G32" s="7"/>
    </row>
    <row r="33" spans="1:7" x14ac:dyDescent="0.2">
      <c r="B33" s="7"/>
      <c r="C33" s="26"/>
      <c r="D33" s="26"/>
      <c r="E33" s="7"/>
      <c r="F33" s="7"/>
      <c r="G33" s="7"/>
    </row>
    <row r="34" spans="1:7" x14ac:dyDescent="0.2">
      <c r="B34" s="7"/>
      <c r="C34" s="26"/>
      <c r="D34" s="26"/>
      <c r="E34" s="7"/>
      <c r="F34" s="7"/>
      <c r="G34" s="7"/>
    </row>
    <row r="35" spans="1:7" x14ac:dyDescent="0.2">
      <c r="B35" s="7"/>
      <c r="C35" s="26"/>
      <c r="D35" s="26"/>
      <c r="E35" s="7"/>
      <c r="F35" s="7"/>
      <c r="G35" s="7"/>
    </row>
    <row r="36" spans="1:7" x14ac:dyDescent="0.2">
      <c r="B36" s="7"/>
      <c r="C36" s="26"/>
      <c r="D36" s="26"/>
      <c r="E36" s="7"/>
      <c r="F36" s="7"/>
      <c r="G36" s="7"/>
    </row>
    <row r="37" spans="1:7" x14ac:dyDescent="0.2">
      <c r="B37" s="7"/>
      <c r="C37" s="26"/>
      <c r="D37" s="26"/>
      <c r="E37" s="7"/>
      <c r="F37" s="7"/>
      <c r="G37" s="7"/>
    </row>
    <row r="38" spans="1:7" ht="15.75" x14ac:dyDescent="0.25">
      <c r="A38" s="5"/>
      <c r="C38" s="26"/>
      <c r="D38" s="26"/>
      <c r="G38" s="7"/>
    </row>
    <row r="39" spans="1:7" ht="15.75" x14ac:dyDescent="0.2">
      <c r="A39" s="8"/>
      <c r="B39" s="13"/>
      <c r="C39" s="26"/>
      <c r="D39" s="26"/>
      <c r="E39" s="13"/>
      <c r="F39" s="13"/>
      <c r="G39" s="7"/>
    </row>
    <row r="40" spans="1:7" ht="15.75" x14ac:dyDescent="0.2">
      <c r="A40" s="16"/>
      <c r="B40" s="13"/>
      <c r="C40" s="26"/>
      <c r="D40" s="26"/>
      <c r="E40" s="13"/>
      <c r="F40" s="13"/>
      <c r="G40" s="7"/>
    </row>
    <row r="41" spans="1:7" ht="15.75" x14ac:dyDescent="0.2">
      <c r="A41" s="16"/>
      <c r="B41" s="13"/>
      <c r="C41" s="13"/>
      <c r="D41" s="13"/>
      <c r="E41" s="13"/>
      <c r="F41" s="13"/>
      <c r="G41" s="7"/>
    </row>
    <row r="42" spans="1:7" ht="15.75" x14ac:dyDescent="0.2">
      <c r="A42" s="16"/>
      <c r="B42" s="13"/>
      <c r="C42" s="13"/>
      <c r="D42" s="13"/>
      <c r="E42" s="13"/>
      <c r="F42" s="13"/>
      <c r="G42" s="7"/>
    </row>
    <row r="43" spans="1:7" ht="15.75" x14ac:dyDescent="0.2">
      <c r="A43" s="16"/>
      <c r="B43" s="13"/>
      <c r="C43" s="13"/>
      <c r="D43" s="13"/>
      <c r="E43" s="13"/>
      <c r="F43" s="13"/>
      <c r="G43" s="7"/>
    </row>
    <row r="44" spans="1:7" ht="15.75" x14ac:dyDescent="0.25">
      <c r="A44" s="6"/>
      <c r="B44" s="7"/>
      <c r="C44" s="7"/>
      <c r="D44" s="7"/>
      <c r="E44" s="7"/>
      <c r="F44" s="7"/>
      <c r="G44" s="7"/>
    </row>
    <row r="45" spans="1:7" x14ac:dyDescent="0.2">
      <c r="B45" s="7"/>
      <c r="C45" s="7"/>
      <c r="D45" s="7"/>
      <c r="E45" s="7"/>
      <c r="F45" s="7"/>
      <c r="G45" s="7"/>
    </row>
    <row r="46" spans="1:7" ht="15.75" x14ac:dyDescent="0.25">
      <c r="A46" s="5"/>
      <c r="D46" s="7"/>
      <c r="E46" s="7"/>
      <c r="F46" s="7"/>
      <c r="G46" s="7"/>
    </row>
    <row r="47" spans="1:7" ht="15.75" x14ac:dyDescent="0.2">
      <c r="A47" s="8"/>
      <c r="B47" s="15"/>
      <c r="C47" s="15"/>
      <c r="D47" s="7"/>
      <c r="E47" s="7"/>
      <c r="F47" s="7"/>
      <c r="G47" s="7"/>
    </row>
    <row r="48" spans="1:7" ht="15.75" x14ac:dyDescent="0.2">
      <c r="A48" s="16"/>
      <c r="B48" s="15"/>
      <c r="C48" s="15"/>
      <c r="D48" s="7"/>
      <c r="E48" s="7"/>
      <c r="F48" s="7"/>
      <c r="G48" s="7"/>
    </row>
    <row r="49" spans="1:7" ht="15.75" x14ac:dyDescent="0.2">
      <c r="A49" s="16"/>
      <c r="B49" s="15"/>
      <c r="C49" s="15"/>
      <c r="D49" s="7"/>
      <c r="E49" s="7"/>
      <c r="F49" s="7"/>
      <c r="G49" s="7"/>
    </row>
    <row r="50" spans="1:7" ht="15.75" x14ac:dyDescent="0.2">
      <c r="A50" s="16"/>
      <c r="B50" s="15"/>
      <c r="C50" s="15"/>
      <c r="D50" s="7"/>
      <c r="E50" s="7"/>
      <c r="F50" s="7"/>
      <c r="G50" s="7"/>
    </row>
    <row r="51" spans="1:7" ht="15.75" x14ac:dyDescent="0.2">
      <c r="A51" s="16"/>
      <c r="B51" s="15"/>
      <c r="C51" s="15"/>
      <c r="D51" s="7"/>
      <c r="E51" s="7"/>
      <c r="F51" s="7"/>
      <c r="G51" s="7"/>
    </row>
    <row r="52" spans="1:7" ht="15.75" x14ac:dyDescent="0.25">
      <c r="A52" s="6"/>
      <c r="B52" s="7"/>
      <c r="C52" s="7"/>
      <c r="D52" s="7"/>
      <c r="E52" s="7"/>
      <c r="F52" s="7"/>
      <c r="G52" s="7"/>
    </row>
    <row r="53" spans="1:7" x14ac:dyDescent="0.2">
      <c r="B53" s="7"/>
      <c r="C53" s="7"/>
      <c r="D53" s="7"/>
      <c r="E53" s="7"/>
      <c r="F53" s="7"/>
      <c r="G53" s="7"/>
    </row>
    <row r="54" spans="1:7" x14ac:dyDescent="0.2">
      <c r="B54" s="7"/>
      <c r="C54" s="7"/>
      <c r="D54" s="7"/>
      <c r="E54" s="7"/>
      <c r="F54" s="7"/>
      <c r="G54" s="7"/>
    </row>
    <row r="55" spans="1:7" x14ac:dyDescent="0.2">
      <c r="B55" s="7"/>
      <c r="C55" s="7"/>
      <c r="D55" s="7"/>
      <c r="E55" s="7"/>
      <c r="F55" s="7"/>
      <c r="G55" s="7"/>
    </row>
    <row r="56" spans="1:7" x14ac:dyDescent="0.2">
      <c r="B56" s="7"/>
      <c r="C56" s="7"/>
      <c r="D56" s="7"/>
      <c r="E56" s="7"/>
      <c r="F56" s="7"/>
      <c r="G56" s="7"/>
    </row>
    <row r="57" spans="1:7" x14ac:dyDescent="0.2">
      <c r="B57" s="7"/>
      <c r="C57" s="7"/>
      <c r="D57" s="7"/>
      <c r="E57" s="7"/>
      <c r="F57" s="7"/>
      <c r="G57" s="7"/>
    </row>
    <row r="58" spans="1:7" x14ac:dyDescent="0.2">
      <c r="B58" s="7"/>
      <c r="C58" s="7"/>
      <c r="D58" s="7"/>
      <c r="E58" s="7"/>
      <c r="F58" s="7"/>
      <c r="G58" s="7"/>
    </row>
    <row r="59" spans="1:7" x14ac:dyDescent="0.2">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sheetData>
  <mergeCells count="1">
    <mergeCell ref="C31:D3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71CE-A2EB-4C7C-A2DA-378977710715}">
  <sheetPr>
    <pageSetUpPr autoPageBreaks="0"/>
  </sheetPr>
  <dimension ref="A1:AB82"/>
  <sheetViews>
    <sheetView zoomScaleNormal="100" workbookViewId="0"/>
  </sheetViews>
  <sheetFormatPr defaultColWidth="7.109375" defaultRowHeight="15" x14ac:dyDescent="0.2"/>
  <cols>
    <col min="1" max="1" width="50.6640625" style="3" customWidth="1"/>
    <col min="2" max="6" width="7.109375" style="3"/>
    <col min="7" max="7" width="7.109375" style="9"/>
    <col min="8" max="9" width="7.109375" style="3"/>
  </cols>
  <sheetData>
    <row r="1" spans="1:28" ht="18" x14ac:dyDescent="0.25">
      <c r="A1" s="2" t="s">
        <v>145</v>
      </c>
    </row>
    <row r="2" spans="1:28" x14ac:dyDescent="0.2">
      <c r="A2" s="183" t="s">
        <v>130</v>
      </c>
    </row>
    <row r="3" spans="1:28" x14ac:dyDescent="0.2">
      <c r="A3" s="183" t="s">
        <v>169</v>
      </c>
    </row>
    <row r="4" spans="1:28" x14ac:dyDescent="0.2">
      <c r="A4" s="183" t="s">
        <v>7</v>
      </c>
    </row>
    <row r="5" spans="1:28" ht="16.5" thickBot="1" x14ac:dyDescent="0.3">
      <c r="A5" s="4" t="s">
        <v>200</v>
      </c>
    </row>
    <row r="6" spans="1:28" ht="15.75" x14ac:dyDescent="0.25">
      <c r="B6" s="39" t="s">
        <v>122</v>
      </c>
      <c r="C6" s="40" t="s">
        <v>99</v>
      </c>
      <c r="D6" s="41"/>
      <c r="E6" s="42" t="s">
        <v>120</v>
      </c>
      <c r="F6" s="42"/>
      <c r="G6" s="42"/>
      <c r="H6" s="42"/>
      <c r="I6" s="41"/>
      <c r="K6" s="15"/>
      <c r="L6" s="15"/>
      <c r="M6" s="15"/>
      <c r="N6" s="15"/>
      <c r="O6" s="15"/>
      <c r="P6" s="15"/>
      <c r="Q6" s="15"/>
      <c r="R6" s="15"/>
      <c r="S6" s="14"/>
    </row>
    <row r="7" spans="1:28" ht="16.5" thickBot="1" x14ac:dyDescent="0.3">
      <c r="A7" s="5"/>
      <c r="B7" s="43"/>
      <c r="C7" s="50" t="s">
        <v>15</v>
      </c>
      <c r="D7" s="51" t="s">
        <v>16</v>
      </c>
      <c r="E7" s="46" t="s">
        <v>17</v>
      </c>
      <c r="F7" s="47" t="s">
        <v>18</v>
      </c>
      <c r="G7" s="47" t="s">
        <v>19</v>
      </c>
      <c r="H7" s="47" t="s">
        <v>20</v>
      </c>
      <c r="I7" s="45" t="s">
        <v>21</v>
      </c>
      <c r="K7" s="15"/>
      <c r="L7" s="56"/>
      <c r="M7" s="56"/>
      <c r="N7" s="56"/>
      <c r="O7" s="56"/>
      <c r="P7" s="56"/>
      <c r="Q7" s="56"/>
      <c r="R7" s="56"/>
      <c r="S7" s="14"/>
      <c r="X7" s="15"/>
      <c r="Y7" s="67"/>
      <c r="Z7" s="67"/>
      <c r="AA7" s="67"/>
      <c r="AB7" s="67"/>
    </row>
    <row r="8" spans="1:28" ht="20.100000000000001" customHeight="1" x14ac:dyDescent="0.2">
      <c r="A8" s="19" t="s">
        <v>54</v>
      </c>
      <c r="B8" s="214">
        <v>18.541815243098078</v>
      </c>
      <c r="C8" s="187">
        <v>20.931305378083458</v>
      </c>
      <c r="D8" s="164">
        <v>16.105801426560944</v>
      </c>
      <c r="E8" s="160">
        <v>23.131052642234359</v>
      </c>
      <c r="F8" s="160">
        <v>20.243167285630268</v>
      </c>
      <c r="G8" s="160">
        <v>18.649213117656299</v>
      </c>
      <c r="H8" s="160">
        <v>17.126711069411204</v>
      </c>
      <c r="I8" s="161">
        <v>13.790137996636517</v>
      </c>
      <c r="K8" s="67"/>
      <c r="L8" s="56"/>
      <c r="M8" s="56"/>
      <c r="N8" s="56"/>
      <c r="O8" s="56"/>
      <c r="P8" s="56"/>
      <c r="Q8" s="56"/>
      <c r="R8" s="56"/>
      <c r="S8" s="14"/>
      <c r="X8" s="56"/>
      <c r="Y8" s="56"/>
      <c r="Z8" s="56"/>
      <c r="AA8" s="56"/>
      <c r="AB8" s="56"/>
    </row>
    <row r="9" spans="1:28" ht="20.100000000000001" customHeight="1" x14ac:dyDescent="0.2">
      <c r="A9" s="20" t="s">
        <v>55</v>
      </c>
      <c r="B9" s="215">
        <v>21.007659800799871</v>
      </c>
      <c r="C9" s="187">
        <v>25.104769510553719</v>
      </c>
      <c r="D9" s="164">
        <v>16.830778835819494</v>
      </c>
      <c r="E9" s="167">
        <v>18.10555475623978</v>
      </c>
      <c r="F9" s="167">
        <v>19.667842083193197</v>
      </c>
      <c r="G9" s="167">
        <v>23.921220533550098</v>
      </c>
      <c r="H9" s="167">
        <v>21.343651266579954</v>
      </c>
      <c r="I9" s="168">
        <v>21.870834446891639</v>
      </c>
      <c r="K9" s="67"/>
      <c r="L9" s="56"/>
      <c r="M9" s="56"/>
      <c r="N9" s="56"/>
      <c r="O9" s="56"/>
      <c r="P9" s="56"/>
      <c r="Q9" s="56"/>
      <c r="R9" s="56"/>
      <c r="S9" s="14"/>
      <c r="X9" s="56"/>
      <c r="Y9" s="56"/>
      <c r="Z9" s="56"/>
      <c r="AA9" s="56"/>
      <c r="AB9" s="56"/>
    </row>
    <row r="10" spans="1:28" ht="20.100000000000001" customHeight="1" x14ac:dyDescent="0.2">
      <c r="A10" s="20" t="s">
        <v>56</v>
      </c>
      <c r="B10" s="215">
        <v>11.148898939678382</v>
      </c>
      <c r="C10" s="187">
        <v>11.639713891697848</v>
      </c>
      <c r="D10" s="164">
        <v>10.648527757150058</v>
      </c>
      <c r="E10" s="167">
        <v>11.734439332742442</v>
      </c>
      <c r="F10" s="167">
        <v>14.0106688378245</v>
      </c>
      <c r="G10" s="167">
        <v>10.52467447913334</v>
      </c>
      <c r="H10" s="167">
        <v>9.5812601220334805</v>
      </c>
      <c r="I10" s="168">
        <v>9.9533961061228382</v>
      </c>
      <c r="K10" s="67"/>
      <c r="L10" s="56"/>
      <c r="M10" s="56"/>
      <c r="N10" s="56"/>
      <c r="O10" s="56"/>
      <c r="P10" s="56"/>
      <c r="Q10" s="56"/>
      <c r="R10" s="56"/>
      <c r="S10" s="14"/>
      <c r="X10" s="56"/>
      <c r="Y10" s="56"/>
      <c r="Z10" s="56"/>
      <c r="AA10" s="56"/>
      <c r="AB10" s="56"/>
    </row>
    <row r="11" spans="1:28" ht="20.100000000000001" customHeight="1" x14ac:dyDescent="0.2">
      <c r="A11" s="20" t="s">
        <v>57</v>
      </c>
      <c r="B11" s="215">
        <v>21.386038141898464</v>
      </c>
      <c r="C11" s="187">
        <v>22.925877504199494</v>
      </c>
      <c r="D11" s="164">
        <v>19.816217908329779</v>
      </c>
      <c r="E11" s="167">
        <v>17.52964059057912</v>
      </c>
      <c r="F11" s="167">
        <v>19.289785980948761</v>
      </c>
      <c r="G11" s="167">
        <v>20.987905847971756</v>
      </c>
      <c r="H11" s="167">
        <v>25.469405439189703</v>
      </c>
      <c r="I11" s="168">
        <v>23.405949781437752</v>
      </c>
      <c r="K11" s="67"/>
      <c r="L11" s="56"/>
      <c r="M11" s="56"/>
      <c r="N11" s="56"/>
      <c r="O11" s="56"/>
      <c r="P11" s="56"/>
      <c r="Q11" s="56"/>
      <c r="R11" s="56"/>
      <c r="S11" s="14"/>
      <c r="X11" s="56"/>
      <c r="Y11" s="56"/>
      <c r="Z11" s="56"/>
      <c r="AA11" s="56"/>
      <c r="AB11" s="56"/>
    </row>
    <row r="12" spans="1:28" ht="20.100000000000001" customHeight="1" x14ac:dyDescent="0.2">
      <c r="A12" s="20" t="s">
        <v>58</v>
      </c>
      <c r="B12" s="215">
        <v>16.983013002934062</v>
      </c>
      <c r="C12" s="187">
        <v>15.809796701842686</v>
      </c>
      <c r="D12" s="164">
        <v>18.179071976938975</v>
      </c>
      <c r="E12" s="167">
        <v>12.817284420331465</v>
      </c>
      <c r="F12" s="167">
        <v>16.840632177317183</v>
      </c>
      <c r="G12" s="167">
        <v>16.822741613863837</v>
      </c>
      <c r="H12" s="167">
        <v>17.199710142381019</v>
      </c>
      <c r="I12" s="168">
        <v>21.047498578982708</v>
      </c>
      <c r="K12" s="67"/>
      <c r="L12" s="56"/>
      <c r="M12" s="67"/>
      <c r="N12" s="67"/>
      <c r="O12" s="67"/>
      <c r="P12" s="67"/>
      <c r="Q12" s="67"/>
      <c r="R12" s="56"/>
      <c r="S12" s="14"/>
      <c r="X12" s="56"/>
      <c r="Y12" s="56"/>
      <c r="Z12" s="56"/>
      <c r="AA12" s="56"/>
      <c r="AB12" s="56"/>
    </row>
    <row r="13" spans="1:28" ht="20.100000000000001" customHeight="1" x14ac:dyDescent="0.2">
      <c r="A13" s="20" t="s">
        <v>59</v>
      </c>
      <c r="B13" s="215">
        <v>35.103480482912403</v>
      </c>
      <c r="C13" s="187">
        <v>30.761794853729739</v>
      </c>
      <c r="D13" s="164">
        <v>39.529699292062233</v>
      </c>
      <c r="E13" s="167">
        <v>39.171032817890087</v>
      </c>
      <c r="F13" s="167">
        <v>34.17046565447972</v>
      </c>
      <c r="G13" s="167">
        <v>36.797819736352842</v>
      </c>
      <c r="H13" s="167">
        <v>31.99009672025803</v>
      </c>
      <c r="I13" s="168">
        <v>33.62217343982968</v>
      </c>
      <c r="K13" s="67"/>
      <c r="L13" s="56"/>
      <c r="M13" s="56"/>
      <c r="N13" s="56"/>
      <c r="O13" s="56"/>
      <c r="P13" s="56"/>
      <c r="Q13" s="56"/>
      <c r="R13" s="56"/>
      <c r="S13" s="14"/>
      <c r="X13" s="56"/>
      <c r="Y13" s="56"/>
      <c r="Z13" s="56"/>
      <c r="AA13" s="56"/>
      <c r="AB13" s="56"/>
    </row>
    <row r="14" spans="1:28" ht="20.100000000000001" customHeight="1" x14ac:dyDescent="0.2">
      <c r="A14" s="20" t="s">
        <v>60</v>
      </c>
      <c r="B14" s="215">
        <v>12.532256731422766</v>
      </c>
      <c r="C14" s="187">
        <v>12.523051506090594</v>
      </c>
      <c r="D14" s="164">
        <v>12.541641183681158</v>
      </c>
      <c r="E14" s="167">
        <v>13.939854764417998</v>
      </c>
      <c r="F14" s="167">
        <v>14.469719653604137</v>
      </c>
      <c r="G14" s="167">
        <v>12.601517228060896</v>
      </c>
      <c r="H14" s="167">
        <v>11.323562331917588</v>
      </c>
      <c r="I14" s="168">
        <v>10.415425950244456</v>
      </c>
      <c r="K14" s="67"/>
      <c r="L14" s="56"/>
      <c r="M14" s="56"/>
      <c r="N14" s="56"/>
      <c r="O14" s="56"/>
      <c r="P14" s="56"/>
      <c r="Q14" s="56"/>
      <c r="R14" s="56"/>
      <c r="S14" s="14"/>
      <c r="X14" s="56"/>
      <c r="Y14" s="56"/>
      <c r="Z14" s="56"/>
      <c r="AA14" s="56"/>
      <c r="AB14" s="56"/>
    </row>
    <row r="15" spans="1:28" ht="20.100000000000001" customHeight="1" x14ac:dyDescent="0.2">
      <c r="A15" s="20" t="s">
        <v>61</v>
      </c>
      <c r="B15" s="215">
        <v>28.38788549416077</v>
      </c>
      <c r="C15" s="187">
        <v>30.409982251567371</v>
      </c>
      <c r="D15" s="164">
        <v>26.326418251715992</v>
      </c>
      <c r="E15" s="167">
        <v>25.501419947500043</v>
      </c>
      <c r="F15" s="167">
        <v>28.97779246245366</v>
      </c>
      <c r="G15" s="167">
        <v>26.609480842407351</v>
      </c>
      <c r="H15" s="167">
        <v>30.379687429350792</v>
      </c>
      <c r="I15" s="168">
        <v>30.306863186285334</v>
      </c>
      <c r="K15" s="67"/>
      <c r="L15" s="56"/>
      <c r="M15" s="56"/>
      <c r="N15" s="56"/>
      <c r="O15" s="56"/>
      <c r="P15" s="56"/>
      <c r="Q15" s="56"/>
      <c r="R15" s="56"/>
      <c r="S15" s="9"/>
      <c r="X15" s="14"/>
      <c r="Y15" s="14"/>
      <c r="Z15" s="14"/>
      <c r="AA15" s="14"/>
      <c r="AB15" s="14"/>
    </row>
    <row r="16" spans="1:28" ht="20.100000000000001" customHeight="1" x14ac:dyDescent="0.2">
      <c r="A16" s="20" t="s">
        <v>62</v>
      </c>
      <c r="B16" s="215">
        <v>33.205709274099313</v>
      </c>
      <c r="C16" s="187">
        <v>29.614486439156291</v>
      </c>
      <c r="D16" s="164">
        <v>36.866853681476762</v>
      </c>
      <c r="E16" s="167">
        <v>32.552998080632563</v>
      </c>
      <c r="F16" s="167">
        <v>32.445691112273607</v>
      </c>
      <c r="G16" s="167">
        <v>33.594553485208813</v>
      </c>
      <c r="H16" s="167">
        <v>31.970480571422598</v>
      </c>
      <c r="I16" s="168">
        <v>35.456453429666176</v>
      </c>
      <c r="K16" s="67"/>
      <c r="L16" s="56"/>
      <c r="M16" s="56"/>
      <c r="N16" s="56"/>
      <c r="O16" s="56"/>
      <c r="P16" s="56"/>
      <c r="Q16" s="56"/>
      <c r="R16" s="56"/>
    </row>
    <row r="17" spans="1:25" ht="20.100000000000001" customHeight="1" x14ac:dyDescent="0.2">
      <c r="A17" s="52" t="s">
        <v>124</v>
      </c>
      <c r="B17" s="215">
        <v>14.183797363804878</v>
      </c>
      <c r="C17" s="187">
        <v>11.329450004442554</v>
      </c>
      <c r="D17" s="164">
        <v>17.093719234918122</v>
      </c>
      <c r="E17" s="167">
        <v>18.166655989816121</v>
      </c>
      <c r="F17" s="167">
        <v>15.922713659596205</v>
      </c>
      <c r="G17" s="167">
        <v>12.348150860429765</v>
      </c>
      <c r="H17" s="167">
        <v>13.171738988858536</v>
      </c>
      <c r="I17" s="168">
        <v>11.502187909654701</v>
      </c>
      <c r="K17" s="67"/>
      <c r="L17" s="56"/>
      <c r="M17" s="67"/>
      <c r="N17" s="67"/>
      <c r="O17" s="56"/>
      <c r="P17" s="56"/>
      <c r="Q17" s="56"/>
      <c r="R17" s="56"/>
    </row>
    <row r="18" spans="1:25" ht="20.100000000000001" customHeight="1" x14ac:dyDescent="0.2">
      <c r="A18" s="20" t="s">
        <v>63</v>
      </c>
      <c r="B18" s="215">
        <v>3.8951213828028735</v>
      </c>
      <c r="C18" s="187">
        <v>3.4355802312744834</v>
      </c>
      <c r="D18" s="164">
        <v>4.3636098599053144</v>
      </c>
      <c r="E18" s="167">
        <v>3.9001229735836001</v>
      </c>
      <c r="F18" s="167">
        <v>3.4115269092733858</v>
      </c>
      <c r="G18" s="167">
        <v>3.3137284099515543</v>
      </c>
      <c r="H18" s="167">
        <v>4.7179337760244948</v>
      </c>
      <c r="I18" s="168">
        <v>4.1151499732638532</v>
      </c>
      <c r="K18" s="67"/>
      <c r="L18" s="56"/>
      <c r="M18" s="3"/>
      <c r="N18" s="3"/>
      <c r="O18" s="3"/>
      <c r="P18" s="3"/>
      <c r="Q18" s="3"/>
      <c r="R18" s="3"/>
    </row>
    <row r="19" spans="1:25" ht="20.100000000000001" customHeight="1" x14ac:dyDescent="0.2">
      <c r="A19" s="48" t="s">
        <v>64</v>
      </c>
      <c r="B19" s="215">
        <v>5.743113672604645</v>
      </c>
      <c r="C19" s="187">
        <v>5.8278259995586241</v>
      </c>
      <c r="D19" s="164">
        <v>5.6567519857035355</v>
      </c>
      <c r="E19" s="167">
        <v>4.0964664642779152</v>
      </c>
      <c r="F19" s="167">
        <v>5.0809764462338842</v>
      </c>
      <c r="G19" s="167">
        <v>5.6650584048265715</v>
      </c>
      <c r="H19" s="167">
        <v>6.8209828210398076</v>
      </c>
      <c r="I19" s="168">
        <v>6.9589425124835502</v>
      </c>
      <c r="K19" s="67"/>
      <c r="L19" s="56"/>
    </row>
    <row r="20" spans="1:25" ht="17.100000000000001" customHeight="1" thickBot="1" x14ac:dyDescent="0.25">
      <c r="A20" s="48" t="s">
        <v>125</v>
      </c>
      <c r="B20" s="215">
        <v>2.9940452403144078</v>
      </c>
      <c r="C20" s="187">
        <v>3.4933818512762014</v>
      </c>
      <c r="D20" s="164">
        <v>2.4849864810434799</v>
      </c>
      <c r="E20" s="167">
        <v>2.3138776947339093</v>
      </c>
      <c r="F20" s="167">
        <v>3.1301563914990274</v>
      </c>
      <c r="G20" s="167">
        <v>4.199381312044566</v>
      </c>
      <c r="H20" s="167">
        <v>2.5487228272262548</v>
      </c>
      <c r="I20" s="168">
        <v>2.7597130373366703</v>
      </c>
    </row>
    <row r="21" spans="1:25" ht="16.5" thickBot="1" x14ac:dyDescent="0.3">
      <c r="A21" s="49" t="s">
        <v>13</v>
      </c>
      <c r="B21" s="177">
        <v>2768</v>
      </c>
      <c r="C21" s="222">
        <v>1327</v>
      </c>
      <c r="D21" s="223">
        <v>1441</v>
      </c>
      <c r="E21" s="177">
        <v>558</v>
      </c>
      <c r="F21" s="177">
        <v>574</v>
      </c>
      <c r="G21" s="177">
        <v>570</v>
      </c>
      <c r="H21" s="177">
        <v>564</v>
      </c>
      <c r="I21" s="178">
        <v>502</v>
      </c>
      <c r="K21" s="67"/>
      <c r="L21" s="56"/>
    </row>
    <row r="23" spans="1:25" ht="16.5" thickBot="1" x14ac:dyDescent="0.3">
      <c r="A23" s="4" t="s">
        <v>201</v>
      </c>
    </row>
    <row r="24" spans="1:25" ht="15.75" thickBot="1" x14ac:dyDescent="0.25">
      <c r="B24" s="22" t="s">
        <v>14</v>
      </c>
      <c r="C24" s="23"/>
      <c r="D24" s="24"/>
      <c r="E24" s="22" t="s">
        <v>22</v>
      </c>
      <c r="F24" s="23"/>
      <c r="G24" s="24"/>
      <c r="H24" s="22" t="s">
        <v>16</v>
      </c>
      <c r="I24" s="23"/>
      <c r="J24" s="24"/>
      <c r="K24" s="22" t="s">
        <v>17</v>
      </c>
      <c r="L24" s="23"/>
      <c r="M24" s="24"/>
      <c r="N24" s="22" t="s">
        <v>18</v>
      </c>
      <c r="O24" s="23"/>
      <c r="P24" s="24"/>
      <c r="Q24" s="22" t="s">
        <v>19</v>
      </c>
      <c r="R24" s="23"/>
      <c r="S24" s="24"/>
      <c r="T24" s="22" t="s">
        <v>20</v>
      </c>
      <c r="U24" s="23"/>
      <c r="V24" s="24"/>
      <c r="W24" s="22" t="s">
        <v>21</v>
      </c>
      <c r="X24" s="23"/>
      <c r="Y24" s="24"/>
    </row>
    <row r="25" spans="1:25" ht="26.25" thickBot="1" x14ac:dyDescent="0.25">
      <c r="A25" s="18"/>
      <c r="B25" s="30" t="s">
        <v>84</v>
      </c>
      <c r="C25" s="31" t="s">
        <v>118</v>
      </c>
      <c r="D25" s="32" t="s">
        <v>119</v>
      </c>
      <c r="E25" s="30" t="s">
        <v>84</v>
      </c>
      <c r="F25" s="31" t="s">
        <v>118</v>
      </c>
      <c r="G25" s="32" t="s">
        <v>119</v>
      </c>
      <c r="H25" s="30" t="s">
        <v>84</v>
      </c>
      <c r="I25" s="31" t="s">
        <v>118</v>
      </c>
      <c r="J25" s="32" t="s">
        <v>119</v>
      </c>
      <c r="K25" s="30" t="s">
        <v>84</v>
      </c>
      <c r="L25" s="31" t="s">
        <v>118</v>
      </c>
      <c r="M25" s="32" t="s">
        <v>119</v>
      </c>
      <c r="N25" s="30" t="s">
        <v>84</v>
      </c>
      <c r="O25" s="31" t="s">
        <v>118</v>
      </c>
      <c r="P25" s="32" t="s">
        <v>119</v>
      </c>
      <c r="Q25" s="30" t="s">
        <v>84</v>
      </c>
      <c r="R25" s="31" t="s">
        <v>118</v>
      </c>
      <c r="S25" s="32" t="s">
        <v>119</v>
      </c>
      <c r="T25" s="30" t="s">
        <v>84</v>
      </c>
      <c r="U25" s="31" t="s">
        <v>118</v>
      </c>
      <c r="V25" s="32" t="s">
        <v>119</v>
      </c>
      <c r="W25" s="30" t="s">
        <v>84</v>
      </c>
      <c r="X25" s="31" t="s">
        <v>118</v>
      </c>
      <c r="Y25" s="32" t="s">
        <v>119</v>
      </c>
    </row>
    <row r="26" spans="1:25" ht="20.100000000000001" customHeight="1" x14ac:dyDescent="0.2">
      <c r="A26" s="27" t="s">
        <v>54</v>
      </c>
      <c r="B26" s="216">
        <f t="shared" ref="B26:B38" si="0">B8</f>
        <v>18.541815243098078</v>
      </c>
      <c r="C26" s="134">
        <f t="shared" ref="C26:C38" si="1">MAX(0,(B26)-(SQRT((((B26)*(100-(B26)))/$B$21))*1.96))</f>
        <v>17.093988757523448</v>
      </c>
      <c r="D26" s="135">
        <f t="shared" ref="D26:D38" si="2">((B26)+(SQRT((((B26)*(100-(B26)))/$B$21))*1.96))</f>
        <v>19.989641728672709</v>
      </c>
      <c r="E26" s="216">
        <f t="shared" ref="E26:E38" si="3">C8</f>
        <v>20.931305378083458</v>
      </c>
      <c r="F26" s="134">
        <f t="shared" ref="F26:F38" si="4">MAX(0,(E26)-(SQRT((((E26)*(100-(E26)))/$C$21))*1.96))</f>
        <v>18.742429923011343</v>
      </c>
      <c r="G26" s="135">
        <f t="shared" ref="G26:G38" si="5">((E26)+(SQRT((((E26)*(100-(E26)))/$C$21))*1.96))</f>
        <v>23.120180833155572</v>
      </c>
      <c r="H26" s="219">
        <f t="shared" ref="H26:H38" si="6">D8</f>
        <v>16.105801426560944</v>
      </c>
      <c r="I26" s="134">
        <f t="shared" ref="I26:I38" si="7">MAX(0,(H26)-(SQRT((((H26)*(100-(H26)))/$D$21))*1.96))</f>
        <v>14.207866945898322</v>
      </c>
      <c r="J26" s="134">
        <f t="shared" ref="J26:J38" si="8">((H26)+(SQRT((((H26)*(100-(H26)))/$D$21))*1.96))</f>
        <v>18.003735907223565</v>
      </c>
      <c r="K26" s="216">
        <f t="shared" ref="K26:K38" si="9">E8</f>
        <v>23.131052642234359</v>
      </c>
      <c r="L26" s="134">
        <f t="shared" ref="L26:L38" si="10">MAX(0,(K26)-(SQRT(((K26)*(100-(K26)))/$E$21)*1.96))</f>
        <v>19.632308878908059</v>
      </c>
      <c r="M26" s="135">
        <f t="shared" ref="M26:M38" si="11">((K26)+(SQRT((((K26)*(100-(K26)))/$E$21))*1.96))</f>
        <v>26.629796405560658</v>
      </c>
      <c r="N26" s="219">
        <f t="shared" ref="N26:N38" si="12">F8</f>
        <v>20.243167285630268</v>
      </c>
      <c r="O26" s="134">
        <f t="shared" ref="O26:O38" si="13">MAX(0,((N26)-(SQRT((((N26)*(100-(N26)))/$F$21))*1.96)))</f>
        <v>16.955988642045639</v>
      </c>
      <c r="P26" s="134">
        <f t="shared" ref="P26:P38" si="14">((N26)+(SQRT((((N26)*(100-(N26)))/$F$21))*1.96))</f>
        <v>23.530345929214896</v>
      </c>
      <c r="Q26" s="216">
        <f t="shared" ref="Q26:Q38" si="15">G8</f>
        <v>18.649213117656299</v>
      </c>
      <c r="R26" s="134">
        <f t="shared" ref="R26:R38" si="16">MAX(0,((Q26)-(SQRT((((Q26)*(100-(Q26)))/$G$21))*1.96)))</f>
        <v>15.451571567192708</v>
      </c>
      <c r="S26" s="135">
        <f t="shared" ref="S26:S38" si="17">((Q26)+(SQRT((((Q26)*(100-(Q26)))/$G$21))*1.96))</f>
        <v>21.846854668119889</v>
      </c>
      <c r="T26" s="216">
        <f t="shared" ref="T26:T38" si="18">H8</f>
        <v>17.126711069411204</v>
      </c>
      <c r="U26" s="134">
        <f t="shared" ref="U26:U38" si="19">MAX(0,(T26)-(SQRT((((T26)*(100-(T26)))/$H$21))*1.96))</f>
        <v>14.017424203737102</v>
      </c>
      <c r="V26" s="135">
        <f t="shared" ref="V26:V38" si="20">((T26)+(SQRT((((T26)*(100-(T26)))/$H$21))*1.96))</f>
        <v>20.235997935085308</v>
      </c>
      <c r="W26" s="219">
        <f t="shared" ref="W26:W38" si="21">I8</f>
        <v>13.790137996636517</v>
      </c>
      <c r="X26" s="134">
        <f t="shared" ref="X26:X38" si="22">MAX(0,(W26)-(SQRT((((W26)*(100-(W26)))/$I$21))*1.96))</f>
        <v>10.773890365660211</v>
      </c>
      <c r="Y26" s="135">
        <f t="shared" ref="Y26:Y38" si="23">((W26)+(SQRT((((W26)*(100-(W26)))/$I$21))*1.96))</f>
        <v>16.806385627612823</v>
      </c>
    </row>
    <row r="27" spans="1:25" ht="20.100000000000001" customHeight="1" x14ac:dyDescent="0.2">
      <c r="A27" s="28" t="s">
        <v>55</v>
      </c>
      <c r="B27" s="218">
        <f t="shared" si="0"/>
        <v>21.007659800799871</v>
      </c>
      <c r="C27" s="137">
        <f t="shared" si="1"/>
        <v>19.490070148999159</v>
      </c>
      <c r="D27" s="138">
        <f t="shared" si="2"/>
        <v>22.525249452600583</v>
      </c>
      <c r="E27" s="218">
        <f t="shared" si="3"/>
        <v>25.104769510553719</v>
      </c>
      <c r="F27" s="137">
        <f t="shared" si="4"/>
        <v>22.771710036238677</v>
      </c>
      <c r="G27" s="138">
        <f t="shared" si="5"/>
        <v>27.437828984868762</v>
      </c>
      <c r="H27" s="220">
        <f t="shared" si="6"/>
        <v>16.830778835819494</v>
      </c>
      <c r="I27" s="137">
        <f t="shared" si="7"/>
        <v>14.898999550224005</v>
      </c>
      <c r="J27" s="137">
        <f t="shared" si="8"/>
        <v>18.762558121414983</v>
      </c>
      <c r="K27" s="218">
        <f t="shared" si="9"/>
        <v>18.10555475623978</v>
      </c>
      <c r="L27" s="137">
        <f t="shared" si="10"/>
        <v>14.910545559160667</v>
      </c>
      <c r="M27" s="138">
        <f t="shared" si="11"/>
        <v>21.300563953318893</v>
      </c>
      <c r="N27" s="220">
        <f t="shared" si="12"/>
        <v>19.667842083193197</v>
      </c>
      <c r="O27" s="137">
        <f t="shared" si="13"/>
        <v>16.41604678988605</v>
      </c>
      <c r="P27" s="137">
        <f t="shared" si="14"/>
        <v>22.919637376500344</v>
      </c>
      <c r="Q27" s="218">
        <f t="shared" si="15"/>
        <v>23.921220533550098</v>
      </c>
      <c r="R27" s="137">
        <f t="shared" si="16"/>
        <v>20.419011376126917</v>
      </c>
      <c r="S27" s="138">
        <f t="shared" si="17"/>
        <v>27.423429690973279</v>
      </c>
      <c r="T27" s="218">
        <f t="shared" si="18"/>
        <v>21.343651266579954</v>
      </c>
      <c r="U27" s="137">
        <f t="shared" si="19"/>
        <v>17.962086041215287</v>
      </c>
      <c r="V27" s="138">
        <f t="shared" si="20"/>
        <v>24.725216491944622</v>
      </c>
      <c r="W27" s="220">
        <f t="shared" si="21"/>
        <v>21.870834446891639</v>
      </c>
      <c r="X27" s="137">
        <f t="shared" si="22"/>
        <v>18.254709048574455</v>
      </c>
      <c r="Y27" s="138">
        <f t="shared" si="23"/>
        <v>25.486959845208823</v>
      </c>
    </row>
    <row r="28" spans="1:25" ht="20.100000000000001" customHeight="1" x14ac:dyDescent="0.2">
      <c r="A28" s="28" t="s">
        <v>56</v>
      </c>
      <c r="B28" s="218">
        <f t="shared" si="0"/>
        <v>11.148898939678382</v>
      </c>
      <c r="C28" s="137">
        <f t="shared" si="1"/>
        <v>9.9763784927590358</v>
      </c>
      <c r="D28" s="138">
        <f t="shared" si="2"/>
        <v>12.321419386597729</v>
      </c>
      <c r="E28" s="218">
        <f t="shared" si="3"/>
        <v>11.639713891697848</v>
      </c>
      <c r="F28" s="137">
        <f t="shared" si="4"/>
        <v>9.9141926128541762</v>
      </c>
      <c r="G28" s="138">
        <f t="shared" si="5"/>
        <v>13.365235170541521</v>
      </c>
      <c r="H28" s="220">
        <f t="shared" si="6"/>
        <v>10.648527757150058</v>
      </c>
      <c r="I28" s="137">
        <f t="shared" si="7"/>
        <v>9.0558800490169631</v>
      </c>
      <c r="J28" s="137">
        <f t="shared" si="8"/>
        <v>12.241175465283153</v>
      </c>
      <c r="K28" s="218">
        <f t="shared" si="9"/>
        <v>11.734439332742442</v>
      </c>
      <c r="L28" s="137">
        <f t="shared" si="10"/>
        <v>9.0641040996102582</v>
      </c>
      <c r="M28" s="138">
        <f t="shared" si="11"/>
        <v>14.404774565874625</v>
      </c>
      <c r="N28" s="220">
        <f t="shared" si="12"/>
        <v>14.0106688378245</v>
      </c>
      <c r="O28" s="137">
        <f t="shared" si="13"/>
        <v>11.171103640681752</v>
      </c>
      <c r="P28" s="137">
        <f t="shared" si="14"/>
        <v>16.850234034967251</v>
      </c>
      <c r="Q28" s="218">
        <f t="shared" si="15"/>
        <v>10.52467447913334</v>
      </c>
      <c r="R28" s="137">
        <f t="shared" si="16"/>
        <v>8.0054050117960429</v>
      </c>
      <c r="S28" s="138">
        <f t="shared" si="17"/>
        <v>13.043943946470637</v>
      </c>
      <c r="T28" s="218">
        <f t="shared" si="18"/>
        <v>9.5812601220334805</v>
      </c>
      <c r="U28" s="137">
        <f t="shared" si="19"/>
        <v>7.1520948709649161</v>
      </c>
      <c r="V28" s="138">
        <f t="shared" si="20"/>
        <v>12.010425373102045</v>
      </c>
      <c r="W28" s="220">
        <f t="shared" si="21"/>
        <v>9.9533961061228382</v>
      </c>
      <c r="X28" s="137">
        <f t="shared" si="22"/>
        <v>7.3344683067337115</v>
      </c>
      <c r="Y28" s="138">
        <f t="shared" si="23"/>
        <v>12.572323905511965</v>
      </c>
    </row>
    <row r="29" spans="1:25" ht="20.100000000000001" customHeight="1" x14ac:dyDescent="0.2">
      <c r="A29" s="28" t="s">
        <v>57</v>
      </c>
      <c r="B29" s="218">
        <f t="shared" si="0"/>
        <v>21.386038141898464</v>
      </c>
      <c r="C29" s="137">
        <f t="shared" si="1"/>
        <v>19.858514154694536</v>
      </c>
      <c r="D29" s="138">
        <f t="shared" si="2"/>
        <v>22.913562129102392</v>
      </c>
      <c r="E29" s="218">
        <f t="shared" si="3"/>
        <v>22.925877504199494</v>
      </c>
      <c r="F29" s="137">
        <f t="shared" si="4"/>
        <v>20.664162453025511</v>
      </c>
      <c r="G29" s="138">
        <f t="shared" si="5"/>
        <v>25.187592555373477</v>
      </c>
      <c r="H29" s="220">
        <f t="shared" si="6"/>
        <v>19.816217908329779</v>
      </c>
      <c r="I29" s="137">
        <f t="shared" si="7"/>
        <v>17.758064539952638</v>
      </c>
      <c r="J29" s="137">
        <f t="shared" si="8"/>
        <v>21.87437127670692</v>
      </c>
      <c r="K29" s="218">
        <f t="shared" si="9"/>
        <v>17.52964059057912</v>
      </c>
      <c r="L29" s="137">
        <f t="shared" si="10"/>
        <v>14.374821781435941</v>
      </c>
      <c r="M29" s="138">
        <f t="shared" si="11"/>
        <v>20.6844593997223</v>
      </c>
      <c r="N29" s="220">
        <f t="shared" si="12"/>
        <v>19.289785980948761</v>
      </c>
      <c r="O29" s="137">
        <f t="shared" si="13"/>
        <v>16.061826465585941</v>
      </c>
      <c r="P29" s="137">
        <f t="shared" si="14"/>
        <v>22.51774549631158</v>
      </c>
      <c r="Q29" s="218">
        <f t="shared" si="15"/>
        <v>20.987905847971756</v>
      </c>
      <c r="R29" s="137">
        <f t="shared" si="16"/>
        <v>17.644801106993079</v>
      </c>
      <c r="S29" s="138">
        <f t="shared" si="17"/>
        <v>24.331010588950434</v>
      </c>
      <c r="T29" s="218">
        <f t="shared" si="18"/>
        <v>25.469405439189703</v>
      </c>
      <c r="U29" s="137">
        <f t="shared" si="19"/>
        <v>21.873624584897193</v>
      </c>
      <c r="V29" s="138">
        <f t="shared" si="20"/>
        <v>29.065186293482213</v>
      </c>
      <c r="W29" s="220">
        <f t="shared" si="21"/>
        <v>23.405949781437752</v>
      </c>
      <c r="X29" s="137">
        <f t="shared" si="22"/>
        <v>19.702001918989353</v>
      </c>
      <c r="Y29" s="138">
        <f t="shared" si="23"/>
        <v>27.10989764388615</v>
      </c>
    </row>
    <row r="30" spans="1:25" ht="20.100000000000001" customHeight="1" x14ac:dyDescent="0.2">
      <c r="A30" s="28" t="s">
        <v>58</v>
      </c>
      <c r="B30" s="218">
        <f t="shared" si="0"/>
        <v>16.983013002934062</v>
      </c>
      <c r="C30" s="137">
        <f t="shared" si="1"/>
        <v>15.584186400183171</v>
      </c>
      <c r="D30" s="138">
        <f t="shared" si="2"/>
        <v>18.381839605684952</v>
      </c>
      <c r="E30" s="218">
        <f t="shared" si="3"/>
        <v>15.809796701842686</v>
      </c>
      <c r="F30" s="137">
        <f t="shared" si="4"/>
        <v>13.846822772301918</v>
      </c>
      <c r="G30" s="138">
        <f t="shared" si="5"/>
        <v>17.772770631383455</v>
      </c>
      <c r="H30" s="220">
        <f t="shared" si="6"/>
        <v>18.179071976938975</v>
      </c>
      <c r="I30" s="137">
        <f t="shared" si="7"/>
        <v>16.187747023122562</v>
      </c>
      <c r="J30" s="137">
        <f t="shared" si="8"/>
        <v>20.170396930755388</v>
      </c>
      <c r="K30" s="218">
        <f t="shared" si="9"/>
        <v>12.817284420331465</v>
      </c>
      <c r="L30" s="137">
        <f t="shared" si="10"/>
        <v>10.043631091628665</v>
      </c>
      <c r="M30" s="138">
        <f t="shared" si="11"/>
        <v>15.590937749034264</v>
      </c>
      <c r="N30" s="220">
        <f t="shared" si="12"/>
        <v>16.840632177317183</v>
      </c>
      <c r="O30" s="137">
        <f t="shared" si="13"/>
        <v>13.779127622345339</v>
      </c>
      <c r="P30" s="137">
        <f t="shared" si="14"/>
        <v>19.902136732289026</v>
      </c>
      <c r="Q30" s="218">
        <f t="shared" si="15"/>
        <v>16.822741613863837</v>
      </c>
      <c r="R30" s="137">
        <f t="shared" si="16"/>
        <v>13.751815754560372</v>
      </c>
      <c r="S30" s="138">
        <f t="shared" si="17"/>
        <v>19.893667473167302</v>
      </c>
      <c r="T30" s="218">
        <f t="shared" si="18"/>
        <v>17.199710142381019</v>
      </c>
      <c r="U30" s="137">
        <f t="shared" si="19"/>
        <v>14.085176603498683</v>
      </c>
      <c r="V30" s="138">
        <f t="shared" si="20"/>
        <v>20.314243681263356</v>
      </c>
      <c r="W30" s="220">
        <f t="shared" si="21"/>
        <v>21.047498578982708</v>
      </c>
      <c r="X30" s="137">
        <f t="shared" si="22"/>
        <v>17.481448775101605</v>
      </c>
      <c r="Y30" s="138">
        <f t="shared" si="23"/>
        <v>24.613548382863812</v>
      </c>
    </row>
    <row r="31" spans="1:25" ht="20.100000000000001" customHeight="1" x14ac:dyDescent="0.2">
      <c r="A31" s="28" t="s">
        <v>59</v>
      </c>
      <c r="B31" s="218">
        <f t="shared" si="0"/>
        <v>35.103480482912403</v>
      </c>
      <c r="C31" s="137">
        <f t="shared" si="1"/>
        <v>33.325369679786959</v>
      </c>
      <c r="D31" s="138">
        <f t="shared" si="2"/>
        <v>36.881591286037846</v>
      </c>
      <c r="E31" s="218">
        <f t="shared" si="3"/>
        <v>30.761794853729739</v>
      </c>
      <c r="F31" s="137">
        <f t="shared" si="4"/>
        <v>28.278665485997237</v>
      </c>
      <c r="G31" s="138">
        <f t="shared" si="5"/>
        <v>33.244924221462242</v>
      </c>
      <c r="H31" s="220">
        <f t="shared" si="6"/>
        <v>39.529699292062233</v>
      </c>
      <c r="I31" s="137">
        <f t="shared" si="7"/>
        <v>37.005306680534495</v>
      </c>
      <c r="J31" s="137">
        <f t="shared" si="8"/>
        <v>42.054091903589971</v>
      </c>
      <c r="K31" s="218">
        <f t="shared" si="9"/>
        <v>39.171032817890087</v>
      </c>
      <c r="L31" s="137">
        <f t="shared" si="10"/>
        <v>35.120830624286064</v>
      </c>
      <c r="M31" s="138">
        <f t="shared" si="11"/>
        <v>43.221235011494109</v>
      </c>
      <c r="N31" s="220">
        <f t="shared" si="12"/>
        <v>34.17046565447972</v>
      </c>
      <c r="O31" s="137">
        <f t="shared" si="13"/>
        <v>30.290427777006649</v>
      </c>
      <c r="P31" s="137">
        <f t="shared" si="14"/>
        <v>38.050503531952792</v>
      </c>
      <c r="Q31" s="218">
        <f t="shared" si="15"/>
        <v>36.797819736352842</v>
      </c>
      <c r="R31" s="137">
        <f t="shared" si="16"/>
        <v>32.838726609811587</v>
      </c>
      <c r="S31" s="138">
        <f t="shared" si="17"/>
        <v>40.756912862894097</v>
      </c>
      <c r="T31" s="218">
        <f t="shared" si="18"/>
        <v>31.99009672025803</v>
      </c>
      <c r="U31" s="137">
        <f t="shared" si="19"/>
        <v>28.140543088720598</v>
      </c>
      <c r="V31" s="138">
        <f t="shared" si="20"/>
        <v>35.839650351795463</v>
      </c>
      <c r="W31" s="220">
        <f t="shared" si="21"/>
        <v>33.62217343982968</v>
      </c>
      <c r="X31" s="137">
        <f t="shared" si="22"/>
        <v>29.48952350618158</v>
      </c>
      <c r="Y31" s="138">
        <f t="shared" si="23"/>
        <v>37.754823373477777</v>
      </c>
    </row>
    <row r="32" spans="1:25" ht="20.100000000000001" customHeight="1" x14ac:dyDescent="0.2">
      <c r="A32" s="28" t="s">
        <v>60</v>
      </c>
      <c r="B32" s="218">
        <f t="shared" si="0"/>
        <v>12.532256731422766</v>
      </c>
      <c r="C32" s="137">
        <f t="shared" si="1"/>
        <v>11.298834900923245</v>
      </c>
      <c r="D32" s="138">
        <f t="shared" si="2"/>
        <v>13.765678561922288</v>
      </c>
      <c r="E32" s="218">
        <f t="shared" si="3"/>
        <v>12.523051506090594</v>
      </c>
      <c r="F32" s="137">
        <f t="shared" si="4"/>
        <v>10.742221331568858</v>
      </c>
      <c r="G32" s="138">
        <f t="shared" si="5"/>
        <v>14.30388168061233</v>
      </c>
      <c r="H32" s="220">
        <f t="shared" si="6"/>
        <v>12.541641183681158</v>
      </c>
      <c r="I32" s="137">
        <f t="shared" si="7"/>
        <v>10.831618275654117</v>
      </c>
      <c r="J32" s="137">
        <f t="shared" si="8"/>
        <v>14.251664091708198</v>
      </c>
      <c r="K32" s="218">
        <f t="shared" si="9"/>
        <v>13.939854764417998</v>
      </c>
      <c r="L32" s="137">
        <f t="shared" si="10"/>
        <v>11.065971431413084</v>
      </c>
      <c r="M32" s="138">
        <f t="shared" si="11"/>
        <v>16.813738097422913</v>
      </c>
      <c r="N32" s="220">
        <f t="shared" si="12"/>
        <v>14.469719653604137</v>
      </c>
      <c r="O32" s="137">
        <f t="shared" si="13"/>
        <v>11.591724015621256</v>
      </c>
      <c r="P32" s="137">
        <f t="shared" si="14"/>
        <v>17.347715291587019</v>
      </c>
      <c r="Q32" s="218">
        <f t="shared" si="15"/>
        <v>12.601517228060896</v>
      </c>
      <c r="R32" s="137">
        <f t="shared" si="16"/>
        <v>9.877047360687385</v>
      </c>
      <c r="S32" s="138">
        <f t="shared" si="17"/>
        <v>15.325987095434407</v>
      </c>
      <c r="T32" s="218">
        <f t="shared" si="18"/>
        <v>11.323562331917588</v>
      </c>
      <c r="U32" s="137">
        <f t="shared" si="19"/>
        <v>8.7083185631209474</v>
      </c>
      <c r="V32" s="138">
        <f t="shared" si="20"/>
        <v>13.938806100714228</v>
      </c>
      <c r="W32" s="220">
        <f t="shared" si="21"/>
        <v>10.415425950244456</v>
      </c>
      <c r="X32" s="137">
        <f t="shared" si="22"/>
        <v>7.7432850952267636</v>
      </c>
      <c r="Y32" s="138">
        <f t="shared" si="23"/>
        <v>13.087566805262149</v>
      </c>
    </row>
    <row r="33" spans="1:25" ht="20.100000000000001" customHeight="1" x14ac:dyDescent="0.2">
      <c r="A33" s="28" t="s">
        <v>61</v>
      </c>
      <c r="B33" s="218">
        <f t="shared" si="0"/>
        <v>28.38788549416077</v>
      </c>
      <c r="C33" s="137">
        <f t="shared" si="1"/>
        <v>26.708181327337673</v>
      </c>
      <c r="D33" s="138">
        <f t="shared" si="2"/>
        <v>30.067589660983867</v>
      </c>
      <c r="E33" s="218">
        <f t="shared" si="3"/>
        <v>30.409982251567371</v>
      </c>
      <c r="F33" s="137">
        <f t="shared" si="4"/>
        <v>27.934828583870399</v>
      </c>
      <c r="G33" s="138">
        <f t="shared" si="5"/>
        <v>32.885135919264343</v>
      </c>
      <c r="H33" s="220">
        <f t="shared" si="6"/>
        <v>26.326418251715992</v>
      </c>
      <c r="I33" s="137">
        <f t="shared" si="7"/>
        <v>24.052494691581458</v>
      </c>
      <c r="J33" s="137">
        <f t="shared" si="8"/>
        <v>28.600341811850527</v>
      </c>
      <c r="K33" s="218">
        <f t="shared" si="9"/>
        <v>25.501419947500043</v>
      </c>
      <c r="L33" s="137">
        <f t="shared" si="10"/>
        <v>21.884864307536354</v>
      </c>
      <c r="M33" s="138">
        <f t="shared" si="11"/>
        <v>29.117975587463732</v>
      </c>
      <c r="N33" s="220">
        <f t="shared" si="12"/>
        <v>28.97779246245366</v>
      </c>
      <c r="O33" s="137">
        <f t="shared" si="13"/>
        <v>25.266460023912305</v>
      </c>
      <c r="P33" s="137">
        <f t="shared" si="14"/>
        <v>32.689124900995012</v>
      </c>
      <c r="Q33" s="218">
        <f t="shared" si="15"/>
        <v>26.609480842407351</v>
      </c>
      <c r="R33" s="137">
        <f t="shared" si="16"/>
        <v>22.981568173540094</v>
      </c>
      <c r="S33" s="138">
        <f t="shared" si="17"/>
        <v>30.237393511274608</v>
      </c>
      <c r="T33" s="218">
        <f t="shared" si="18"/>
        <v>30.379687429350792</v>
      </c>
      <c r="U33" s="137">
        <f t="shared" si="19"/>
        <v>26.58412486666991</v>
      </c>
      <c r="V33" s="138">
        <f t="shared" si="20"/>
        <v>34.175249992031674</v>
      </c>
      <c r="W33" s="220">
        <f t="shared" si="21"/>
        <v>30.306863186285334</v>
      </c>
      <c r="X33" s="137">
        <f t="shared" si="22"/>
        <v>26.286459032170846</v>
      </c>
      <c r="Y33" s="138">
        <f t="shared" si="23"/>
        <v>34.327267340399821</v>
      </c>
    </row>
    <row r="34" spans="1:25" ht="20.100000000000001" customHeight="1" x14ac:dyDescent="0.2">
      <c r="A34" s="28" t="s">
        <v>62</v>
      </c>
      <c r="B34" s="218">
        <f t="shared" si="0"/>
        <v>33.205709274099313</v>
      </c>
      <c r="C34" s="137">
        <f t="shared" si="1"/>
        <v>31.451226614083488</v>
      </c>
      <c r="D34" s="138">
        <f t="shared" si="2"/>
        <v>34.960191934115137</v>
      </c>
      <c r="E34" s="218">
        <f t="shared" si="3"/>
        <v>29.614486439156291</v>
      </c>
      <c r="F34" s="137">
        <f t="shared" si="4"/>
        <v>27.158000092414539</v>
      </c>
      <c r="G34" s="138">
        <f t="shared" si="5"/>
        <v>32.070972785898043</v>
      </c>
      <c r="H34" s="220">
        <f t="shared" si="6"/>
        <v>36.866853681476762</v>
      </c>
      <c r="I34" s="137">
        <f t="shared" si="7"/>
        <v>34.375870270327404</v>
      </c>
      <c r="J34" s="137">
        <f t="shared" si="8"/>
        <v>39.35783709262612</v>
      </c>
      <c r="K34" s="218">
        <f t="shared" si="9"/>
        <v>32.552998080632563</v>
      </c>
      <c r="L34" s="137">
        <f t="shared" si="10"/>
        <v>28.665091751176448</v>
      </c>
      <c r="M34" s="138">
        <f t="shared" si="11"/>
        <v>36.440904410088677</v>
      </c>
      <c r="N34" s="220">
        <f t="shared" si="12"/>
        <v>32.445691112273607</v>
      </c>
      <c r="O34" s="137">
        <f t="shared" si="13"/>
        <v>28.615634728202412</v>
      </c>
      <c r="P34" s="137">
        <f t="shared" si="14"/>
        <v>36.275747496344806</v>
      </c>
      <c r="Q34" s="218">
        <f t="shared" si="15"/>
        <v>33.594553485208813</v>
      </c>
      <c r="R34" s="137">
        <f t="shared" si="16"/>
        <v>29.717025591075277</v>
      </c>
      <c r="S34" s="138">
        <f t="shared" si="17"/>
        <v>37.472081379342349</v>
      </c>
      <c r="T34" s="218">
        <f t="shared" si="18"/>
        <v>31.970480571422598</v>
      </c>
      <c r="U34" s="137">
        <f t="shared" si="19"/>
        <v>28.121552428669126</v>
      </c>
      <c r="V34" s="138">
        <f t="shared" si="20"/>
        <v>35.81940871417607</v>
      </c>
      <c r="W34" s="220">
        <f t="shared" si="21"/>
        <v>35.456453429666176</v>
      </c>
      <c r="X34" s="137">
        <f t="shared" si="22"/>
        <v>31.271619078956373</v>
      </c>
      <c r="Y34" s="138">
        <f t="shared" si="23"/>
        <v>39.641287780375976</v>
      </c>
    </row>
    <row r="35" spans="1:25" ht="20.100000000000001" customHeight="1" x14ac:dyDescent="0.2">
      <c r="A35" s="55" t="s">
        <v>124</v>
      </c>
      <c r="B35" s="218">
        <f t="shared" si="0"/>
        <v>14.183797363804878</v>
      </c>
      <c r="C35" s="137">
        <f t="shared" si="1"/>
        <v>12.884064997275738</v>
      </c>
      <c r="D35" s="138">
        <f t="shared" si="2"/>
        <v>15.483529730334018</v>
      </c>
      <c r="E35" s="218">
        <f t="shared" si="3"/>
        <v>11.329450004442554</v>
      </c>
      <c r="F35" s="137">
        <f t="shared" si="4"/>
        <v>9.6240952957158825</v>
      </c>
      <c r="G35" s="138">
        <f t="shared" si="5"/>
        <v>13.034804713169226</v>
      </c>
      <c r="H35" s="220">
        <f t="shared" si="6"/>
        <v>17.093719234918122</v>
      </c>
      <c r="I35" s="137">
        <f t="shared" si="7"/>
        <v>15.149988595688905</v>
      </c>
      <c r="J35" s="137">
        <f t="shared" si="8"/>
        <v>19.037449874147342</v>
      </c>
      <c r="K35" s="218">
        <f t="shared" si="9"/>
        <v>18.166655989816121</v>
      </c>
      <c r="L35" s="137">
        <f t="shared" si="10"/>
        <v>14.967454324113648</v>
      </c>
      <c r="M35" s="138">
        <f t="shared" si="11"/>
        <v>21.365857655518596</v>
      </c>
      <c r="N35" s="220">
        <f t="shared" si="12"/>
        <v>15.922713659596205</v>
      </c>
      <c r="O35" s="137">
        <f t="shared" si="13"/>
        <v>12.929429063195737</v>
      </c>
      <c r="P35" s="137">
        <f t="shared" si="14"/>
        <v>18.915998255996673</v>
      </c>
      <c r="Q35" s="218">
        <f t="shared" si="15"/>
        <v>12.348150860429765</v>
      </c>
      <c r="R35" s="137">
        <f t="shared" si="16"/>
        <v>9.6473028306192052</v>
      </c>
      <c r="S35" s="138">
        <f t="shared" si="17"/>
        <v>15.048998890240325</v>
      </c>
      <c r="T35" s="218">
        <f t="shared" si="18"/>
        <v>13.171738988858536</v>
      </c>
      <c r="U35" s="137">
        <f t="shared" si="19"/>
        <v>10.380682483163193</v>
      </c>
      <c r="V35" s="138">
        <f t="shared" si="20"/>
        <v>15.962795494553879</v>
      </c>
      <c r="W35" s="220">
        <f t="shared" si="21"/>
        <v>11.502187909654701</v>
      </c>
      <c r="X35" s="137">
        <f t="shared" si="22"/>
        <v>8.7111823031763329</v>
      </c>
      <c r="Y35" s="138">
        <f t="shared" si="23"/>
        <v>14.293193516133069</v>
      </c>
    </row>
    <row r="36" spans="1:25" ht="20.100000000000001" customHeight="1" x14ac:dyDescent="0.2">
      <c r="A36" s="28" t="s">
        <v>63</v>
      </c>
      <c r="B36" s="218">
        <f t="shared" si="0"/>
        <v>3.8951213828028735</v>
      </c>
      <c r="C36" s="137">
        <f t="shared" si="1"/>
        <v>3.1743355469440884</v>
      </c>
      <c r="D36" s="138">
        <f t="shared" si="2"/>
        <v>4.6159072186616585</v>
      </c>
      <c r="E36" s="218">
        <f t="shared" si="3"/>
        <v>3.4355802312744834</v>
      </c>
      <c r="F36" s="137">
        <f t="shared" si="4"/>
        <v>2.4555731244880654</v>
      </c>
      <c r="G36" s="138">
        <f t="shared" si="5"/>
        <v>4.4155873380609014</v>
      </c>
      <c r="H36" s="220">
        <f t="shared" si="6"/>
        <v>4.3636098599053144</v>
      </c>
      <c r="I36" s="137">
        <f t="shared" si="7"/>
        <v>3.3088377793322317</v>
      </c>
      <c r="J36" s="137">
        <f t="shared" si="8"/>
        <v>5.4183819404783975</v>
      </c>
      <c r="K36" s="218">
        <f t="shared" si="9"/>
        <v>3.9001229735836001</v>
      </c>
      <c r="L36" s="137">
        <f t="shared" si="10"/>
        <v>2.2937753383716371</v>
      </c>
      <c r="M36" s="138">
        <f t="shared" si="11"/>
        <v>5.5064706087955635</v>
      </c>
      <c r="N36" s="220">
        <f t="shared" si="12"/>
        <v>3.4115269092733858</v>
      </c>
      <c r="O36" s="137">
        <f t="shared" si="13"/>
        <v>1.9264902451905466</v>
      </c>
      <c r="P36" s="137">
        <f t="shared" si="14"/>
        <v>4.8965635733562252</v>
      </c>
      <c r="Q36" s="218">
        <f t="shared" si="15"/>
        <v>3.3137284099515543</v>
      </c>
      <c r="R36" s="137">
        <f t="shared" si="16"/>
        <v>1.84426253243858</v>
      </c>
      <c r="S36" s="138">
        <f t="shared" si="17"/>
        <v>4.7831942874645286</v>
      </c>
      <c r="T36" s="218">
        <f t="shared" si="18"/>
        <v>4.7179337760244948</v>
      </c>
      <c r="U36" s="137">
        <f t="shared" si="19"/>
        <v>2.9680950536903241</v>
      </c>
      <c r="V36" s="138">
        <f t="shared" si="20"/>
        <v>6.4677724983586655</v>
      </c>
      <c r="W36" s="220">
        <f t="shared" si="21"/>
        <v>4.1151499732638532</v>
      </c>
      <c r="X36" s="137">
        <f t="shared" si="22"/>
        <v>2.3774610085772787</v>
      </c>
      <c r="Y36" s="138">
        <f t="shared" si="23"/>
        <v>5.8528389379504278</v>
      </c>
    </row>
    <row r="37" spans="1:25" ht="15.75" x14ac:dyDescent="0.2">
      <c r="A37" s="77" t="s">
        <v>64</v>
      </c>
      <c r="B37" s="218">
        <f t="shared" si="0"/>
        <v>5.743113672604645</v>
      </c>
      <c r="C37" s="137">
        <f t="shared" si="1"/>
        <v>4.8763448545414896</v>
      </c>
      <c r="D37" s="138">
        <f t="shared" si="2"/>
        <v>6.6098824906678004</v>
      </c>
      <c r="E37" s="218">
        <f t="shared" si="3"/>
        <v>5.8278259995586241</v>
      </c>
      <c r="F37" s="137">
        <f t="shared" si="4"/>
        <v>4.5673482131714547</v>
      </c>
      <c r="G37" s="138">
        <f t="shared" si="5"/>
        <v>7.0883037859457936</v>
      </c>
      <c r="H37" s="220">
        <f t="shared" si="6"/>
        <v>5.6567519857035355</v>
      </c>
      <c r="I37" s="137">
        <f t="shared" si="7"/>
        <v>4.463964533292577</v>
      </c>
      <c r="J37" s="137">
        <f t="shared" si="8"/>
        <v>6.8495394381144941</v>
      </c>
      <c r="K37" s="218">
        <f t="shared" si="9"/>
        <v>4.0964664642779152</v>
      </c>
      <c r="L37" s="137">
        <f t="shared" si="10"/>
        <v>2.4518638424682528</v>
      </c>
      <c r="M37" s="138">
        <f t="shared" si="11"/>
        <v>5.7410690860875775</v>
      </c>
      <c r="N37" s="220">
        <f t="shared" si="12"/>
        <v>5.0809764462338842</v>
      </c>
      <c r="O37" s="137">
        <f t="shared" si="13"/>
        <v>3.2843807832614171</v>
      </c>
      <c r="P37" s="137">
        <f t="shared" si="14"/>
        <v>6.8775721092063513</v>
      </c>
      <c r="Q37" s="218">
        <f t="shared" si="15"/>
        <v>5.6650584048265715</v>
      </c>
      <c r="R37" s="137">
        <f t="shared" si="16"/>
        <v>3.7672291725258478</v>
      </c>
      <c r="S37" s="138">
        <f t="shared" si="17"/>
        <v>7.5628876371272948</v>
      </c>
      <c r="T37" s="218">
        <f t="shared" si="18"/>
        <v>6.8209828210398076</v>
      </c>
      <c r="U37" s="137">
        <f t="shared" si="19"/>
        <v>4.740332681526704</v>
      </c>
      <c r="V37" s="138">
        <f t="shared" si="20"/>
        <v>8.9016329605529112</v>
      </c>
      <c r="W37" s="220">
        <f t="shared" si="21"/>
        <v>6.9589425124835502</v>
      </c>
      <c r="X37" s="137">
        <f t="shared" si="22"/>
        <v>4.7330040381416971</v>
      </c>
      <c r="Y37" s="138">
        <f t="shared" si="23"/>
        <v>9.1848809868254033</v>
      </c>
    </row>
    <row r="38" spans="1:25" ht="16.5" thickBot="1" x14ac:dyDescent="0.25">
      <c r="A38" s="76" t="s">
        <v>125</v>
      </c>
      <c r="B38" s="217">
        <f t="shared" si="0"/>
        <v>2.9940452403144078</v>
      </c>
      <c r="C38" s="140">
        <f t="shared" si="1"/>
        <v>2.3591509742412877</v>
      </c>
      <c r="D38" s="141">
        <f t="shared" si="2"/>
        <v>3.6289395063875278</v>
      </c>
      <c r="E38" s="217">
        <f t="shared" si="3"/>
        <v>3.4933818512762014</v>
      </c>
      <c r="F38" s="140">
        <f t="shared" si="4"/>
        <v>2.5054609171007813</v>
      </c>
      <c r="G38" s="141">
        <f t="shared" si="5"/>
        <v>4.4813027854516214</v>
      </c>
      <c r="H38" s="221">
        <f t="shared" si="6"/>
        <v>2.4849864810434799</v>
      </c>
      <c r="I38" s="140">
        <f t="shared" si="7"/>
        <v>1.6812349026316697</v>
      </c>
      <c r="J38" s="140">
        <f t="shared" si="8"/>
        <v>3.28873805945529</v>
      </c>
      <c r="K38" s="217">
        <f t="shared" si="9"/>
        <v>2.3138776947339093</v>
      </c>
      <c r="L38" s="140">
        <f t="shared" si="10"/>
        <v>1.0664206300055967</v>
      </c>
      <c r="M38" s="141">
        <f t="shared" si="11"/>
        <v>3.5613347594622216</v>
      </c>
      <c r="N38" s="221">
        <f t="shared" si="12"/>
        <v>3.1301563914990274</v>
      </c>
      <c r="O38" s="140">
        <f t="shared" si="13"/>
        <v>1.7056072255413197</v>
      </c>
      <c r="P38" s="140">
        <f t="shared" si="14"/>
        <v>4.5547055574567352</v>
      </c>
      <c r="Q38" s="217">
        <f t="shared" si="15"/>
        <v>4.199381312044566</v>
      </c>
      <c r="R38" s="140">
        <f t="shared" si="16"/>
        <v>2.5527534638915492</v>
      </c>
      <c r="S38" s="141">
        <f t="shared" si="17"/>
        <v>5.8460091601975828</v>
      </c>
      <c r="T38" s="217">
        <f t="shared" si="18"/>
        <v>2.5487228272262548</v>
      </c>
      <c r="U38" s="140">
        <f t="shared" si="19"/>
        <v>1.2480394460064741</v>
      </c>
      <c r="V38" s="141">
        <f t="shared" si="20"/>
        <v>3.8494062084460356</v>
      </c>
      <c r="W38" s="221">
        <f t="shared" si="21"/>
        <v>2.7597130373366703</v>
      </c>
      <c r="X38" s="140">
        <f t="shared" si="22"/>
        <v>1.3266698088316702</v>
      </c>
      <c r="Y38" s="141">
        <f t="shared" si="23"/>
        <v>4.1927562658416706</v>
      </c>
    </row>
    <row r="39" spans="1:25" x14ac:dyDescent="0.2">
      <c r="B39" s="13"/>
      <c r="E39" s="13"/>
      <c r="F39" s="13"/>
      <c r="G39" s="7"/>
    </row>
    <row r="40" spans="1:25" x14ac:dyDescent="0.2">
      <c r="B40" s="13"/>
      <c r="C40" s="25"/>
      <c r="D40" s="25"/>
      <c r="E40" s="13"/>
      <c r="F40" s="13"/>
      <c r="G40" s="7"/>
    </row>
    <row r="41" spans="1:25" x14ac:dyDescent="0.2">
      <c r="B41" s="13"/>
      <c r="C41" s="26"/>
      <c r="D41" s="26"/>
      <c r="E41" s="13"/>
      <c r="F41" s="13"/>
      <c r="G41" s="7"/>
    </row>
    <row r="42" spans="1:25" x14ac:dyDescent="0.2">
      <c r="B42" s="7"/>
      <c r="C42" s="26"/>
      <c r="D42" s="26"/>
      <c r="E42" s="7"/>
      <c r="F42" s="7"/>
      <c r="G42" s="7"/>
    </row>
    <row r="43" spans="1:25" x14ac:dyDescent="0.2">
      <c r="B43" s="7"/>
      <c r="C43" s="26"/>
      <c r="D43" s="26"/>
      <c r="E43" s="7"/>
      <c r="F43" s="7"/>
      <c r="G43" s="7"/>
    </row>
    <row r="44" spans="1:25" x14ac:dyDescent="0.2">
      <c r="B44" s="7"/>
      <c r="C44" s="26"/>
      <c r="D44" s="26"/>
      <c r="E44" s="7"/>
      <c r="F44" s="7"/>
      <c r="G44" s="7"/>
    </row>
    <row r="45" spans="1:25" x14ac:dyDescent="0.2">
      <c r="B45" s="7"/>
      <c r="C45" s="26"/>
      <c r="D45" s="26"/>
      <c r="E45" s="7"/>
      <c r="F45" s="7"/>
      <c r="G45" s="7"/>
    </row>
    <row r="46" spans="1:25" x14ac:dyDescent="0.2">
      <c r="B46" s="7"/>
      <c r="C46" s="26"/>
      <c r="D46" s="26"/>
      <c r="E46" s="7"/>
      <c r="F46" s="7"/>
      <c r="G46" s="7"/>
    </row>
    <row r="47" spans="1:25" ht="15.75" x14ac:dyDescent="0.25">
      <c r="A47" s="5"/>
      <c r="C47" s="26"/>
      <c r="D47" s="26"/>
      <c r="G47" s="7"/>
    </row>
    <row r="48" spans="1:25" ht="15.75" x14ac:dyDescent="0.2">
      <c r="A48" s="8"/>
      <c r="B48" s="13"/>
      <c r="C48" s="26"/>
      <c r="D48" s="26"/>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
      <c r="A51" s="16"/>
      <c r="B51" s="13"/>
      <c r="C51" s="13"/>
      <c r="D51" s="13"/>
      <c r="E51" s="13"/>
      <c r="F51" s="13"/>
      <c r="G51" s="7"/>
    </row>
    <row r="52" spans="1:7" ht="15.75" x14ac:dyDescent="0.25">
      <c r="A52" s="6"/>
      <c r="B52" s="7"/>
      <c r="C52" s="7"/>
      <c r="D52" s="7"/>
      <c r="E52" s="7"/>
      <c r="F52" s="7"/>
      <c r="G52" s="7"/>
    </row>
    <row r="53" spans="1:7" x14ac:dyDescent="0.2">
      <c r="B53" s="7"/>
      <c r="C53" s="7"/>
      <c r="D53" s="7"/>
      <c r="E53" s="7"/>
      <c r="F53" s="7"/>
      <c r="G53" s="7"/>
    </row>
    <row r="54" spans="1:7" ht="15.75" x14ac:dyDescent="0.25">
      <c r="A54" s="5"/>
      <c r="D54" s="7"/>
      <c r="E54" s="7"/>
      <c r="F54" s="7"/>
      <c r="G54" s="7"/>
    </row>
    <row r="55" spans="1:7" ht="15.75" x14ac:dyDescent="0.2">
      <c r="A55" s="8"/>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
      <c r="A59" s="16"/>
      <c r="B59" s="15"/>
      <c r="C59" s="15"/>
      <c r="D59" s="7"/>
      <c r="E59" s="7"/>
      <c r="F59" s="7"/>
      <c r="G59" s="7"/>
    </row>
    <row r="60" spans="1:7" ht="15.75" x14ac:dyDescent="0.25">
      <c r="A60" s="6"/>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sheetData>
  <pageMargins left="0.7" right="0.7" top="0.75" bottom="0.75" header="0.3" footer="0.3"/>
  <pageSetup paperSize="9" scale="32" orientation="portrait" r:id="rId1"/>
  <colBreaks count="1" manualBreakCount="1">
    <brk id="2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49F0-9631-46C8-8397-2FB353447B18}">
  <sheetPr>
    <pageSetUpPr autoPageBreaks="0"/>
  </sheetPr>
  <dimension ref="A1:AF82"/>
  <sheetViews>
    <sheetView zoomScaleNormal="100" workbookViewId="0"/>
  </sheetViews>
  <sheetFormatPr defaultColWidth="7.109375" defaultRowHeight="15" x14ac:dyDescent="0.2"/>
  <cols>
    <col min="1" max="1" width="54.88671875" style="3" customWidth="1"/>
    <col min="2" max="6" width="7.109375" style="3"/>
    <col min="7" max="7" width="7.109375" style="9"/>
    <col min="8" max="9" width="7.109375" style="3"/>
  </cols>
  <sheetData>
    <row r="1" spans="1:32" ht="18" x14ac:dyDescent="0.25">
      <c r="A1" s="2" t="s">
        <v>146</v>
      </c>
    </row>
    <row r="2" spans="1:32" x14ac:dyDescent="0.2">
      <c r="A2" s="183" t="s">
        <v>130</v>
      </c>
    </row>
    <row r="3" spans="1:32" x14ac:dyDescent="0.2">
      <c r="A3" s="183" t="s">
        <v>170</v>
      </c>
    </row>
    <row r="4" spans="1:32" x14ac:dyDescent="0.2">
      <c r="A4" s="183" t="s">
        <v>7</v>
      </c>
    </row>
    <row r="5" spans="1:32" ht="16.5" thickBot="1" x14ac:dyDescent="0.3">
      <c r="A5" s="4" t="s">
        <v>202</v>
      </c>
    </row>
    <row r="6" spans="1:32" ht="15.75" x14ac:dyDescent="0.25">
      <c r="B6" s="39" t="s">
        <v>122</v>
      </c>
      <c r="C6" s="40" t="s">
        <v>99</v>
      </c>
      <c r="D6" s="42"/>
      <c r="E6" s="40" t="s">
        <v>120</v>
      </c>
      <c r="F6" s="42"/>
      <c r="G6" s="42"/>
      <c r="H6" s="42"/>
      <c r="I6" s="41"/>
      <c r="K6" s="15"/>
      <c r="L6" s="15"/>
      <c r="M6" s="15"/>
      <c r="N6" s="15"/>
      <c r="O6" s="15"/>
      <c r="P6" s="15"/>
      <c r="Q6" s="15"/>
      <c r="R6" s="15"/>
      <c r="S6" s="14"/>
    </row>
    <row r="7" spans="1:32" ht="16.5" thickBot="1" x14ac:dyDescent="0.3">
      <c r="A7" s="5"/>
      <c r="B7" s="43"/>
      <c r="C7" s="50" t="s">
        <v>15</v>
      </c>
      <c r="D7" s="59" t="s">
        <v>16</v>
      </c>
      <c r="E7" s="44" t="s">
        <v>17</v>
      </c>
      <c r="F7" s="47" t="s">
        <v>18</v>
      </c>
      <c r="G7" s="47" t="s">
        <v>19</v>
      </c>
      <c r="H7" s="47" t="s">
        <v>20</v>
      </c>
      <c r="I7" s="45" t="s">
        <v>21</v>
      </c>
      <c r="J7" s="11"/>
      <c r="K7" s="68"/>
      <c r="L7" s="58"/>
      <c r="M7" s="58"/>
      <c r="N7" s="58"/>
      <c r="O7" s="58"/>
      <c r="P7" s="58"/>
      <c r="Q7" s="58"/>
      <c r="R7" s="58"/>
      <c r="S7" s="14"/>
      <c r="AB7" s="68"/>
      <c r="AC7" s="68"/>
      <c r="AD7" s="68"/>
      <c r="AE7" s="68"/>
      <c r="AF7" s="68"/>
    </row>
    <row r="8" spans="1:32" ht="20.100000000000001" customHeight="1" x14ac:dyDescent="0.2">
      <c r="A8" s="19" t="s">
        <v>65</v>
      </c>
      <c r="B8" s="214">
        <v>62.13540269422414</v>
      </c>
      <c r="C8" s="187">
        <v>61.369526113855144</v>
      </c>
      <c r="D8" s="163">
        <v>62.916264140802838</v>
      </c>
      <c r="E8" s="224">
        <v>60.267922708686264</v>
      </c>
      <c r="F8" s="160">
        <v>65.400784648841764</v>
      </c>
      <c r="G8" s="160">
        <v>62.920698396210419</v>
      </c>
      <c r="H8" s="160">
        <v>61.212070809178179</v>
      </c>
      <c r="I8" s="161">
        <v>60.844820253558972</v>
      </c>
      <c r="J8" s="11"/>
      <c r="K8" s="68"/>
      <c r="L8" s="58"/>
      <c r="M8" s="69"/>
      <c r="N8" s="69"/>
      <c r="O8" s="69"/>
      <c r="P8" s="69"/>
      <c r="Q8" s="69"/>
      <c r="R8" s="69"/>
      <c r="S8" s="14"/>
      <c r="AB8" s="58"/>
      <c r="AC8" s="58"/>
      <c r="AD8" s="58"/>
      <c r="AE8" s="58"/>
      <c r="AF8" s="58"/>
    </row>
    <row r="9" spans="1:32" ht="20.100000000000001" customHeight="1" x14ac:dyDescent="0.2">
      <c r="A9" s="20" t="s">
        <v>66</v>
      </c>
      <c r="B9" s="215">
        <v>11.262182741460313</v>
      </c>
      <c r="C9" s="187">
        <v>11.133525034351306</v>
      </c>
      <c r="D9" s="163">
        <v>11.393357719076542</v>
      </c>
      <c r="E9" s="225">
        <v>13.234578198340897</v>
      </c>
      <c r="F9" s="167">
        <v>11.192475197400141</v>
      </c>
      <c r="G9" s="167">
        <v>10.359174065238379</v>
      </c>
      <c r="H9" s="167">
        <v>11.272959136838244</v>
      </c>
      <c r="I9" s="168">
        <v>10.316324170232441</v>
      </c>
      <c r="J9" s="11"/>
      <c r="K9" s="68"/>
      <c r="L9" s="58"/>
      <c r="M9" s="69"/>
      <c r="N9" s="69"/>
      <c r="O9" s="69"/>
      <c r="P9" s="69"/>
      <c r="Q9" s="69"/>
      <c r="R9" s="69"/>
      <c r="S9" s="69"/>
      <c r="T9" s="69"/>
      <c r="U9" s="69"/>
      <c r="AB9" s="58"/>
      <c r="AC9" s="69"/>
      <c r="AD9" s="69"/>
      <c r="AE9" s="69"/>
      <c r="AF9" s="69"/>
    </row>
    <row r="10" spans="1:32" ht="20.100000000000001" customHeight="1" x14ac:dyDescent="0.2">
      <c r="A10" s="20" t="s">
        <v>67</v>
      </c>
      <c r="B10" s="215">
        <v>9.6740046935782402</v>
      </c>
      <c r="C10" s="187">
        <v>9.4092552178100846</v>
      </c>
      <c r="D10" s="163">
        <v>9.9439341625401045</v>
      </c>
      <c r="E10" s="225">
        <v>11.12919166817202</v>
      </c>
      <c r="F10" s="167">
        <v>11.573334869419236</v>
      </c>
      <c r="G10" s="167">
        <v>8.5483120334470595</v>
      </c>
      <c r="H10" s="167">
        <v>9.5085403738462873</v>
      </c>
      <c r="I10" s="168">
        <v>7.6690018894466307</v>
      </c>
      <c r="J10" s="11"/>
      <c r="L10" s="58"/>
      <c r="M10" s="69"/>
      <c r="N10" s="69"/>
      <c r="O10" s="69"/>
      <c r="P10" s="69"/>
      <c r="Q10" s="69"/>
      <c r="R10" s="69"/>
      <c r="S10" s="14"/>
      <c r="AB10" s="58"/>
      <c r="AC10" s="69"/>
      <c r="AD10" s="69"/>
      <c r="AE10" s="69"/>
      <c r="AF10" s="69"/>
    </row>
    <row r="11" spans="1:32" ht="20.100000000000001" customHeight="1" x14ac:dyDescent="0.2">
      <c r="A11" s="20" t="s">
        <v>68</v>
      </c>
      <c r="B11" s="215">
        <v>8.1492352440830444</v>
      </c>
      <c r="C11" s="187">
        <v>10.139045494360564</v>
      </c>
      <c r="D11" s="163">
        <v>6.1204930808215448</v>
      </c>
      <c r="E11" s="225">
        <v>5.1958887960060922</v>
      </c>
      <c r="F11" s="167">
        <v>10.058474995608284</v>
      </c>
      <c r="G11" s="167">
        <v>6.8379098539239003</v>
      </c>
      <c r="H11" s="167">
        <v>9.2216400418168512</v>
      </c>
      <c r="I11" s="168">
        <v>9.3158110927320479</v>
      </c>
      <c r="J11" s="11"/>
      <c r="K11" s="68"/>
      <c r="L11" s="58"/>
      <c r="M11" s="69"/>
      <c r="N11" s="69"/>
      <c r="O11" s="69"/>
      <c r="P11" s="69"/>
      <c r="Q11" s="69"/>
      <c r="R11" s="69"/>
      <c r="S11" s="14"/>
      <c r="AB11" s="58"/>
      <c r="AC11" s="69"/>
      <c r="AD11" s="69"/>
      <c r="AE11" s="69"/>
      <c r="AF11" s="69"/>
    </row>
    <row r="12" spans="1:32" ht="20.100000000000001" customHeight="1" x14ac:dyDescent="0.2">
      <c r="A12" s="20" t="s">
        <v>69</v>
      </c>
      <c r="B12" s="215">
        <v>10.405683465315958</v>
      </c>
      <c r="C12" s="187">
        <v>9.2889443785112107</v>
      </c>
      <c r="D12" s="163">
        <v>11.544272268166411</v>
      </c>
      <c r="E12" s="225">
        <v>11.564823798775652</v>
      </c>
      <c r="F12" s="167">
        <v>11.98971972473203</v>
      </c>
      <c r="G12" s="167">
        <v>9.3444320154414573</v>
      </c>
      <c r="H12" s="167">
        <v>10.085583169568062</v>
      </c>
      <c r="I12" s="168">
        <v>9.0928920460964111</v>
      </c>
      <c r="J12" s="11"/>
      <c r="K12" s="68"/>
      <c r="L12" s="58"/>
      <c r="M12" s="69"/>
      <c r="N12" s="69"/>
      <c r="O12" s="69"/>
      <c r="P12" s="69"/>
      <c r="Q12" s="69"/>
      <c r="R12" s="69"/>
      <c r="S12" s="14"/>
      <c r="AB12" s="58"/>
      <c r="AC12" s="69"/>
      <c r="AD12" s="69"/>
      <c r="AE12" s="69"/>
      <c r="AF12" s="69"/>
    </row>
    <row r="13" spans="1:32" ht="20.100000000000001" customHeight="1" x14ac:dyDescent="0.2">
      <c r="A13" s="20" t="s">
        <v>70</v>
      </c>
      <c r="B13" s="215">
        <v>7.0354970595802273</v>
      </c>
      <c r="C13" s="187">
        <v>5.8830775794165753</v>
      </c>
      <c r="D13" s="163">
        <v>8.2104643655561969</v>
      </c>
      <c r="E13" s="225">
        <v>4.9606342972260311</v>
      </c>
      <c r="F13" s="167">
        <v>6.6730702100619848</v>
      </c>
      <c r="G13" s="167">
        <v>7.9304131556449633</v>
      </c>
      <c r="H13" s="167">
        <v>7.5744729897923095</v>
      </c>
      <c r="I13" s="168">
        <v>7.959873863750186</v>
      </c>
      <c r="J13" s="11"/>
      <c r="K13" s="68"/>
      <c r="L13" s="58"/>
      <c r="M13" s="69"/>
      <c r="N13" s="69"/>
      <c r="O13" s="69"/>
      <c r="P13" s="69"/>
      <c r="Q13" s="69"/>
      <c r="R13" s="69"/>
      <c r="S13" s="14"/>
      <c r="AB13" s="58"/>
      <c r="AC13" s="69"/>
      <c r="AD13" s="69"/>
      <c r="AE13" s="69"/>
      <c r="AF13" s="69"/>
    </row>
    <row r="14" spans="1:32" ht="20.100000000000001" customHeight="1" x14ac:dyDescent="0.2">
      <c r="A14" s="20" t="s">
        <v>71</v>
      </c>
      <c r="B14" s="215">
        <v>10.06064441952161</v>
      </c>
      <c r="C14" s="187">
        <v>8.7508263015026522</v>
      </c>
      <c r="D14" s="163">
        <v>11.396089968592602</v>
      </c>
      <c r="E14" s="225">
        <v>10.591117343214652</v>
      </c>
      <c r="F14" s="167">
        <v>12.678137941025359</v>
      </c>
      <c r="G14" s="167">
        <v>9.4381256666379976</v>
      </c>
      <c r="H14" s="167">
        <v>9.5954199713866473</v>
      </c>
      <c r="I14" s="168">
        <v>8.0369893853545165</v>
      </c>
      <c r="J14" s="11"/>
      <c r="K14" s="68"/>
      <c r="L14" s="58"/>
      <c r="M14" s="69"/>
      <c r="N14" s="69"/>
      <c r="O14" s="69"/>
      <c r="P14" s="69"/>
      <c r="Q14" s="69"/>
      <c r="R14" s="69"/>
      <c r="S14" s="14"/>
      <c r="AB14" s="58"/>
      <c r="AC14" s="69"/>
      <c r="AD14" s="69"/>
      <c r="AE14" s="69"/>
      <c r="AF14" s="69"/>
    </row>
    <row r="15" spans="1:32" ht="20.100000000000001" customHeight="1" x14ac:dyDescent="0.2">
      <c r="A15" s="20" t="s">
        <v>72</v>
      </c>
      <c r="B15" s="215">
        <v>19.727671701661905</v>
      </c>
      <c r="C15" s="187">
        <v>18.89774869101262</v>
      </c>
      <c r="D15" s="163">
        <v>20.573832687982353</v>
      </c>
      <c r="E15" s="225">
        <v>21.942139724502617</v>
      </c>
      <c r="F15" s="167">
        <v>22.965800560833724</v>
      </c>
      <c r="G15" s="167">
        <v>19.897126051754238</v>
      </c>
      <c r="H15" s="167">
        <v>18.077809303051829</v>
      </c>
      <c r="I15" s="168">
        <v>15.876415071286527</v>
      </c>
      <c r="J15" s="11"/>
      <c r="K15" s="68"/>
      <c r="L15" s="58"/>
      <c r="M15" s="69"/>
      <c r="N15" s="69"/>
      <c r="O15" s="69"/>
      <c r="P15" s="69"/>
      <c r="Q15" s="69"/>
      <c r="R15" s="69"/>
      <c r="S15" s="9"/>
      <c r="AB15" s="14"/>
      <c r="AC15" s="14"/>
      <c r="AD15" s="14"/>
      <c r="AE15" s="14"/>
      <c r="AF15" s="14"/>
    </row>
    <row r="16" spans="1:32" ht="20.100000000000001" customHeight="1" x14ac:dyDescent="0.2">
      <c r="A16" s="20" t="s">
        <v>73</v>
      </c>
      <c r="B16" s="215">
        <v>5.5509777046514523</v>
      </c>
      <c r="C16" s="187">
        <v>5.9215219662046268</v>
      </c>
      <c r="D16" s="163">
        <v>5.1731835071079129</v>
      </c>
      <c r="E16" s="225">
        <v>5.9029271033059425</v>
      </c>
      <c r="F16" s="167">
        <v>6.2022255149043319</v>
      </c>
      <c r="G16" s="167">
        <v>6.8724852636980502</v>
      </c>
      <c r="H16" s="167">
        <v>4.4276618646839676</v>
      </c>
      <c r="I16" s="168">
        <v>4.388809240001736</v>
      </c>
      <c r="J16" s="11"/>
      <c r="K16" s="68"/>
      <c r="L16" s="58"/>
      <c r="M16" s="69"/>
      <c r="N16" s="69"/>
      <c r="O16" s="69"/>
      <c r="P16" s="69"/>
      <c r="Q16" s="69"/>
      <c r="R16" s="69"/>
    </row>
    <row r="17" spans="1:25" ht="20.100000000000001" customHeight="1" x14ac:dyDescent="0.2">
      <c r="A17" s="52" t="s">
        <v>74</v>
      </c>
      <c r="B17" s="215">
        <v>39.308918376381818</v>
      </c>
      <c r="C17" s="187">
        <v>35.898997940850037</v>
      </c>
      <c r="D17" s="163">
        <v>42.785556090940652</v>
      </c>
      <c r="E17" s="225">
        <v>35.704170489526604</v>
      </c>
      <c r="F17" s="167">
        <v>34.666386092173518</v>
      </c>
      <c r="G17" s="167">
        <v>38.132448103365221</v>
      </c>
      <c r="H17" s="167">
        <v>41.306474602075753</v>
      </c>
      <c r="I17" s="168">
        <v>46.548115100318483</v>
      </c>
      <c r="J17" s="11"/>
      <c r="K17" s="68"/>
      <c r="L17" s="58"/>
      <c r="M17" s="69"/>
      <c r="N17" s="69"/>
      <c r="O17" s="69"/>
      <c r="P17" s="69"/>
      <c r="Q17" s="69"/>
      <c r="R17" s="69"/>
    </row>
    <row r="18" spans="1:25" ht="20.100000000000001" customHeight="1" x14ac:dyDescent="0.2">
      <c r="A18" s="20" t="s">
        <v>75</v>
      </c>
      <c r="B18" s="215">
        <v>31.174851237992947</v>
      </c>
      <c r="C18" s="187">
        <v>24.983038920044567</v>
      </c>
      <c r="D18" s="163">
        <v>37.487810332797132</v>
      </c>
      <c r="E18" s="225">
        <v>29.447975318747556</v>
      </c>
      <c r="F18" s="167">
        <v>34.384528284440023</v>
      </c>
      <c r="G18" s="167">
        <v>34.048005993574719</v>
      </c>
      <c r="H18" s="167">
        <v>30.417230648078235</v>
      </c>
      <c r="I18" s="168">
        <v>27.55737567595407</v>
      </c>
      <c r="J18" s="11"/>
      <c r="K18" s="68"/>
      <c r="L18" s="58"/>
      <c r="M18" s="69"/>
      <c r="N18" s="69"/>
      <c r="O18" s="69"/>
      <c r="P18" s="69"/>
      <c r="Q18" s="69"/>
      <c r="R18" s="69"/>
    </row>
    <row r="19" spans="1:25" ht="31.5" x14ac:dyDescent="0.2">
      <c r="A19" s="48" t="s">
        <v>76</v>
      </c>
      <c r="B19" s="215">
        <v>32.058729072707273</v>
      </c>
      <c r="C19" s="187">
        <v>20.985254863767725</v>
      </c>
      <c r="D19" s="163">
        <v>43.348862902468916</v>
      </c>
      <c r="E19" s="225">
        <v>31.271126626704305</v>
      </c>
      <c r="F19" s="167">
        <v>31.200397542517155</v>
      </c>
      <c r="G19" s="167">
        <v>30.572116377102777</v>
      </c>
      <c r="H19" s="167">
        <v>35.890342096247615</v>
      </c>
      <c r="I19" s="168">
        <v>31.261185318064317</v>
      </c>
      <c r="J19" s="11"/>
      <c r="K19" s="68"/>
      <c r="L19" s="58"/>
      <c r="M19" s="68"/>
      <c r="N19" s="69"/>
      <c r="O19" s="69"/>
      <c r="P19" s="69"/>
      <c r="Q19" s="69"/>
      <c r="R19" s="69"/>
    </row>
    <row r="20" spans="1:25" ht="17.100000000000001" customHeight="1" x14ac:dyDescent="0.2">
      <c r="A20" s="20" t="s">
        <v>77</v>
      </c>
      <c r="B20" s="215">
        <v>9.4973100245791997</v>
      </c>
      <c r="C20" s="187">
        <v>4.7637502452347666</v>
      </c>
      <c r="D20" s="163">
        <v>14.323484935144451</v>
      </c>
      <c r="E20" s="225">
        <v>7.8393146842060393</v>
      </c>
      <c r="F20" s="167">
        <v>10.27476191632862</v>
      </c>
      <c r="G20" s="167">
        <v>12.690988581353615</v>
      </c>
      <c r="H20" s="167">
        <v>9.5715627559441661</v>
      </c>
      <c r="I20" s="168">
        <v>7.0691313005217085</v>
      </c>
      <c r="J20" s="11"/>
      <c r="K20" s="68"/>
      <c r="L20" s="58"/>
      <c r="M20" s="69"/>
      <c r="N20" s="69"/>
      <c r="O20" s="69"/>
      <c r="P20" s="69"/>
      <c r="Q20" s="69"/>
      <c r="R20" s="69"/>
    </row>
    <row r="21" spans="1:25" ht="15.95" customHeight="1" x14ac:dyDescent="0.2">
      <c r="A21" s="52" t="s">
        <v>78</v>
      </c>
      <c r="B21" s="215">
        <v>12.093897344190866</v>
      </c>
      <c r="C21" s="187">
        <v>11.260863694716738</v>
      </c>
      <c r="D21" s="163">
        <v>12.943229830978552</v>
      </c>
      <c r="E21" s="225">
        <v>9.6354578613298898</v>
      </c>
      <c r="F21" s="167">
        <v>11.029483510745239</v>
      </c>
      <c r="G21" s="167">
        <v>11.149866218112699</v>
      </c>
      <c r="H21" s="167">
        <v>12.621027667390072</v>
      </c>
      <c r="I21" s="168">
        <v>15.929344236281541</v>
      </c>
      <c r="J21" s="11"/>
      <c r="K21" s="68"/>
      <c r="L21" s="58"/>
      <c r="M21" s="69"/>
      <c r="N21" s="69"/>
      <c r="O21" s="69"/>
      <c r="P21" s="69"/>
      <c r="Q21" s="69"/>
      <c r="R21" s="69"/>
    </row>
    <row r="22" spans="1:25" ht="15.75" x14ac:dyDescent="0.2">
      <c r="A22" s="20" t="s">
        <v>79</v>
      </c>
      <c r="B22" s="215">
        <v>1.9470364452526412</v>
      </c>
      <c r="C22" s="187">
        <v>1.5627763452770191</v>
      </c>
      <c r="D22" s="163">
        <v>2.3388148403890172</v>
      </c>
      <c r="E22" s="225">
        <v>2.0540756628161021</v>
      </c>
      <c r="F22" s="167">
        <v>2.0001626346766486</v>
      </c>
      <c r="G22" s="167">
        <v>2.5537713746065727</v>
      </c>
      <c r="H22" s="167">
        <v>1.4136318971078745</v>
      </c>
      <c r="I22" s="168">
        <v>1.7286355375484206</v>
      </c>
      <c r="J22" s="11"/>
      <c r="K22" s="68"/>
      <c r="L22" s="58"/>
      <c r="M22" s="69"/>
      <c r="N22" s="69"/>
      <c r="O22" s="69"/>
      <c r="P22" s="69"/>
      <c r="Q22" s="69"/>
      <c r="R22" s="69"/>
    </row>
    <row r="23" spans="1:25" ht="15.75" x14ac:dyDescent="0.2">
      <c r="A23" s="48" t="s">
        <v>80</v>
      </c>
      <c r="B23" s="215">
        <v>4.8347717786488928</v>
      </c>
      <c r="C23" s="187">
        <v>4.2236178609652324</v>
      </c>
      <c r="D23" s="163">
        <v>5.4578833144721637</v>
      </c>
      <c r="E23" s="225">
        <v>6.2674855479065066</v>
      </c>
      <c r="F23" s="167">
        <v>6.3098586764705606</v>
      </c>
      <c r="G23" s="167">
        <v>4.1231607391571714</v>
      </c>
      <c r="H23" s="167">
        <v>4.5706491509394169</v>
      </c>
      <c r="I23" s="168">
        <v>2.9614989474602686</v>
      </c>
      <c r="J23" s="11"/>
      <c r="K23" s="68"/>
      <c r="L23" s="58"/>
      <c r="M23" s="69"/>
      <c r="N23" s="69"/>
      <c r="O23" s="69"/>
      <c r="P23" s="69"/>
      <c r="Q23" s="69"/>
      <c r="R23" s="69"/>
    </row>
    <row r="24" spans="1:25" ht="15.75" x14ac:dyDescent="0.2">
      <c r="A24" s="48" t="s">
        <v>81</v>
      </c>
      <c r="B24" s="215">
        <v>4.2679038390722432</v>
      </c>
      <c r="C24" s="187">
        <v>4.6738786799246217</v>
      </c>
      <c r="D24" s="163">
        <v>3.8539858402350662</v>
      </c>
      <c r="E24" s="225">
        <v>3.9697210922271924</v>
      </c>
      <c r="F24" s="167">
        <v>2.7556472309385152</v>
      </c>
      <c r="G24" s="167">
        <v>4.4588941455830149</v>
      </c>
      <c r="H24" s="167">
        <v>5.0345629718685272</v>
      </c>
      <c r="I24" s="168">
        <v>5.0913427946077743</v>
      </c>
      <c r="K24" s="68"/>
      <c r="L24" s="3"/>
      <c r="M24" s="3"/>
      <c r="N24" s="3"/>
      <c r="O24" s="3"/>
      <c r="P24" s="3"/>
      <c r="Q24" s="3"/>
      <c r="R24" s="3"/>
    </row>
    <row r="25" spans="1:25" ht="20.100000000000001" customHeight="1" thickBot="1" x14ac:dyDescent="0.25">
      <c r="A25" s="48" t="s">
        <v>126</v>
      </c>
      <c r="B25" s="215">
        <v>1.6865919377092591</v>
      </c>
      <c r="C25" s="187">
        <v>2.029699218163401</v>
      </c>
      <c r="D25" s="167">
        <v>1.3367715433866254</v>
      </c>
      <c r="E25" s="225">
        <v>1.8687527632469927</v>
      </c>
      <c r="F25" s="167">
        <v>1.5033860209341663</v>
      </c>
      <c r="G25" s="167">
        <v>1.8284156313958171</v>
      </c>
      <c r="H25" s="167">
        <v>1.5997223611661786</v>
      </c>
      <c r="I25" s="168">
        <v>1.640126939735203</v>
      </c>
    </row>
    <row r="26" spans="1:25" ht="20.100000000000001" customHeight="1" thickBot="1" x14ac:dyDescent="0.3">
      <c r="A26" s="49" t="s">
        <v>13</v>
      </c>
      <c r="B26" s="177">
        <v>2776</v>
      </c>
      <c r="C26" s="222">
        <v>1332</v>
      </c>
      <c r="D26" s="177">
        <v>1444</v>
      </c>
      <c r="E26" s="176">
        <v>564</v>
      </c>
      <c r="F26" s="177">
        <v>574</v>
      </c>
      <c r="G26" s="177">
        <v>571</v>
      </c>
      <c r="H26" s="177">
        <v>564</v>
      </c>
      <c r="I26" s="178">
        <v>503</v>
      </c>
    </row>
    <row r="27" spans="1:25" ht="15.6" customHeight="1" x14ac:dyDescent="0.2"/>
    <row r="28" spans="1:25" ht="16.5" thickBot="1" x14ac:dyDescent="0.3">
      <c r="A28" s="4" t="s">
        <v>203</v>
      </c>
    </row>
    <row r="29" spans="1:25" ht="15.75" thickBot="1" x14ac:dyDescent="0.25">
      <c r="B29" s="22" t="s">
        <v>14</v>
      </c>
      <c r="C29" s="23"/>
      <c r="D29" s="24"/>
      <c r="E29" s="22" t="s">
        <v>22</v>
      </c>
      <c r="F29" s="23"/>
      <c r="G29" s="24"/>
      <c r="H29" s="22" t="s">
        <v>16</v>
      </c>
      <c r="I29" s="23"/>
      <c r="J29" s="24"/>
      <c r="K29" s="22" t="s">
        <v>17</v>
      </c>
      <c r="L29" s="23"/>
      <c r="M29" s="24"/>
      <c r="N29" s="22" t="s">
        <v>18</v>
      </c>
      <c r="O29" s="23"/>
      <c r="P29" s="24"/>
      <c r="Q29" s="22" t="s">
        <v>19</v>
      </c>
      <c r="R29" s="23"/>
      <c r="S29" s="24"/>
      <c r="T29" s="22" t="s">
        <v>20</v>
      </c>
      <c r="U29" s="23"/>
      <c r="V29" s="24"/>
      <c r="W29" s="22" t="s">
        <v>21</v>
      </c>
      <c r="X29" s="23"/>
      <c r="Y29" s="24"/>
    </row>
    <row r="30" spans="1:25" ht="26.25" thickBot="1" x14ac:dyDescent="0.25">
      <c r="A30" s="18"/>
      <c r="B30" s="30" t="s">
        <v>84</v>
      </c>
      <c r="C30" s="31" t="s">
        <v>118</v>
      </c>
      <c r="D30" s="32" t="s">
        <v>119</v>
      </c>
      <c r="E30" s="30" t="s">
        <v>84</v>
      </c>
      <c r="F30" s="31" t="s">
        <v>118</v>
      </c>
      <c r="G30" s="32" t="s">
        <v>119</v>
      </c>
      <c r="H30" s="30" t="s">
        <v>84</v>
      </c>
      <c r="I30" s="31" t="s">
        <v>118</v>
      </c>
      <c r="J30" s="32" t="s">
        <v>119</v>
      </c>
      <c r="K30" s="30" t="s">
        <v>84</v>
      </c>
      <c r="L30" s="31" t="s">
        <v>118</v>
      </c>
      <c r="M30" s="32" t="s">
        <v>119</v>
      </c>
      <c r="N30" s="30" t="s">
        <v>84</v>
      </c>
      <c r="O30" s="31" t="s">
        <v>118</v>
      </c>
      <c r="P30" s="32" t="s">
        <v>119</v>
      </c>
      <c r="Q30" s="30" t="s">
        <v>84</v>
      </c>
      <c r="R30" s="31" t="s">
        <v>118</v>
      </c>
      <c r="S30" s="32" t="s">
        <v>119</v>
      </c>
      <c r="T30" s="30" t="s">
        <v>84</v>
      </c>
      <c r="U30" s="31" t="s">
        <v>118</v>
      </c>
      <c r="V30" s="32" t="s">
        <v>119</v>
      </c>
      <c r="W30" s="30" t="s">
        <v>84</v>
      </c>
      <c r="X30" s="31" t="s">
        <v>118</v>
      </c>
      <c r="Y30" s="32" t="s">
        <v>119</v>
      </c>
    </row>
    <row r="31" spans="1:25" ht="20.100000000000001" customHeight="1" x14ac:dyDescent="0.2">
      <c r="A31" s="19" t="s">
        <v>65</v>
      </c>
      <c r="B31" s="216">
        <f t="shared" ref="B31:B48" si="0">B8</f>
        <v>62.13540269422414</v>
      </c>
      <c r="C31" s="134">
        <f t="shared" ref="C31:C48" si="1">MAX(0,(B31)-(SQRT((((B31)*(100-(B31)))/$B$26))*1.96))</f>
        <v>60.331003725025369</v>
      </c>
      <c r="D31" s="134">
        <f t="shared" ref="D31:D48" si="2">((B31)+(SQRT((((B31)*(100-(B31)))/$B$26))*1.96))</f>
        <v>63.939801663422912</v>
      </c>
      <c r="E31" s="216">
        <f t="shared" ref="E31:E48" si="3">C8</f>
        <v>61.369526113855144</v>
      </c>
      <c r="F31" s="134">
        <f t="shared" ref="F31:F48" si="4">MAX(0,(E31)-(SQRT((((E31)*(100-(E31)))/$C$26))*1.96))</f>
        <v>58.754684658008181</v>
      </c>
      <c r="G31" s="135">
        <f t="shared" ref="G31:G48" si="5">((E31)+(SQRT((((E31)*(100-(E31)))/$C$26))*1.96))</f>
        <v>63.984367569702108</v>
      </c>
      <c r="H31" s="219">
        <f t="shared" ref="H31:H48" si="6">D8</f>
        <v>62.916264140802838</v>
      </c>
      <c r="I31" s="134">
        <f t="shared" ref="I31:I48" si="7">MAX(0,(H31)-(SQRT((((H31)*(100-(H31)))/$D$26))*1.96))</f>
        <v>60.424851418784783</v>
      </c>
      <c r="J31" s="134">
        <f t="shared" ref="J31:J48" si="8">((H31)+(SQRT((((H31)*(100-(H31)))/$D$26))*1.96))</f>
        <v>65.407676862820892</v>
      </c>
      <c r="K31" s="216">
        <f t="shared" ref="K31:K48" si="9">E8</f>
        <v>60.267922708686264</v>
      </c>
      <c r="L31" s="134">
        <f t="shared" ref="L31:L48" si="10">MAX(0,(K31)-(SQRT(((K31)*(100-(K31)))/$E$26)*1.96))</f>
        <v>56.229328050524245</v>
      </c>
      <c r="M31" s="135">
        <f t="shared" ref="M31:M48" si="11">((K31)+(SQRT((((K31)*(100-(K31)))/$E$26))*1.96))</f>
        <v>64.306517366848283</v>
      </c>
      <c r="N31" s="219">
        <f t="shared" ref="N31:N48" si="12">F8</f>
        <v>65.400784648841764</v>
      </c>
      <c r="O31" s="134">
        <f t="shared" ref="O31:O48" si="13">MAX(0,((N31)-(SQRT((((N31)*(100-(N31)))/$F$26))*1.96)))</f>
        <v>61.50921569959727</v>
      </c>
      <c r="P31" s="134">
        <f t="shared" ref="P31:P48" si="14">((N31)+(SQRT((((N31)*(100-(N31)))/$F$26))*1.96))</f>
        <v>69.292353598086265</v>
      </c>
      <c r="Q31" s="216">
        <f t="shared" ref="Q31:Q48" si="15">G8</f>
        <v>62.920698396210419</v>
      </c>
      <c r="R31" s="134">
        <f t="shared" ref="R31:R48" si="16">MAX(0,((Q31)-(SQRT((((Q31)*(100-(Q31)))/$G$26))*1.96)))</f>
        <v>58.958825329080391</v>
      </c>
      <c r="S31" s="135">
        <f t="shared" ref="S31:S48" si="17">((Q31)+(SQRT((((Q31)*(100-(Q31)))/$G$26))*1.96))</f>
        <v>66.882571463340454</v>
      </c>
      <c r="T31" s="216">
        <f t="shared" ref="T31:T48" si="18">H8</f>
        <v>61.212070809178179</v>
      </c>
      <c r="U31" s="134">
        <f t="shared" ref="U31:U48" si="19">MAX(0,(T31)-(SQRT((((T31)*(100-(T31)))/$H$26))*1.96))</f>
        <v>57.190614521290271</v>
      </c>
      <c r="V31" s="135">
        <f t="shared" ref="V31:V48" si="20">((T31)+(SQRT((((T31)*(100-(T31)))/$H$26))*1.96))</f>
        <v>65.233527097066087</v>
      </c>
      <c r="W31" s="219">
        <f t="shared" ref="W31:W48" si="21">I8</f>
        <v>60.844820253558972</v>
      </c>
      <c r="X31" s="134">
        <f t="shared" ref="X31:X48" si="22">MAX(0,(W31)-(SQRT((((W31)*(100-(W31)))/$I$26))*1.96))</f>
        <v>56.579236279758817</v>
      </c>
      <c r="Y31" s="135">
        <f t="shared" ref="Y31:Y48" si="23">((W31)+(SQRT((((W31)*(100-(W31)))/$I$26))*1.96))</f>
        <v>65.110404227359126</v>
      </c>
    </row>
    <row r="32" spans="1:25" ht="20.100000000000001" customHeight="1" x14ac:dyDescent="0.2">
      <c r="A32" s="20" t="s">
        <v>66</v>
      </c>
      <c r="B32" s="218">
        <f t="shared" si="0"/>
        <v>11.262182741460313</v>
      </c>
      <c r="C32" s="137">
        <f t="shared" si="1"/>
        <v>10.086170083169225</v>
      </c>
      <c r="D32" s="137">
        <f t="shared" si="2"/>
        <v>12.4381953997514</v>
      </c>
      <c r="E32" s="218">
        <f t="shared" si="3"/>
        <v>11.133525034351306</v>
      </c>
      <c r="F32" s="137">
        <f t="shared" si="4"/>
        <v>9.4442931090579254</v>
      </c>
      <c r="G32" s="138">
        <f t="shared" si="5"/>
        <v>12.822756959644687</v>
      </c>
      <c r="H32" s="220">
        <f t="shared" si="6"/>
        <v>11.393357719076542</v>
      </c>
      <c r="I32" s="137">
        <f t="shared" si="7"/>
        <v>9.7545368675643047</v>
      </c>
      <c r="J32" s="137">
        <f t="shared" si="8"/>
        <v>13.03217857058878</v>
      </c>
      <c r="K32" s="218">
        <f t="shared" si="9"/>
        <v>13.234578198340897</v>
      </c>
      <c r="L32" s="137">
        <f t="shared" si="10"/>
        <v>10.437884442573719</v>
      </c>
      <c r="M32" s="138">
        <f t="shared" si="11"/>
        <v>16.031271954108075</v>
      </c>
      <c r="N32" s="220">
        <f t="shared" si="12"/>
        <v>11.192475197400141</v>
      </c>
      <c r="O32" s="137">
        <f t="shared" si="13"/>
        <v>8.6132570348551916</v>
      </c>
      <c r="P32" s="137">
        <f t="shared" si="14"/>
        <v>13.77169335994509</v>
      </c>
      <c r="Q32" s="218">
        <f t="shared" si="15"/>
        <v>10.359174065238379</v>
      </c>
      <c r="R32" s="137">
        <f t="shared" si="16"/>
        <v>7.8596719580273282</v>
      </c>
      <c r="S32" s="138">
        <f t="shared" si="17"/>
        <v>12.858676172449432</v>
      </c>
      <c r="T32" s="218">
        <f t="shared" si="18"/>
        <v>11.272959136838244</v>
      </c>
      <c r="U32" s="137">
        <f t="shared" si="19"/>
        <v>8.6628210460562887</v>
      </c>
      <c r="V32" s="138">
        <f t="shared" si="20"/>
        <v>13.883097227620199</v>
      </c>
      <c r="W32" s="220">
        <f t="shared" si="21"/>
        <v>10.316324170232441</v>
      </c>
      <c r="X32" s="137">
        <f t="shared" si="22"/>
        <v>7.6581020404427091</v>
      </c>
      <c r="Y32" s="138">
        <f t="shared" si="23"/>
        <v>12.974546300022173</v>
      </c>
    </row>
    <row r="33" spans="1:25" ht="20.100000000000001" customHeight="1" x14ac:dyDescent="0.2">
      <c r="A33" s="20" t="s">
        <v>67</v>
      </c>
      <c r="B33" s="218">
        <f t="shared" si="0"/>
        <v>9.6740046935782402</v>
      </c>
      <c r="C33" s="137">
        <f t="shared" si="1"/>
        <v>8.5743511824649623</v>
      </c>
      <c r="D33" s="137">
        <f t="shared" si="2"/>
        <v>10.773658204691518</v>
      </c>
      <c r="E33" s="218">
        <f t="shared" si="3"/>
        <v>9.4092552178100846</v>
      </c>
      <c r="F33" s="137">
        <f t="shared" si="4"/>
        <v>7.8413366676858862</v>
      </c>
      <c r="G33" s="138">
        <f t="shared" si="5"/>
        <v>10.977173767934282</v>
      </c>
      <c r="H33" s="220">
        <f t="shared" si="6"/>
        <v>9.9439341625401045</v>
      </c>
      <c r="I33" s="137">
        <f t="shared" si="7"/>
        <v>8.4004290222131086</v>
      </c>
      <c r="J33" s="137">
        <f t="shared" si="8"/>
        <v>11.4874393028671</v>
      </c>
      <c r="K33" s="218">
        <f t="shared" si="9"/>
        <v>11.12919166817202</v>
      </c>
      <c r="L33" s="137">
        <f t="shared" si="10"/>
        <v>8.5336506562982564</v>
      </c>
      <c r="M33" s="138">
        <f t="shared" si="11"/>
        <v>13.724732680045783</v>
      </c>
      <c r="N33" s="220">
        <f t="shared" si="12"/>
        <v>11.573334869419236</v>
      </c>
      <c r="O33" s="137">
        <f t="shared" si="13"/>
        <v>8.9562307070470339</v>
      </c>
      <c r="P33" s="137">
        <f t="shared" si="14"/>
        <v>14.190439031791438</v>
      </c>
      <c r="Q33" s="218">
        <f t="shared" si="15"/>
        <v>8.5483120334470595</v>
      </c>
      <c r="R33" s="137">
        <f t="shared" si="16"/>
        <v>6.2549423697351294</v>
      </c>
      <c r="S33" s="138">
        <f t="shared" si="17"/>
        <v>10.84168169715899</v>
      </c>
      <c r="T33" s="218">
        <f t="shared" si="18"/>
        <v>9.5085403738462873</v>
      </c>
      <c r="U33" s="137">
        <f t="shared" si="19"/>
        <v>7.087638182647126</v>
      </c>
      <c r="V33" s="138">
        <f t="shared" si="20"/>
        <v>11.929442565045449</v>
      </c>
      <c r="W33" s="220">
        <f t="shared" si="21"/>
        <v>7.6690018894466307</v>
      </c>
      <c r="X33" s="137">
        <f t="shared" si="22"/>
        <v>5.343507658823226</v>
      </c>
      <c r="Y33" s="138">
        <f t="shared" si="23"/>
        <v>9.9944961200700355</v>
      </c>
    </row>
    <row r="34" spans="1:25" ht="20.100000000000001" customHeight="1" x14ac:dyDescent="0.2">
      <c r="A34" s="20" t="s">
        <v>68</v>
      </c>
      <c r="B34" s="218">
        <f t="shared" si="0"/>
        <v>8.1492352440830444</v>
      </c>
      <c r="C34" s="137">
        <f t="shared" si="1"/>
        <v>7.1314734210210471</v>
      </c>
      <c r="D34" s="137">
        <f t="shared" si="2"/>
        <v>9.1669970671450418</v>
      </c>
      <c r="E34" s="218">
        <f t="shared" si="3"/>
        <v>10.139045494360564</v>
      </c>
      <c r="F34" s="137">
        <f t="shared" si="4"/>
        <v>8.5180268554841412</v>
      </c>
      <c r="G34" s="138">
        <f t="shared" si="5"/>
        <v>11.760064133236988</v>
      </c>
      <c r="H34" s="220">
        <f t="shared" si="6"/>
        <v>6.1204930808215448</v>
      </c>
      <c r="I34" s="137">
        <f t="shared" si="7"/>
        <v>4.8841156169461621</v>
      </c>
      <c r="J34" s="137">
        <f t="shared" si="8"/>
        <v>7.3568705446969274</v>
      </c>
      <c r="K34" s="218">
        <f t="shared" si="9"/>
        <v>5.1958887960060922</v>
      </c>
      <c r="L34" s="137">
        <f t="shared" si="10"/>
        <v>3.3641648258539303</v>
      </c>
      <c r="M34" s="138">
        <f t="shared" si="11"/>
        <v>7.0276127661582546</v>
      </c>
      <c r="N34" s="220">
        <f t="shared" si="12"/>
        <v>10.058474995608284</v>
      </c>
      <c r="O34" s="137">
        <f t="shared" si="13"/>
        <v>7.5978449709869746</v>
      </c>
      <c r="P34" s="137">
        <f t="shared" si="14"/>
        <v>12.519105020229594</v>
      </c>
      <c r="Q34" s="218">
        <f t="shared" si="15"/>
        <v>6.8379098539239003</v>
      </c>
      <c r="R34" s="137">
        <f t="shared" si="16"/>
        <v>4.7676764367216418</v>
      </c>
      <c r="S34" s="138">
        <f t="shared" si="17"/>
        <v>8.9081432711261588</v>
      </c>
      <c r="T34" s="218">
        <f t="shared" si="18"/>
        <v>9.2216400418168512</v>
      </c>
      <c r="U34" s="137">
        <f t="shared" si="19"/>
        <v>6.8337640532284532</v>
      </c>
      <c r="V34" s="138">
        <f t="shared" si="20"/>
        <v>11.609516030405249</v>
      </c>
      <c r="W34" s="220">
        <f t="shared" si="21"/>
        <v>9.3158110927320479</v>
      </c>
      <c r="X34" s="137">
        <f t="shared" si="22"/>
        <v>6.7757263729467505</v>
      </c>
      <c r="Y34" s="138">
        <f t="shared" si="23"/>
        <v>11.855895812517346</v>
      </c>
    </row>
    <row r="35" spans="1:25" ht="20.100000000000001" customHeight="1" x14ac:dyDescent="0.2">
      <c r="A35" s="20" t="s">
        <v>69</v>
      </c>
      <c r="B35" s="218">
        <f t="shared" si="0"/>
        <v>10.405683465315958</v>
      </c>
      <c r="C35" s="137">
        <f t="shared" si="1"/>
        <v>9.2698311274118304</v>
      </c>
      <c r="D35" s="137">
        <f t="shared" si="2"/>
        <v>11.541535803220086</v>
      </c>
      <c r="E35" s="218">
        <f t="shared" si="3"/>
        <v>9.2889443785112107</v>
      </c>
      <c r="F35" s="137">
        <f t="shared" si="4"/>
        <v>7.7300479911856481</v>
      </c>
      <c r="G35" s="138">
        <f t="shared" si="5"/>
        <v>10.847840765836773</v>
      </c>
      <c r="H35" s="220">
        <f t="shared" si="6"/>
        <v>11.544272268166411</v>
      </c>
      <c r="I35" s="137">
        <f t="shared" si="7"/>
        <v>9.8960387747429177</v>
      </c>
      <c r="J35" s="137">
        <f t="shared" si="8"/>
        <v>13.192505761589905</v>
      </c>
      <c r="K35" s="218">
        <f t="shared" si="9"/>
        <v>11.564823798775652</v>
      </c>
      <c r="L35" s="137">
        <f t="shared" si="10"/>
        <v>8.9254642750568607</v>
      </c>
      <c r="M35" s="138">
        <f t="shared" si="11"/>
        <v>14.204183322494444</v>
      </c>
      <c r="N35" s="220">
        <f t="shared" si="12"/>
        <v>11.98971972473203</v>
      </c>
      <c r="O35" s="137">
        <f t="shared" si="13"/>
        <v>9.3322315377232226</v>
      </c>
      <c r="P35" s="137">
        <f t="shared" si="14"/>
        <v>14.647207911740837</v>
      </c>
      <c r="Q35" s="218">
        <f t="shared" si="15"/>
        <v>9.3444320154414573</v>
      </c>
      <c r="R35" s="137">
        <f t="shared" si="16"/>
        <v>6.9571060962481281</v>
      </c>
      <c r="S35" s="138">
        <f t="shared" si="17"/>
        <v>11.731757934634786</v>
      </c>
      <c r="T35" s="218">
        <f t="shared" si="18"/>
        <v>10.085583169568062</v>
      </c>
      <c r="U35" s="137">
        <f t="shared" si="19"/>
        <v>7.6002667283167806</v>
      </c>
      <c r="V35" s="138">
        <f t="shared" si="20"/>
        <v>12.570899610819344</v>
      </c>
      <c r="W35" s="220">
        <f t="shared" si="21"/>
        <v>9.0928920460964111</v>
      </c>
      <c r="X35" s="137">
        <f t="shared" si="22"/>
        <v>6.5802997885080217</v>
      </c>
      <c r="Y35" s="138">
        <f t="shared" si="23"/>
        <v>11.605484303684801</v>
      </c>
    </row>
    <row r="36" spans="1:25" ht="20.100000000000001" customHeight="1" x14ac:dyDescent="0.2">
      <c r="A36" s="20" t="s">
        <v>70</v>
      </c>
      <c r="B36" s="218">
        <f t="shared" si="0"/>
        <v>7.0354970595802273</v>
      </c>
      <c r="C36" s="137">
        <f t="shared" si="1"/>
        <v>6.0841208016562236</v>
      </c>
      <c r="D36" s="137">
        <f t="shared" si="2"/>
        <v>7.986873317504231</v>
      </c>
      <c r="E36" s="218">
        <f t="shared" si="3"/>
        <v>5.8830775794165753</v>
      </c>
      <c r="F36" s="137">
        <f t="shared" si="4"/>
        <v>4.6193888695615328</v>
      </c>
      <c r="G36" s="138">
        <f t="shared" si="5"/>
        <v>7.1467662892716177</v>
      </c>
      <c r="H36" s="220">
        <f t="shared" si="6"/>
        <v>8.2104643655561969</v>
      </c>
      <c r="I36" s="137">
        <f t="shared" si="7"/>
        <v>6.7944980521199483</v>
      </c>
      <c r="J36" s="137">
        <f t="shared" si="8"/>
        <v>9.6264306789924454</v>
      </c>
      <c r="K36" s="218">
        <f t="shared" si="9"/>
        <v>4.9606342972260311</v>
      </c>
      <c r="L36" s="137">
        <f t="shared" si="10"/>
        <v>3.1686389003875104</v>
      </c>
      <c r="M36" s="138">
        <f t="shared" si="11"/>
        <v>6.7526296940645523</v>
      </c>
      <c r="N36" s="220">
        <f t="shared" si="12"/>
        <v>6.6730702100619848</v>
      </c>
      <c r="O36" s="137">
        <f t="shared" si="13"/>
        <v>4.6314899318610259</v>
      </c>
      <c r="P36" s="137">
        <f t="shared" si="14"/>
        <v>8.7146504882629436</v>
      </c>
      <c r="Q36" s="218">
        <f t="shared" si="15"/>
        <v>7.9304131556449633</v>
      </c>
      <c r="R36" s="137">
        <f t="shared" si="16"/>
        <v>5.7140341832948582</v>
      </c>
      <c r="S36" s="138">
        <f t="shared" si="17"/>
        <v>10.146792127995068</v>
      </c>
      <c r="T36" s="218">
        <f t="shared" si="18"/>
        <v>7.5744729897923095</v>
      </c>
      <c r="U36" s="137">
        <f t="shared" si="19"/>
        <v>5.3907944916257424</v>
      </c>
      <c r="V36" s="138">
        <f t="shared" si="20"/>
        <v>9.7581514879588767</v>
      </c>
      <c r="W36" s="220">
        <f t="shared" si="21"/>
        <v>7.959873863750186</v>
      </c>
      <c r="X36" s="137">
        <f t="shared" si="22"/>
        <v>5.5944238541711329</v>
      </c>
      <c r="Y36" s="138">
        <f t="shared" si="23"/>
        <v>10.325323873329239</v>
      </c>
    </row>
    <row r="37" spans="1:25" ht="20.100000000000001" customHeight="1" x14ac:dyDescent="0.2">
      <c r="A37" s="20" t="s">
        <v>71</v>
      </c>
      <c r="B37" s="218">
        <f t="shared" si="0"/>
        <v>10.06064441952161</v>
      </c>
      <c r="C37" s="137">
        <f t="shared" si="1"/>
        <v>8.9416340112354646</v>
      </c>
      <c r="D37" s="137">
        <f t="shared" si="2"/>
        <v>11.179654827807756</v>
      </c>
      <c r="E37" s="218">
        <f t="shared" si="3"/>
        <v>8.7508263015026522</v>
      </c>
      <c r="F37" s="137">
        <f t="shared" si="4"/>
        <v>7.2332764698446486</v>
      </c>
      <c r="G37" s="138">
        <f t="shared" si="5"/>
        <v>10.268376133160656</v>
      </c>
      <c r="H37" s="220">
        <f t="shared" si="6"/>
        <v>11.396089968592602</v>
      </c>
      <c r="I37" s="137">
        <f t="shared" si="7"/>
        <v>9.7570978957752867</v>
      </c>
      <c r="J37" s="137">
        <f t="shared" si="8"/>
        <v>13.035082041409916</v>
      </c>
      <c r="K37" s="218">
        <f t="shared" si="9"/>
        <v>10.591117343214652</v>
      </c>
      <c r="L37" s="137">
        <f t="shared" si="10"/>
        <v>8.0514446873924488</v>
      </c>
      <c r="M37" s="138">
        <f t="shared" si="11"/>
        <v>13.130789999036855</v>
      </c>
      <c r="N37" s="220">
        <f t="shared" si="12"/>
        <v>12.678137941025359</v>
      </c>
      <c r="O37" s="137">
        <f t="shared" si="13"/>
        <v>9.9561302025705665</v>
      </c>
      <c r="P37" s="137">
        <f t="shared" si="14"/>
        <v>15.400145679480151</v>
      </c>
      <c r="Q37" s="218">
        <f t="shared" si="15"/>
        <v>9.4381256666379976</v>
      </c>
      <c r="R37" s="137">
        <f t="shared" si="16"/>
        <v>7.0401012750371983</v>
      </c>
      <c r="S37" s="138">
        <f t="shared" si="17"/>
        <v>11.836150058238797</v>
      </c>
      <c r="T37" s="218">
        <f t="shared" si="18"/>
        <v>9.5954199713866473</v>
      </c>
      <c r="U37" s="137">
        <f t="shared" si="19"/>
        <v>7.1646507440323637</v>
      </c>
      <c r="V37" s="138">
        <f t="shared" si="20"/>
        <v>12.02618919874093</v>
      </c>
      <c r="W37" s="220">
        <f t="shared" si="21"/>
        <v>8.0369893853545165</v>
      </c>
      <c r="X37" s="137">
        <f t="shared" si="22"/>
        <v>5.6611046547245536</v>
      </c>
      <c r="Y37" s="138">
        <f t="shared" si="23"/>
        <v>10.412874115984479</v>
      </c>
    </row>
    <row r="38" spans="1:25" ht="20.100000000000001" customHeight="1" x14ac:dyDescent="0.2">
      <c r="A38" s="20" t="s">
        <v>72</v>
      </c>
      <c r="B38" s="218">
        <f t="shared" si="0"/>
        <v>19.727671701661905</v>
      </c>
      <c r="C38" s="137">
        <f t="shared" si="1"/>
        <v>18.247312231201054</v>
      </c>
      <c r="D38" s="137">
        <f t="shared" si="2"/>
        <v>21.208031172122755</v>
      </c>
      <c r="E38" s="218">
        <f t="shared" si="3"/>
        <v>18.89774869101262</v>
      </c>
      <c r="F38" s="137">
        <f t="shared" si="4"/>
        <v>16.795299793598293</v>
      </c>
      <c r="G38" s="138">
        <f t="shared" si="5"/>
        <v>21.000197588426946</v>
      </c>
      <c r="H38" s="220">
        <f t="shared" si="6"/>
        <v>20.573832687982353</v>
      </c>
      <c r="I38" s="137">
        <f t="shared" si="7"/>
        <v>18.488804744539088</v>
      </c>
      <c r="J38" s="137">
        <f t="shared" si="8"/>
        <v>22.658860631425618</v>
      </c>
      <c r="K38" s="218">
        <f t="shared" si="9"/>
        <v>21.942139724502617</v>
      </c>
      <c r="L38" s="137">
        <f t="shared" si="10"/>
        <v>18.526560772632145</v>
      </c>
      <c r="M38" s="138">
        <f t="shared" si="11"/>
        <v>25.357718676373089</v>
      </c>
      <c r="N38" s="220">
        <f t="shared" si="12"/>
        <v>22.965800560833724</v>
      </c>
      <c r="O38" s="137">
        <f t="shared" si="13"/>
        <v>19.524816138971211</v>
      </c>
      <c r="P38" s="137">
        <f t="shared" si="14"/>
        <v>26.406784982696237</v>
      </c>
      <c r="Q38" s="218">
        <f t="shared" si="15"/>
        <v>19.897126051754238</v>
      </c>
      <c r="R38" s="137">
        <f t="shared" si="16"/>
        <v>16.6225337092209</v>
      </c>
      <c r="S38" s="138">
        <f t="shared" si="17"/>
        <v>23.171718394287577</v>
      </c>
      <c r="T38" s="218">
        <f t="shared" si="18"/>
        <v>18.077809303051829</v>
      </c>
      <c r="U38" s="137">
        <f t="shared" si="19"/>
        <v>14.901738331660004</v>
      </c>
      <c r="V38" s="138">
        <f t="shared" si="20"/>
        <v>21.253880274443656</v>
      </c>
      <c r="W38" s="220">
        <f t="shared" si="21"/>
        <v>15.876415071286527</v>
      </c>
      <c r="X38" s="137">
        <f t="shared" si="22"/>
        <v>12.682618965390621</v>
      </c>
      <c r="Y38" s="138">
        <f t="shared" si="23"/>
        <v>19.070211177182433</v>
      </c>
    </row>
    <row r="39" spans="1:25" ht="20.100000000000001" customHeight="1" x14ac:dyDescent="0.2">
      <c r="A39" s="20" t="s">
        <v>73</v>
      </c>
      <c r="B39" s="218">
        <f t="shared" si="0"/>
        <v>5.5509777046514523</v>
      </c>
      <c r="C39" s="137">
        <f t="shared" si="1"/>
        <v>4.6991930431213156</v>
      </c>
      <c r="D39" s="137">
        <f t="shared" si="2"/>
        <v>6.4027623661815891</v>
      </c>
      <c r="E39" s="218">
        <f t="shared" si="3"/>
        <v>5.9215219662046268</v>
      </c>
      <c r="F39" s="137">
        <f t="shared" si="4"/>
        <v>4.6539700015586414</v>
      </c>
      <c r="G39" s="138">
        <f t="shared" si="5"/>
        <v>7.1890739308506122</v>
      </c>
      <c r="H39" s="220">
        <f t="shared" si="6"/>
        <v>5.1731835071079129</v>
      </c>
      <c r="I39" s="137">
        <f t="shared" si="7"/>
        <v>4.0307866430512806</v>
      </c>
      <c r="J39" s="137">
        <f t="shared" si="8"/>
        <v>6.3155803711645451</v>
      </c>
      <c r="K39" s="218">
        <f t="shared" si="9"/>
        <v>5.9029271033059425</v>
      </c>
      <c r="L39" s="137">
        <f t="shared" si="10"/>
        <v>3.9578434395313353</v>
      </c>
      <c r="M39" s="138">
        <f t="shared" si="11"/>
        <v>7.8480107670805497</v>
      </c>
      <c r="N39" s="220">
        <f t="shared" si="12"/>
        <v>6.2022255149043319</v>
      </c>
      <c r="O39" s="137">
        <f t="shared" si="13"/>
        <v>4.2290297763914477</v>
      </c>
      <c r="P39" s="137">
        <f t="shared" si="14"/>
        <v>8.1754212534172161</v>
      </c>
      <c r="Q39" s="218">
        <f t="shared" si="15"/>
        <v>6.8724852636980502</v>
      </c>
      <c r="R39" s="137">
        <f t="shared" si="16"/>
        <v>4.7974096218343956</v>
      </c>
      <c r="S39" s="138">
        <f t="shared" si="17"/>
        <v>8.9475609055617049</v>
      </c>
      <c r="T39" s="218">
        <f t="shared" si="18"/>
        <v>4.4276618646839676</v>
      </c>
      <c r="U39" s="137">
        <f t="shared" si="19"/>
        <v>2.7299270747213749</v>
      </c>
      <c r="V39" s="138">
        <f t="shared" si="20"/>
        <v>6.1253966546465604</v>
      </c>
      <c r="W39" s="220">
        <f t="shared" si="21"/>
        <v>4.388809240001736</v>
      </c>
      <c r="X39" s="137">
        <f t="shared" si="22"/>
        <v>2.5986164872539521</v>
      </c>
      <c r="Y39" s="138">
        <f t="shared" si="23"/>
        <v>6.1790019927495194</v>
      </c>
    </row>
    <row r="40" spans="1:25" ht="20.100000000000001" customHeight="1" x14ac:dyDescent="0.2">
      <c r="A40" s="52" t="s">
        <v>74</v>
      </c>
      <c r="B40" s="218">
        <f t="shared" si="0"/>
        <v>39.308918376381818</v>
      </c>
      <c r="C40" s="137">
        <f t="shared" si="1"/>
        <v>37.491920891424051</v>
      </c>
      <c r="D40" s="137">
        <f t="shared" si="2"/>
        <v>41.125915861339585</v>
      </c>
      <c r="E40" s="218">
        <f t="shared" si="3"/>
        <v>35.898997940850037</v>
      </c>
      <c r="F40" s="137">
        <f t="shared" si="4"/>
        <v>33.322810068835807</v>
      </c>
      <c r="G40" s="138">
        <f t="shared" si="5"/>
        <v>38.475185812864268</v>
      </c>
      <c r="H40" s="220">
        <f t="shared" si="6"/>
        <v>42.785556090940652</v>
      </c>
      <c r="I40" s="137">
        <f t="shared" si="7"/>
        <v>40.23359583855644</v>
      </c>
      <c r="J40" s="137">
        <f t="shared" si="8"/>
        <v>45.337516343324864</v>
      </c>
      <c r="K40" s="218">
        <f t="shared" si="9"/>
        <v>35.704170489526604</v>
      </c>
      <c r="L40" s="137">
        <f t="shared" si="10"/>
        <v>31.749890700203959</v>
      </c>
      <c r="M40" s="138">
        <f t="shared" si="11"/>
        <v>39.658450278849251</v>
      </c>
      <c r="N40" s="220">
        <f t="shared" si="12"/>
        <v>34.666386092173518</v>
      </c>
      <c r="O40" s="137">
        <f t="shared" si="13"/>
        <v>30.773042334995448</v>
      </c>
      <c r="P40" s="137">
        <f t="shared" si="14"/>
        <v>38.559729849351584</v>
      </c>
      <c r="Q40" s="218">
        <f t="shared" si="15"/>
        <v>38.132448103365221</v>
      </c>
      <c r="R40" s="137">
        <f t="shared" si="16"/>
        <v>34.148471063936938</v>
      </c>
      <c r="S40" s="138">
        <f t="shared" si="17"/>
        <v>42.116425142793503</v>
      </c>
      <c r="T40" s="218">
        <f t="shared" si="18"/>
        <v>41.306474602075753</v>
      </c>
      <c r="U40" s="137">
        <f t="shared" si="19"/>
        <v>37.24278354978334</v>
      </c>
      <c r="V40" s="138">
        <f t="shared" si="20"/>
        <v>45.370165654368165</v>
      </c>
      <c r="W40" s="220">
        <f t="shared" si="21"/>
        <v>46.548115100318483</v>
      </c>
      <c r="X40" s="137">
        <f t="shared" si="22"/>
        <v>42.188936721124705</v>
      </c>
      <c r="Y40" s="138">
        <f t="shared" si="23"/>
        <v>50.907293479512262</v>
      </c>
    </row>
    <row r="41" spans="1:25" ht="15.75" x14ac:dyDescent="0.2">
      <c r="A41" s="20" t="s">
        <v>75</v>
      </c>
      <c r="B41" s="218">
        <f t="shared" si="0"/>
        <v>31.174851237992947</v>
      </c>
      <c r="C41" s="137">
        <f t="shared" si="1"/>
        <v>29.451705085242594</v>
      </c>
      <c r="D41" s="137">
        <f t="shared" si="2"/>
        <v>32.897997390743299</v>
      </c>
      <c r="E41" s="218">
        <f t="shared" si="3"/>
        <v>24.983038920044567</v>
      </c>
      <c r="F41" s="137">
        <f t="shared" si="4"/>
        <v>22.658127960688912</v>
      </c>
      <c r="G41" s="138">
        <f t="shared" si="5"/>
        <v>27.307949879400223</v>
      </c>
      <c r="H41" s="220">
        <f t="shared" si="6"/>
        <v>37.487810332797132</v>
      </c>
      <c r="I41" s="137">
        <f t="shared" si="7"/>
        <v>34.99091770251345</v>
      </c>
      <c r="J41" s="137">
        <f t="shared" si="8"/>
        <v>39.984702963080814</v>
      </c>
      <c r="K41" s="218">
        <f t="shared" si="9"/>
        <v>29.447975318747556</v>
      </c>
      <c r="L41" s="137">
        <f t="shared" si="10"/>
        <v>25.686146922993096</v>
      </c>
      <c r="M41" s="138">
        <f t="shared" si="11"/>
        <v>33.209803714502016</v>
      </c>
      <c r="N41" s="220">
        <f t="shared" si="12"/>
        <v>34.384528284440023</v>
      </c>
      <c r="O41" s="137">
        <f t="shared" si="13"/>
        <v>30.498689414568471</v>
      </c>
      <c r="P41" s="137">
        <f t="shared" si="14"/>
        <v>38.270367154311579</v>
      </c>
      <c r="Q41" s="218">
        <f t="shared" si="15"/>
        <v>34.048005993574719</v>
      </c>
      <c r="R41" s="137">
        <f t="shared" si="16"/>
        <v>30.161155607794893</v>
      </c>
      <c r="S41" s="138">
        <f t="shared" si="17"/>
        <v>37.934856379354542</v>
      </c>
      <c r="T41" s="218">
        <f t="shared" si="18"/>
        <v>30.417230648078235</v>
      </c>
      <c r="U41" s="137">
        <f t="shared" si="19"/>
        <v>26.620347692838063</v>
      </c>
      <c r="V41" s="138">
        <f t="shared" si="20"/>
        <v>34.214113603318403</v>
      </c>
      <c r="W41" s="220">
        <f t="shared" si="21"/>
        <v>27.55737567595407</v>
      </c>
      <c r="X41" s="137">
        <f t="shared" si="22"/>
        <v>23.652671880214591</v>
      </c>
      <c r="Y41" s="138">
        <f t="shared" si="23"/>
        <v>31.462079471693549</v>
      </c>
    </row>
    <row r="42" spans="1:25" ht="31.5" x14ac:dyDescent="0.2">
      <c r="A42" s="48" t="s">
        <v>76</v>
      </c>
      <c r="B42" s="218">
        <f t="shared" si="0"/>
        <v>32.058729072707273</v>
      </c>
      <c r="C42" s="137">
        <f t="shared" si="1"/>
        <v>30.322582751427497</v>
      </c>
      <c r="D42" s="137">
        <f t="shared" si="2"/>
        <v>33.794875393987049</v>
      </c>
      <c r="E42" s="218">
        <f t="shared" si="3"/>
        <v>20.985254863767725</v>
      </c>
      <c r="F42" s="137">
        <f t="shared" si="4"/>
        <v>18.798424200889908</v>
      </c>
      <c r="G42" s="138">
        <f t="shared" si="5"/>
        <v>23.172085526645542</v>
      </c>
      <c r="H42" s="220">
        <f t="shared" si="6"/>
        <v>43.348862902468916</v>
      </c>
      <c r="I42" s="137">
        <f t="shared" si="7"/>
        <v>40.792834676579275</v>
      </c>
      <c r="J42" s="137">
        <f t="shared" si="8"/>
        <v>45.904891128358557</v>
      </c>
      <c r="K42" s="218">
        <f t="shared" si="9"/>
        <v>31.271126626704305</v>
      </c>
      <c r="L42" s="137">
        <f t="shared" si="10"/>
        <v>27.445012714083667</v>
      </c>
      <c r="M42" s="138">
        <f t="shared" si="11"/>
        <v>35.097240539324943</v>
      </c>
      <c r="N42" s="220">
        <f t="shared" si="12"/>
        <v>31.200397542517155</v>
      </c>
      <c r="O42" s="137">
        <f t="shared" si="13"/>
        <v>27.410101313738306</v>
      </c>
      <c r="P42" s="137">
        <f t="shared" si="14"/>
        <v>34.990693771296009</v>
      </c>
      <c r="Q42" s="218">
        <f t="shared" si="15"/>
        <v>30.572116377102777</v>
      </c>
      <c r="R42" s="137">
        <f t="shared" si="16"/>
        <v>26.793196074892322</v>
      </c>
      <c r="S42" s="138">
        <f t="shared" si="17"/>
        <v>34.351036679313232</v>
      </c>
      <c r="T42" s="218">
        <f t="shared" si="18"/>
        <v>35.890342096247615</v>
      </c>
      <c r="U42" s="137">
        <f t="shared" si="19"/>
        <v>31.931510315425861</v>
      </c>
      <c r="V42" s="138">
        <f t="shared" si="20"/>
        <v>39.849173877069369</v>
      </c>
      <c r="W42" s="220">
        <f t="shared" si="21"/>
        <v>31.261185318064317</v>
      </c>
      <c r="X42" s="137">
        <f t="shared" si="22"/>
        <v>27.210058685799979</v>
      </c>
      <c r="Y42" s="138">
        <f t="shared" si="23"/>
        <v>35.312311950328656</v>
      </c>
    </row>
    <row r="43" spans="1:25" ht="20.100000000000001" customHeight="1" x14ac:dyDescent="0.2">
      <c r="A43" s="20" t="s">
        <v>77</v>
      </c>
      <c r="B43" s="218">
        <f t="shared" si="0"/>
        <v>9.4973100245791997</v>
      </c>
      <c r="C43" s="137">
        <f t="shared" si="1"/>
        <v>8.4066801445703643</v>
      </c>
      <c r="D43" s="137">
        <f t="shared" si="2"/>
        <v>10.587939904588035</v>
      </c>
      <c r="E43" s="218">
        <f t="shared" si="3"/>
        <v>4.7637502452347666</v>
      </c>
      <c r="F43" s="137">
        <f t="shared" si="4"/>
        <v>3.6198725447606477</v>
      </c>
      <c r="G43" s="138">
        <f t="shared" si="5"/>
        <v>5.9076279457088852</v>
      </c>
      <c r="H43" s="220">
        <f t="shared" si="6"/>
        <v>14.323484935144451</v>
      </c>
      <c r="I43" s="137">
        <f t="shared" si="7"/>
        <v>12.516611557501653</v>
      </c>
      <c r="J43" s="137">
        <f t="shared" si="8"/>
        <v>16.130358312787251</v>
      </c>
      <c r="K43" s="218">
        <f t="shared" si="9"/>
        <v>7.8393146842060393</v>
      </c>
      <c r="L43" s="137">
        <f t="shared" si="10"/>
        <v>5.6209731213799925</v>
      </c>
      <c r="M43" s="138">
        <f t="shared" si="11"/>
        <v>10.057656247032085</v>
      </c>
      <c r="N43" s="220">
        <f t="shared" si="12"/>
        <v>10.27476191632862</v>
      </c>
      <c r="O43" s="137">
        <f t="shared" si="13"/>
        <v>7.790809234229128</v>
      </c>
      <c r="P43" s="137">
        <f t="shared" si="14"/>
        <v>12.758714598428112</v>
      </c>
      <c r="Q43" s="218">
        <f t="shared" si="15"/>
        <v>12.690988581353615</v>
      </c>
      <c r="R43" s="137">
        <f t="shared" si="16"/>
        <v>9.9606577117603248</v>
      </c>
      <c r="S43" s="138">
        <f t="shared" si="17"/>
        <v>15.421319450946905</v>
      </c>
      <c r="T43" s="218">
        <f t="shared" si="18"/>
        <v>9.5715627559441661</v>
      </c>
      <c r="U43" s="137">
        <f t="shared" si="19"/>
        <v>7.1434969230825551</v>
      </c>
      <c r="V43" s="138">
        <f t="shared" si="20"/>
        <v>11.999628588805777</v>
      </c>
      <c r="W43" s="220">
        <f t="shared" si="21"/>
        <v>7.0691313005217085</v>
      </c>
      <c r="X43" s="137">
        <f t="shared" si="22"/>
        <v>4.829197922492078</v>
      </c>
      <c r="Y43" s="138">
        <f t="shared" si="23"/>
        <v>9.3090646785513389</v>
      </c>
    </row>
    <row r="44" spans="1:25" ht="20.100000000000001" customHeight="1" x14ac:dyDescent="0.2">
      <c r="A44" s="52" t="s">
        <v>78</v>
      </c>
      <c r="B44" s="218">
        <f t="shared" si="0"/>
        <v>12.093897344190866</v>
      </c>
      <c r="C44" s="137">
        <f t="shared" si="1"/>
        <v>10.880958254592855</v>
      </c>
      <c r="D44" s="137">
        <f t="shared" si="2"/>
        <v>13.306836433788877</v>
      </c>
      <c r="E44" s="218">
        <f t="shared" si="3"/>
        <v>11.260863694716738</v>
      </c>
      <c r="F44" s="137">
        <f t="shared" si="4"/>
        <v>9.5632166237614467</v>
      </c>
      <c r="G44" s="138">
        <f t="shared" si="5"/>
        <v>12.958510765672029</v>
      </c>
      <c r="H44" s="220">
        <f t="shared" si="6"/>
        <v>12.943229830978552</v>
      </c>
      <c r="I44" s="137">
        <f t="shared" si="7"/>
        <v>11.211839126470158</v>
      </c>
      <c r="J44" s="137">
        <f t="shared" si="8"/>
        <v>14.674620535486946</v>
      </c>
      <c r="K44" s="218">
        <f t="shared" si="9"/>
        <v>9.6354578613298898</v>
      </c>
      <c r="L44" s="137">
        <f t="shared" si="10"/>
        <v>7.2001620386287133</v>
      </c>
      <c r="M44" s="138">
        <f t="shared" si="11"/>
        <v>12.070753684031066</v>
      </c>
      <c r="N44" s="220">
        <f t="shared" si="12"/>
        <v>11.029483510745239</v>
      </c>
      <c r="O44" s="137">
        <f t="shared" si="13"/>
        <v>8.466765808166814</v>
      </c>
      <c r="P44" s="137">
        <f t="shared" si="14"/>
        <v>13.592201213323664</v>
      </c>
      <c r="Q44" s="218">
        <f t="shared" si="15"/>
        <v>11.149866218112699</v>
      </c>
      <c r="R44" s="137">
        <f t="shared" si="16"/>
        <v>8.5681893200348469</v>
      </c>
      <c r="S44" s="138">
        <f t="shared" si="17"/>
        <v>13.731543116190551</v>
      </c>
      <c r="T44" s="218">
        <f t="shared" si="18"/>
        <v>12.621027667390072</v>
      </c>
      <c r="U44" s="137">
        <f t="shared" si="19"/>
        <v>9.8802907793238113</v>
      </c>
      <c r="V44" s="138">
        <f t="shared" si="20"/>
        <v>15.361764555456332</v>
      </c>
      <c r="W44" s="220">
        <f t="shared" si="21"/>
        <v>15.929344236281541</v>
      </c>
      <c r="X44" s="137">
        <f t="shared" si="22"/>
        <v>12.731235357505904</v>
      </c>
      <c r="Y44" s="138">
        <f t="shared" si="23"/>
        <v>19.127453115057175</v>
      </c>
    </row>
    <row r="45" spans="1:25" ht="20.100000000000001" customHeight="1" x14ac:dyDescent="0.2">
      <c r="A45" s="20" t="s">
        <v>79</v>
      </c>
      <c r="B45" s="218">
        <f t="shared" si="0"/>
        <v>1.9470364452526412</v>
      </c>
      <c r="C45" s="137">
        <f t="shared" si="1"/>
        <v>1.4330357066553523</v>
      </c>
      <c r="D45" s="137">
        <f t="shared" si="2"/>
        <v>2.4610371838499301</v>
      </c>
      <c r="E45" s="218">
        <f t="shared" si="3"/>
        <v>1.5627763452770191</v>
      </c>
      <c r="F45" s="137">
        <f t="shared" si="4"/>
        <v>0.89668766748961248</v>
      </c>
      <c r="G45" s="138">
        <f t="shared" si="5"/>
        <v>2.2288650230644258</v>
      </c>
      <c r="H45" s="220">
        <f t="shared" si="6"/>
        <v>2.3388148403890172</v>
      </c>
      <c r="I45" s="137">
        <f t="shared" si="7"/>
        <v>1.5592874308440714</v>
      </c>
      <c r="J45" s="137">
        <f t="shared" si="8"/>
        <v>3.118342249933963</v>
      </c>
      <c r="K45" s="218">
        <f t="shared" si="9"/>
        <v>2.0540756628161021</v>
      </c>
      <c r="L45" s="137">
        <f t="shared" si="10"/>
        <v>0.88345031859628609</v>
      </c>
      <c r="M45" s="138">
        <f t="shared" si="11"/>
        <v>3.2247010070359181</v>
      </c>
      <c r="N45" s="220">
        <f t="shared" si="12"/>
        <v>2.0001626346766486</v>
      </c>
      <c r="O45" s="137">
        <f t="shared" si="13"/>
        <v>0.85479354749793846</v>
      </c>
      <c r="P45" s="137">
        <f t="shared" si="14"/>
        <v>3.1455317218553587</v>
      </c>
      <c r="Q45" s="218">
        <f t="shared" si="15"/>
        <v>2.5537713746065727</v>
      </c>
      <c r="R45" s="137">
        <f t="shared" si="16"/>
        <v>1.2598391096775876</v>
      </c>
      <c r="S45" s="138">
        <f t="shared" si="17"/>
        <v>3.8477036395355579</v>
      </c>
      <c r="T45" s="218">
        <f t="shared" si="18"/>
        <v>1.4136318971078745</v>
      </c>
      <c r="U45" s="137">
        <f t="shared" si="19"/>
        <v>0.43933095796786381</v>
      </c>
      <c r="V45" s="138">
        <f t="shared" si="20"/>
        <v>2.3879328362478853</v>
      </c>
      <c r="W45" s="220">
        <f t="shared" si="21"/>
        <v>1.7286355375484206</v>
      </c>
      <c r="X45" s="137">
        <f t="shared" si="22"/>
        <v>0.58959995733062343</v>
      </c>
      <c r="Y45" s="138">
        <f t="shared" si="23"/>
        <v>2.8676711177662177</v>
      </c>
    </row>
    <row r="46" spans="1:25" ht="20.100000000000001" customHeight="1" x14ac:dyDescent="0.2">
      <c r="A46" s="48" t="s">
        <v>80</v>
      </c>
      <c r="B46" s="218">
        <f t="shared" si="0"/>
        <v>4.8347717786488928</v>
      </c>
      <c r="C46" s="137">
        <f t="shared" si="1"/>
        <v>4.0368258257249856</v>
      </c>
      <c r="D46" s="137">
        <f t="shared" si="2"/>
        <v>5.6327177315728001</v>
      </c>
      <c r="E46" s="218">
        <f t="shared" si="3"/>
        <v>4.2236178609652324</v>
      </c>
      <c r="F46" s="137">
        <f t="shared" si="4"/>
        <v>3.1434892207203591</v>
      </c>
      <c r="G46" s="138">
        <f t="shared" si="5"/>
        <v>5.3037465012101057</v>
      </c>
      <c r="H46" s="220">
        <f t="shared" si="6"/>
        <v>5.4578833144721637</v>
      </c>
      <c r="I46" s="137">
        <f t="shared" si="7"/>
        <v>4.2862350360790966</v>
      </c>
      <c r="J46" s="137">
        <f t="shared" si="8"/>
        <v>6.6295315928652307</v>
      </c>
      <c r="K46" s="218">
        <f t="shared" si="9"/>
        <v>6.2674855479065066</v>
      </c>
      <c r="L46" s="137">
        <f t="shared" si="10"/>
        <v>4.2671248013959548</v>
      </c>
      <c r="M46" s="138">
        <f t="shared" si="11"/>
        <v>8.2678462944170583</v>
      </c>
      <c r="N46" s="220">
        <f t="shared" si="12"/>
        <v>6.3098586764705606</v>
      </c>
      <c r="O46" s="137">
        <f t="shared" si="13"/>
        <v>4.320757435438547</v>
      </c>
      <c r="P46" s="137">
        <f t="shared" si="14"/>
        <v>8.2989599175025734</v>
      </c>
      <c r="Q46" s="218">
        <f t="shared" si="15"/>
        <v>4.1231607391571714</v>
      </c>
      <c r="R46" s="137">
        <f t="shared" si="16"/>
        <v>2.4923258108892457</v>
      </c>
      <c r="S46" s="138">
        <f t="shared" si="17"/>
        <v>5.7539956674250972</v>
      </c>
      <c r="T46" s="218">
        <f t="shared" si="18"/>
        <v>4.5706491509394169</v>
      </c>
      <c r="U46" s="137">
        <f t="shared" si="19"/>
        <v>2.8470096158663898</v>
      </c>
      <c r="V46" s="138">
        <f t="shared" si="20"/>
        <v>6.2942886860124441</v>
      </c>
      <c r="W46" s="220">
        <f t="shared" si="21"/>
        <v>2.9614989474602686</v>
      </c>
      <c r="X46" s="137">
        <f t="shared" si="22"/>
        <v>1.4800049034716427</v>
      </c>
      <c r="Y46" s="138">
        <f t="shared" si="23"/>
        <v>4.4429929914488948</v>
      </c>
    </row>
    <row r="47" spans="1:25" ht="15.75" x14ac:dyDescent="0.2">
      <c r="A47" s="48" t="s">
        <v>81</v>
      </c>
      <c r="B47" s="218">
        <f t="shared" si="0"/>
        <v>4.2679038390722432</v>
      </c>
      <c r="C47" s="137">
        <f t="shared" si="1"/>
        <v>3.5159651385818638</v>
      </c>
      <c r="D47" s="137">
        <f t="shared" si="2"/>
        <v>5.0198425395626227</v>
      </c>
      <c r="E47" s="218">
        <f t="shared" si="3"/>
        <v>4.6738786799246217</v>
      </c>
      <c r="F47" s="137">
        <f t="shared" si="4"/>
        <v>3.5403079123673238</v>
      </c>
      <c r="G47" s="138">
        <f t="shared" si="5"/>
        <v>5.80744944748192</v>
      </c>
      <c r="H47" s="220">
        <f t="shared" si="6"/>
        <v>3.8539858402350662</v>
      </c>
      <c r="I47" s="137">
        <f t="shared" si="7"/>
        <v>2.8611140433388411</v>
      </c>
      <c r="J47" s="137">
        <f t="shared" si="8"/>
        <v>4.8468576371312917</v>
      </c>
      <c r="K47" s="218">
        <f t="shared" si="9"/>
        <v>3.9697210922271924</v>
      </c>
      <c r="L47" s="137">
        <f t="shared" si="10"/>
        <v>2.3583312861721151</v>
      </c>
      <c r="M47" s="138">
        <f t="shared" si="11"/>
        <v>5.5811108982822697</v>
      </c>
      <c r="N47" s="220">
        <f t="shared" si="12"/>
        <v>2.7556472309385152</v>
      </c>
      <c r="O47" s="137">
        <f t="shared" si="13"/>
        <v>1.4164512720806526</v>
      </c>
      <c r="P47" s="137">
        <f t="shared" si="14"/>
        <v>4.0948431897963777</v>
      </c>
      <c r="Q47" s="218">
        <f t="shared" si="15"/>
        <v>4.4588941455830149</v>
      </c>
      <c r="R47" s="137">
        <f t="shared" si="16"/>
        <v>2.7659340160528174</v>
      </c>
      <c r="S47" s="138">
        <f t="shared" si="17"/>
        <v>6.1518542751132124</v>
      </c>
      <c r="T47" s="218">
        <f t="shared" si="18"/>
        <v>5.0345629718685272</v>
      </c>
      <c r="U47" s="137">
        <f t="shared" si="19"/>
        <v>3.229966127354309</v>
      </c>
      <c r="V47" s="138">
        <f t="shared" si="20"/>
        <v>6.8391598163827449</v>
      </c>
      <c r="W47" s="220">
        <f t="shared" si="21"/>
        <v>5.0913427946077743</v>
      </c>
      <c r="X47" s="137">
        <f t="shared" si="22"/>
        <v>3.1702817626257427</v>
      </c>
      <c r="Y47" s="138">
        <f t="shared" si="23"/>
        <v>7.0124038265898054</v>
      </c>
    </row>
    <row r="48" spans="1:25" ht="16.5" thickBot="1" x14ac:dyDescent="0.25">
      <c r="A48" s="21" t="s">
        <v>126</v>
      </c>
      <c r="B48" s="217">
        <f t="shared" si="0"/>
        <v>1.6865919377092591</v>
      </c>
      <c r="C48" s="140">
        <f t="shared" si="1"/>
        <v>1.2075674378592005</v>
      </c>
      <c r="D48" s="140">
        <f t="shared" si="2"/>
        <v>2.1656164375593177</v>
      </c>
      <c r="E48" s="217">
        <f t="shared" si="3"/>
        <v>2.029699218163401</v>
      </c>
      <c r="F48" s="140">
        <f t="shared" si="4"/>
        <v>1.2724008485200282</v>
      </c>
      <c r="G48" s="141">
        <f t="shared" si="5"/>
        <v>2.7869975878067739</v>
      </c>
      <c r="H48" s="221">
        <f t="shared" si="6"/>
        <v>1.3367715433866254</v>
      </c>
      <c r="I48" s="140">
        <f t="shared" si="7"/>
        <v>0.74442108091539261</v>
      </c>
      <c r="J48" s="140">
        <f t="shared" si="8"/>
        <v>1.9291220058578582</v>
      </c>
      <c r="K48" s="217">
        <f t="shared" si="9"/>
        <v>1.8687527632469927</v>
      </c>
      <c r="L48" s="140">
        <f t="shared" si="10"/>
        <v>0.75112777674819542</v>
      </c>
      <c r="M48" s="141">
        <f t="shared" si="11"/>
        <v>2.98637774974579</v>
      </c>
      <c r="N48" s="221">
        <f t="shared" si="12"/>
        <v>1.5033860209341663</v>
      </c>
      <c r="O48" s="140">
        <f t="shared" si="13"/>
        <v>0.50787509810980935</v>
      </c>
      <c r="P48" s="140">
        <f t="shared" si="14"/>
        <v>2.4988969437585231</v>
      </c>
      <c r="Q48" s="217">
        <f t="shared" si="15"/>
        <v>1.8284156313958171</v>
      </c>
      <c r="R48" s="140">
        <f t="shared" si="16"/>
        <v>0.72948980521056317</v>
      </c>
      <c r="S48" s="141">
        <f t="shared" si="17"/>
        <v>2.927341457581071</v>
      </c>
      <c r="T48" s="217">
        <f t="shared" si="18"/>
        <v>1.5997223611661786</v>
      </c>
      <c r="U48" s="140">
        <f t="shared" si="19"/>
        <v>0.56425362928145795</v>
      </c>
      <c r="V48" s="141">
        <f t="shared" si="20"/>
        <v>2.6351910930508993</v>
      </c>
      <c r="W48" s="221">
        <f t="shared" si="21"/>
        <v>1.640126939735203</v>
      </c>
      <c r="X48" s="140">
        <f t="shared" si="22"/>
        <v>0.53013509063536723</v>
      </c>
      <c r="Y48" s="141">
        <f t="shared" si="23"/>
        <v>2.7501187888350387</v>
      </c>
    </row>
    <row r="49" spans="1:7" ht="15.75" x14ac:dyDescent="0.2">
      <c r="A49" s="16"/>
      <c r="B49" s="13"/>
      <c r="C49" s="26"/>
      <c r="D49" s="26"/>
      <c r="E49" s="13"/>
      <c r="F49" s="13"/>
      <c r="G49" s="7"/>
    </row>
    <row r="50" spans="1:7" ht="15.75" x14ac:dyDescent="0.2">
      <c r="A50" s="16"/>
      <c r="B50" s="13"/>
      <c r="C50" s="13"/>
      <c r="D50" s="13"/>
      <c r="E50" s="13"/>
      <c r="F50" s="13"/>
      <c r="G50" s="7"/>
    </row>
    <row r="51" spans="1:7" ht="15.75" x14ac:dyDescent="0.2">
      <c r="A51" s="16"/>
      <c r="B51" s="13"/>
      <c r="C51" s="13"/>
      <c r="D51" s="13"/>
      <c r="E51" s="13"/>
      <c r="F51" s="13"/>
      <c r="G51" s="7"/>
    </row>
    <row r="52" spans="1:7" ht="15.75" x14ac:dyDescent="0.2">
      <c r="A52" s="16"/>
      <c r="B52" s="13"/>
      <c r="C52" s="13"/>
      <c r="D52" s="13"/>
      <c r="E52" s="13"/>
      <c r="F52" s="13"/>
      <c r="G52" s="7"/>
    </row>
    <row r="53" spans="1:7" ht="15.75" x14ac:dyDescent="0.25">
      <c r="A53" s="6"/>
      <c r="B53" s="7"/>
      <c r="C53" s="7"/>
      <c r="D53" s="7"/>
      <c r="E53" s="7"/>
      <c r="F53" s="7"/>
      <c r="G53" s="7"/>
    </row>
    <row r="54" spans="1:7" x14ac:dyDescent="0.2">
      <c r="B54" s="7"/>
      <c r="C54" s="7"/>
      <c r="D54" s="7"/>
      <c r="E54" s="7"/>
      <c r="F54" s="7"/>
      <c r="G54" s="7"/>
    </row>
    <row r="55" spans="1:7" ht="15.75" x14ac:dyDescent="0.25">
      <c r="A55" s="5"/>
      <c r="D55" s="7"/>
      <c r="E55" s="7"/>
      <c r="F55" s="7"/>
      <c r="G55" s="7"/>
    </row>
    <row r="56" spans="1:7" ht="15.75" x14ac:dyDescent="0.2">
      <c r="A56" s="8"/>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
      <c r="A59" s="16"/>
      <c r="B59" s="15"/>
      <c r="C59" s="15"/>
      <c r="D59" s="7"/>
      <c r="E59" s="7"/>
      <c r="F59" s="7"/>
      <c r="G59" s="7"/>
    </row>
    <row r="60" spans="1:7" ht="15.75" x14ac:dyDescent="0.2">
      <c r="A60" s="16"/>
      <c r="B60" s="15"/>
      <c r="C60" s="15"/>
      <c r="D60" s="7"/>
      <c r="E60" s="7"/>
      <c r="F60" s="7"/>
      <c r="G60" s="7"/>
    </row>
    <row r="61" spans="1:7" ht="15.75" x14ac:dyDescent="0.25">
      <c r="A61" s="6"/>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sheetData>
  <pageMargins left="0.7" right="0.7" top="0.75" bottom="0.75" header="0.3" footer="0.3"/>
  <pageSetup paperSize="9" scale="3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C109-8AE2-44F9-93A0-9274388E4D76}">
  <sheetPr>
    <pageSetUpPr autoPageBreaks="0"/>
  </sheetPr>
  <dimension ref="A1:AH83"/>
  <sheetViews>
    <sheetView zoomScaleNormal="100" workbookViewId="0"/>
  </sheetViews>
  <sheetFormatPr defaultColWidth="7.109375" defaultRowHeight="15" x14ac:dyDescent="0.2"/>
  <cols>
    <col min="1" max="1" width="54.88671875" style="3" customWidth="1"/>
    <col min="2" max="6" width="7.109375" style="3"/>
    <col min="7" max="7" width="7.109375" style="9"/>
    <col min="8" max="9" width="7.109375" style="3"/>
  </cols>
  <sheetData>
    <row r="1" spans="1:34" ht="18" x14ac:dyDescent="0.25">
      <c r="A1" s="2" t="s">
        <v>147</v>
      </c>
    </row>
    <row r="2" spans="1:34" x14ac:dyDescent="0.2">
      <c r="A2" s="183" t="s">
        <v>130</v>
      </c>
    </row>
    <row r="3" spans="1:34" x14ac:dyDescent="0.2">
      <c r="A3" s="183" t="s">
        <v>170</v>
      </c>
    </row>
    <row r="4" spans="1:34" x14ac:dyDescent="0.2">
      <c r="A4" s="183" t="s">
        <v>176</v>
      </c>
    </row>
    <row r="5" spans="1:34" x14ac:dyDescent="0.2">
      <c r="A5" s="183" t="s">
        <v>7</v>
      </c>
    </row>
    <row r="6" spans="1:34" ht="16.5" thickBot="1" x14ac:dyDescent="0.3">
      <c r="A6" s="4" t="s">
        <v>204</v>
      </c>
    </row>
    <row r="7" spans="1:34" ht="15.75" x14ac:dyDescent="0.25">
      <c r="B7" s="39" t="s">
        <v>122</v>
      </c>
      <c r="C7" s="40" t="s">
        <v>99</v>
      </c>
      <c r="D7" s="42"/>
      <c r="E7" s="40" t="s">
        <v>120</v>
      </c>
      <c r="F7" s="42"/>
      <c r="G7" s="42"/>
      <c r="H7" s="42"/>
      <c r="I7" s="41"/>
      <c r="K7" s="15"/>
      <c r="L7" s="15"/>
      <c r="M7" s="15"/>
      <c r="N7" s="15"/>
      <c r="O7" s="15"/>
      <c r="P7" s="15"/>
      <c r="Q7" s="15"/>
      <c r="R7" s="15"/>
      <c r="S7" s="14"/>
    </row>
    <row r="8" spans="1:34" ht="20.100000000000001" customHeight="1" thickBot="1" x14ac:dyDescent="0.3">
      <c r="A8" s="5"/>
      <c r="B8" s="43"/>
      <c r="C8" s="50" t="s">
        <v>15</v>
      </c>
      <c r="D8" s="59" t="s">
        <v>16</v>
      </c>
      <c r="E8" s="44" t="s">
        <v>17</v>
      </c>
      <c r="F8" s="47" t="s">
        <v>18</v>
      </c>
      <c r="G8" s="47" t="s">
        <v>19</v>
      </c>
      <c r="H8" s="47" t="s">
        <v>20</v>
      </c>
      <c r="I8" s="45" t="s">
        <v>21</v>
      </c>
      <c r="J8" s="11"/>
      <c r="K8" s="57"/>
      <c r="L8" s="58"/>
      <c r="M8" s="58"/>
      <c r="N8" s="58"/>
      <c r="O8" s="58"/>
      <c r="P8" s="58"/>
      <c r="Q8" s="58"/>
      <c r="R8" s="58"/>
      <c r="S8" s="14"/>
    </row>
    <row r="9" spans="1:34" ht="20.100000000000001" customHeight="1" x14ac:dyDescent="0.2">
      <c r="A9" s="19" t="s">
        <v>100</v>
      </c>
      <c r="B9" s="214">
        <v>47.640793851690091</v>
      </c>
      <c r="C9" s="187">
        <v>48.9401592618959</v>
      </c>
      <c r="D9" s="163">
        <v>46.325863422866874</v>
      </c>
      <c r="E9" s="224">
        <v>55.356144633870564</v>
      </c>
      <c r="F9" s="160">
        <v>54.074345048612649</v>
      </c>
      <c r="G9" s="160">
        <v>47.549737161870254</v>
      </c>
      <c r="H9" s="160">
        <v>43.564150327706542</v>
      </c>
      <c r="I9" s="161">
        <v>38.257436978644193</v>
      </c>
      <c r="J9" s="11"/>
      <c r="K9" s="70"/>
      <c r="L9" s="69"/>
      <c r="M9" s="69"/>
      <c r="N9" s="69"/>
      <c r="O9" s="69"/>
      <c r="P9" s="69"/>
      <c r="Q9" s="69"/>
      <c r="R9" s="69"/>
      <c r="S9" s="14"/>
      <c r="AD9" s="70"/>
      <c r="AE9" s="70"/>
      <c r="AF9" s="70"/>
      <c r="AG9" s="70"/>
      <c r="AH9" s="70"/>
    </row>
    <row r="10" spans="1:34" ht="20.100000000000001" customHeight="1" x14ac:dyDescent="0.2">
      <c r="A10" s="20" t="s">
        <v>108</v>
      </c>
      <c r="B10" s="215">
        <v>16.466023261703565</v>
      </c>
      <c r="C10" s="187">
        <v>18.231766606336308</v>
      </c>
      <c r="D10" s="163">
        <v>14.679128185758792</v>
      </c>
      <c r="E10" s="225">
        <v>17.27427877104849</v>
      </c>
      <c r="F10" s="167">
        <v>20.167190020757818</v>
      </c>
      <c r="G10" s="167">
        <v>16.642063972869241</v>
      </c>
      <c r="H10" s="167">
        <v>14.708893756659172</v>
      </c>
      <c r="I10" s="168">
        <v>13.650229006110894</v>
      </c>
      <c r="J10" s="11"/>
      <c r="K10" s="70"/>
      <c r="L10" s="69"/>
      <c r="M10" s="69"/>
      <c r="N10" s="69"/>
      <c r="O10" s="69"/>
      <c r="P10" s="69"/>
      <c r="Q10" s="69"/>
      <c r="R10" s="69"/>
      <c r="S10" s="14"/>
      <c r="AD10" s="69"/>
      <c r="AE10" s="69"/>
      <c r="AF10" s="69"/>
      <c r="AG10" s="69"/>
      <c r="AH10" s="69"/>
    </row>
    <row r="11" spans="1:34" ht="20.100000000000001" customHeight="1" x14ac:dyDescent="0.2">
      <c r="A11" s="20" t="s">
        <v>109</v>
      </c>
      <c r="B11" s="215">
        <v>7.1266231035287744</v>
      </c>
      <c r="C11" s="187">
        <v>7.686103178483779</v>
      </c>
      <c r="D11" s="163">
        <v>6.5604410510435143</v>
      </c>
      <c r="E11" s="225">
        <v>6.2202596131749983</v>
      </c>
      <c r="F11" s="167">
        <v>5.669575056526023</v>
      </c>
      <c r="G11" s="167">
        <v>7.7989669247524764</v>
      </c>
      <c r="H11" s="167">
        <v>6.7695946672878637</v>
      </c>
      <c r="I11" s="168">
        <v>9.1114291755363261</v>
      </c>
      <c r="J11" s="11"/>
      <c r="K11" s="70"/>
      <c r="L11" s="69"/>
      <c r="M11" s="69"/>
      <c r="N11" s="69"/>
      <c r="O11" s="69"/>
      <c r="P11" s="69"/>
      <c r="Q11" s="69"/>
      <c r="R11" s="69"/>
      <c r="S11" s="14"/>
      <c r="AD11" s="69"/>
      <c r="AE11" s="69"/>
      <c r="AF11" s="69"/>
      <c r="AG11" s="69"/>
      <c r="AH11" s="69"/>
    </row>
    <row r="12" spans="1:34" ht="20.100000000000001" customHeight="1" x14ac:dyDescent="0.2">
      <c r="A12" s="20" t="s">
        <v>101</v>
      </c>
      <c r="B12" s="215">
        <v>6.4288988224708117</v>
      </c>
      <c r="C12" s="187">
        <v>6.481804577776999</v>
      </c>
      <c r="D12" s="163">
        <v>6.3753593123641403</v>
      </c>
      <c r="E12" s="225">
        <v>7.7975049021503819</v>
      </c>
      <c r="F12" s="167">
        <v>6.5414286921878482</v>
      </c>
      <c r="G12" s="167">
        <v>5.8023256532204943</v>
      </c>
      <c r="H12" s="167">
        <v>5.451563559303799</v>
      </c>
      <c r="I12" s="168">
        <v>6.6434520286086682</v>
      </c>
      <c r="J12" s="11"/>
      <c r="K12" s="70"/>
      <c r="L12" s="69"/>
      <c r="M12" s="69"/>
      <c r="N12" s="69"/>
      <c r="O12" s="69"/>
      <c r="P12" s="69"/>
      <c r="Q12" s="69"/>
      <c r="R12" s="69"/>
      <c r="S12" s="14"/>
      <c r="AD12" s="69"/>
      <c r="AE12" s="69"/>
      <c r="AF12" s="69"/>
      <c r="AG12" s="69"/>
      <c r="AH12" s="69"/>
    </row>
    <row r="13" spans="1:34" ht="30.95" customHeight="1" x14ac:dyDescent="0.2">
      <c r="A13" s="20" t="s">
        <v>110</v>
      </c>
      <c r="B13" s="215">
        <v>12.025899658921459</v>
      </c>
      <c r="C13" s="187">
        <v>11.362481295166873</v>
      </c>
      <c r="D13" s="163">
        <v>12.697265070598052</v>
      </c>
      <c r="E13" s="225">
        <v>14.379195777740019</v>
      </c>
      <c r="F13" s="167">
        <v>12.474869305490946</v>
      </c>
      <c r="G13" s="167">
        <v>11.102148531946845</v>
      </c>
      <c r="H13" s="167">
        <v>10.705791563674509</v>
      </c>
      <c r="I13" s="168">
        <v>11.625689736202425</v>
      </c>
      <c r="J13" s="11"/>
      <c r="K13" s="70"/>
      <c r="L13" s="69"/>
      <c r="M13" s="69"/>
      <c r="N13" s="69"/>
      <c r="O13" s="69"/>
      <c r="P13" s="69"/>
      <c r="Q13" s="69"/>
      <c r="R13" s="69"/>
      <c r="S13" s="14"/>
      <c r="AD13" s="69"/>
      <c r="AE13" s="69"/>
      <c r="AF13" s="69"/>
      <c r="AG13" s="69"/>
      <c r="AH13" s="69"/>
    </row>
    <row r="14" spans="1:34" ht="20.100000000000001" customHeight="1" x14ac:dyDescent="0.2">
      <c r="A14" s="20" t="s">
        <v>111</v>
      </c>
      <c r="B14" s="215">
        <v>9.4960347514925409</v>
      </c>
      <c r="C14" s="187">
        <v>10.543883540985965</v>
      </c>
      <c r="D14" s="163">
        <v>8.4356338455669775</v>
      </c>
      <c r="E14" s="225">
        <v>13.908017041991009</v>
      </c>
      <c r="F14" s="167">
        <v>9.5441825769925046</v>
      </c>
      <c r="G14" s="167">
        <v>9.1573474376046686</v>
      </c>
      <c r="H14" s="167">
        <v>7.8929592579336809</v>
      </c>
      <c r="I14" s="168">
        <v>7.2683892039294857</v>
      </c>
      <c r="J14" s="11"/>
      <c r="K14" s="70"/>
      <c r="L14" s="69"/>
      <c r="M14" s="69"/>
      <c r="N14" s="69"/>
      <c r="O14" s="69"/>
      <c r="P14" s="69"/>
      <c r="Q14" s="69"/>
      <c r="R14" s="69"/>
      <c r="S14" s="14"/>
      <c r="AD14" s="69"/>
      <c r="AE14" s="69"/>
      <c r="AF14" s="69"/>
      <c r="AG14" s="69"/>
      <c r="AH14" s="69"/>
    </row>
    <row r="15" spans="1:34" ht="20.100000000000001" customHeight="1" x14ac:dyDescent="0.2">
      <c r="A15" s="20" t="s">
        <v>102</v>
      </c>
      <c r="B15" s="215">
        <v>19.724439120619113</v>
      </c>
      <c r="C15" s="187">
        <v>18.136667384780729</v>
      </c>
      <c r="D15" s="163">
        <v>21.331230676774961</v>
      </c>
      <c r="E15" s="225">
        <v>27.193992176567999</v>
      </c>
      <c r="F15" s="167">
        <v>23.145375627709672</v>
      </c>
      <c r="G15" s="167">
        <v>18.531804234969773</v>
      </c>
      <c r="H15" s="167">
        <v>16.837149291742353</v>
      </c>
      <c r="I15" s="168">
        <v>13.439959228258452</v>
      </c>
      <c r="J15" s="11"/>
      <c r="K15" s="70"/>
      <c r="L15" s="69"/>
      <c r="M15" s="69"/>
      <c r="N15" s="69"/>
      <c r="O15" s="69"/>
      <c r="P15" s="69"/>
      <c r="Q15" s="69"/>
      <c r="R15" s="69"/>
      <c r="S15" s="14"/>
      <c r="AD15" s="69"/>
      <c r="AE15" s="69"/>
      <c r="AF15" s="69"/>
      <c r="AG15" s="69"/>
      <c r="AH15" s="69"/>
    </row>
    <row r="16" spans="1:34" ht="20.100000000000001" customHeight="1" x14ac:dyDescent="0.2">
      <c r="A16" s="20" t="s">
        <v>103</v>
      </c>
      <c r="B16" s="215">
        <v>6.5679250870750234</v>
      </c>
      <c r="C16" s="187">
        <v>6.6302908377874221</v>
      </c>
      <c r="D16" s="163">
        <v>6.5048122608569212</v>
      </c>
      <c r="E16" s="225">
        <v>9.0414265464241765</v>
      </c>
      <c r="F16" s="167">
        <v>6.9681928739799366</v>
      </c>
      <c r="G16" s="167">
        <v>5.8479291373513194</v>
      </c>
      <c r="H16" s="167">
        <v>4.60289761654417</v>
      </c>
      <c r="I16" s="168">
        <v>6.5530604982434184</v>
      </c>
      <c r="J16" s="11"/>
      <c r="K16" s="70"/>
      <c r="L16" s="69"/>
      <c r="M16" s="69"/>
      <c r="N16" s="69"/>
      <c r="O16" s="69"/>
      <c r="P16" s="69"/>
      <c r="Q16" s="69"/>
      <c r="R16" s="69"/>
      <c r="S16" s="9"/>
      <c r="AD16" s="69"/>
      <c r="AE16" s="69"/>
      <c r="AF16" s="69"/>
      <c r="AG16" s="69"/>
      <c r="AH16" s="69"/>
    </row>
    <row r="17" spans="1:34" ht="35.1" customHeight="1" x14ac:dyDescent="0.2">
      <c r="A17" s="20" t="s">
        <v>112</v>
      </c>
      <c r="B17" s="215">
        <v>5.58149450377796</v>
      </c>
      <c r="C17" s="187">
        <v>6.5177021717174046</v>
      </c>
      <c r="D17" s="163">
        <v>4.6340720615595732</v>
      </c>
      <c r="E17" s="225">
        <v>5.5490749263643986</v>
      </c>
      <c r="F17" s="167">
        <v>6.1899884690454652</v>
      </c>
      <c r="G17" s="167">
        <v>5.6763687488695709</v>
      </c>
      <c r="H17" s="167">
        <v>4.6398539029791968</v>
      </c>
      <c r="I17" s="168">
        <v>5.867916622102606</v>
      </c>
      <c r="J17" s="11"/>
      <c r="K17" s="70"/>
      <c r="L17" s="69"/>
      <c r="M17" s="69"/>
      <c r="N17" s="69"/>
      <c r="O17" s="69"/>
      <c r="P17" s="69"/>
      <c r="Q17" s="69"/>
      <c r="R17" s="69"/>
      <c r="AD17" s="14"/>
      <c r="AE17" s="14"/>
      <c r="AF17" s="14"/>
      <c r="AG17" s="14"/>
      <c r="AH17" s="14"/>
    </row>
    <row r="18" spans="1:34" ht="20.100000000000001" customHeight="1" x14ac:dyDescent="0.2">
      <c r="A18" s="52" t="s">
        <v>104</v>
      </c>
      <c r="B18" s="215">
        <v>31.391120621616786</v>
      </c>
      <c r="C18" s="187">
        <v>30.127201175463263</v>
      </c>
      <c r="D18" s="163">
        <v>32.670180481356759</v>
      </c>
      <c r="E18" s="225">
        <v>34.974544133719448</v>
      </c>
      <c r="F18" s="167">
        <v>35.522601321709956</v>
      </c>
      <c r="G18" s="167">
        <v>29.662181873692422</v>
      </c>
      <c r="H18" s="167">
        <v>29.499776794912336</v>
      </c>
      <c r="I18" s="168">
        <v>27.572010017494549</v>
      </c>
      <c r="J18" s="11"/>
      <c r="K18" s="70"/>
      <c r="L18" s="69"/>
      <c r="M18" s="69"/>
      <c r="N18" s="69"/>
      <c r="O18" s="69"/>
      <c r="P18" s="69"/>
      <c r="Q18" s="69"/>
      <c r="R18" s="69"/>
    </row>
    <row r="19" spans="1:34" ht="20.100000000000001" customHeight="1" x14ac:dyDescent="0.2">
      <c r="A19" s="20" t="s">
        <v>113</v>
      </c>
      <c r="B19" s="215">
        <v>9.8258156685467188</v>
      </c>
      <c r="C19" s="187">
        <v>11.518231443356797</v>
      </c>
      <c r="D19" s="163">
        <v>8.1131265488895696</v>
      </c>
      <c r="E19" s="225">
        <v>11.873600854975855</v>
      </c>
      <c r="F19" s="167">
        <v>12.066127949533458</v>
      </c>
      <c r="G19" s="167">
        <v>9.5454055150029191</v>
      </c>
      <c r="H19" s="167">
        <v>7.5058097139342301</v>
      </c>
      <c r="I19" s="168">
        <v>8.3137695462102599</v>
      </c>
      <c r="J19" s="11"/>
      <c r="K19" s="70"/>
      <c r="L19" s="69"/>
      <c r="M19" s="69"/>
      <c r="N19" s="69"/>
      <c r="O19" s="69"/>
      <c r="P19" s="69"/>
      <c r="Q19" s="69"/>
      <c r="R19" s="69"/>
    </row>
    <row r="20" spans="1:34" ht="20.100000000000001" customHeight="1" x14ac:dyDescent="0.2">
      <c r="A20" s="48" t="s">
        <v>114</v>
      </c>
      <c r="B20" s="215">
        <v>2.4142389885660847</v>
      </c>
      <c r="C20" s="187">
        <v>2.7831907192459333</v>
      </c>
      <c r="D20" s="163">
        <v>2.0408676077155592</v>
      </c>
      <c r="E20" s="225">
        <v>2.7210068967635839</v>
      </c>
      <c r="F20" s="167">
        <v>1.0358485269992308</v>
      </c>
      <c r="G20" s="167">
        <v>2.736323334907985</v>
      </c>
      <c r="H20" s="167">
        <v>3.2923094024323558</v>
      </c>
      <c r="I20" s="168">
        <v>2.2828731129326241</v>
      </c>
      <c r="J20" s="11"/>
      <c r="K20" s="70"/>
      <c r="L20" s="69"/>
      <c r="M20" s="69"/>
      <c r="N20" s="69"/>
      <c r="O20" s="69"/>
      <c r="P20" s="69"/>
      <c r="Q20" s="69"/>
      <c r="R20" s="69"/>
    </row>
    <row r="21" spans="1:34" ht="32.1" customHeight="1" x14ac:dyDescent="0.2">
      <c r="A21" s="20" t="s">
        <v>105</v>
      </c>
      <c r="B21" s="215">
        <v>21.143405946907418</v>
      </c>
      <c r="C21" s="187">
        <v>15.816563644827736</v>
      </c>
      <c r="D21" s="163">
        <v>26.534058166469322</v>
      </c>
      <c r="E21" s="225">
        <v>26.382780991767234</v>
      </c>
      <c r="F21" s="167">
        <v>22.745370075386052</v>
      </c>
      <c r="G21" s="167">
        <v>19.216756844840354</v>
      </c>
      <c r="H21" s="167">
        <v>22.015285500735075</v>
      </c>
      <c r="I21" s="168">
        <v>15.676196099550847</v>
      </c>
      <c r="J21" s="11"/>
      <c r="K21" s="70"/>
      <c r="L21" s="69"/>
      <c r="M21" s="69"/>
      <c r="N21" s="69"/>
      <c r="O21" s="69"/>
      <c r="P21" s="69"/>
      <c r="Q21" s="69"/>
      <c r="R21" s="69"/>
    </row>
    <row r="22" spans="1:34" ht="20.100000000000001" customHeight="1" x14ac:dyDescent="0.2">
      <c r="A22" s="52" t="s">
        <v>106</v>
      </c>
      <c r="B22" s="215">
        <v>4.7182922241770768</v>
      </c>
      <c r="C22" s="187">
        <v>2.8768790197501666</v>
      </c>
      <c r="D22" s="163">
        <v>6.5817636045291898</v>
      </c>
      <c r="E22" s="225">
        <v>5.035536684560979</v>
      </c>
      <c r="F22" s="167">
        <v>4.8761691647125476</v>
      </c>
      <c r="G22" s="167">
        <v>5.9362443161612122</v>
      </c>
      <c r="H22" s="167">
        <v>4.4532529200227797</v>
      </c>
      <c r="I22" s="168">
        <v>3.3255424226155976</v>
      </c>
      <c r="J22" s="11"/>
      <c r="K22" s="70"/>
      <c r="L22" s="69"/>
      <c r="M22" s="69"/>
      <c r="N22" s="69"/>
      <c r="O22" s="69"/>
      <c r="P22" s="70"/>
      <c r="Q22" s="69"/>
      <c r="R22" s="69"/>
    </row>
    <row r="23" spans="1:34" ht="20.100000000000001" customHeight="1" x14ac:dyDescent="0.2">
      <c r="A23" s="20" t="s">
        <v>115</v>
      </c>
      <c r="B23" s="215">
        <v>0.56271707375329416</v>
      </c>
      <c r="C23" s="187" t="s">
        <v>123</v>
      </c>
      <c r="D23" s="163" t="s">
        <v>123</v>
      </c>
      <c r="E23" s="225" t="s">
        <v>123</v>
      </c>
      <c r="F23" s="167" t="s">
        <v>123</v>
      </c>
      <c r="G23" s="167" t="s">
        <v>123</v>
      </c>
      <c r="H23" s="167" t="s">
        <v>123</v>
      </c>
      <c r="I23" s="168" t="s">
        <v>123</v>
      </c>
      <c r="J23" s="11"/>
      <c r="K23" s="70"/>
      <c r="L23" s="69"/>
      <c r="M23" s="69"/>
      <c r="N23" s="69"/>
      <c r="O23" s="69"/>
      <c r="P23" s="69"/>
      <c r="Q23" s="69"/>
      <c r="R23" s="69"/>
    </row>
    <row r="24" spans="1:34" ht="20.100000000000001" customHeight="1" x14ac:dyDescent="0.2">
      <c r="A24" s="48" t="s">
        <v>116</v>
      </c>
      <c r="B24" s="215">
        <v>2.1728743834832644</v>
      </c>
      <c r="C24" s="187">
        <v>1.8524185882733053</v>
      </c>
      <c r="D24" s="163">
        <v>2.4971688990249805</v>
      </c>
      <c r="E24" s="225">
        <v>2.7990865406322736</v>
      </c>
      <c r="F24" s="167">
        <v>1.8955266597048988</v>
      </c>
      <c r="G24" s="167">
        <v>1.5397367455616564</v>
      </c>
      <c r="H24" s="167">
        <v>1.5973043905356088</v>
      </c>
      <c r="I24" s="168">
        <v>3.0693102436764281</v>
      </c>
      <c r="J24" s="11"/>
      <c r="K24" s="70"/>
      <c r="L24" s="69"/>
      <c r="M24" s="69"/>
      <c r="N24" s="69"/>
      <c r="O24" s="69"/>
      <c r="P24" s="69"/>
      <c r="Q24" s="69"/>
      <c r="R24" s="69"/>
    </row>
    <row r="25" spans="1:34" ht="20.100000000000001" customHeight="1" x14ac:dyDescent="0.2">
      <c r="A25" s="48" t="s">
        <v>107</v>
      </c>
      <c r="B25" s="215">
        <v>3.829164888983204</v>
      </c>
      <c r="C25" s="187">
        <v>3.6197895054918856</v>
      </c>
      <c r="D25" s="163">
        <v>4.0410483673618414</v>
      </c>
      <c r="E25" s="225">
        <v>5.0908663250484434</v>
      </c>
      <c r="F25" s="167">
        <v>4.8388581754877213</v>
      </c>
      <c r="G25" s="167">
        <v>3.1471101375984674</v>
      </c>
      <c r="H25" s="167">
        <v>3.6349811161593166</v>
      </c>
      <c r="I25" s="168">
        <v>2.5203134072362059</v>
      </c>
      <c r="K25" s="70"/>
      <c r="L25" s="69"/>
      <c r="M25" s="3"/>
      <c r="N25" s="3"/>
      <c r="O25" s="3"/>
      <c r="P25" s="3"/>
      <c r="Q25" s="3"/>
      <c r="R25" s="3"/>
    </row>
    <row r="26" spans="1:34" ht="20.100000000000001" customHeight="1" x14ac:dyDescent="0.2">
      <c r="A26" s="48" t="s">
        <v>117</v>
      </c>
      <c r="B26" s="215">
        <v>25.855806660136498</v>
      </c>
      <c r="C26" s="187">
        <v>21.785896860090286</v>
      </c>
      <c r="D26" s="163">
        <v>29.97446966025386</v>
      </c>
      <c r="E26" s="225">
        <v>14.405811117631002</v>
      </c>
      <c r="F26" s="167">
        <v>18.632070477398965</v>
      </c>
      <c r="G26" s="167">
        <v>27.746575434524878</v>
      </c>
      <c r="H26" s="167">
        <v>32.11471793474108</v>
      </c>
      <c r="I26" s="168">
        <v>35.532117099442381</v>
      </c>
      <c r="K26" s="70"/>
      <c r="L26" s="69"/>
    </row>
    <row r="27" spans="1:34" ht="20.100000000000001" customHeight="1" thickBot="1" x14ac:dyDescent="0.25">
      <c r="A27" s="48" t="s">
        <v>126</v>
      </c>
      <c r="B27" s="215">
        <v>2.701063920483914</v>
      </c>
      <c r="C27" s="187">
        <v>3.4341874117588289</v>
      </c>
      <c r="D27" s="163">
        <v>1.9591583878363461</v>
      </c>
      <c r="E27" s="225">
        <v>3.107879475879268</v>
      </c>
      <c r="F27" s="167">
        <v>3.2457555350142395</v>
      </c>
      <c r="G27" s="167">
        <v>2.3367254247875566</v>
      </c>
      <c r="H27" s="167">
        <v>1.7632923361448485</v>
      </c>
      <c r="I27" s="168">
        <v>3.0900378923907699</v>
      </c>
    </row>
    <row r="28" spans="1:34" ht="15.6" customHeight="1" thickBot="1" x14ac:dyDescent="0.3">
      <c r="A28" s="49" t="s">
        <v>13</v>
      </c>
      <c r="B28" s="177">
        <v>2740</v>
      </c>
      <c r="C28" s="222">
        <v>1309</v>
      </c>
      <c r="D28" s="177">
        <v>1431</v>
      </c>
      <c r="E28" s="176">
        <v>546</v>
      </c>
      <c r="F28" s="177">
        <v>568</v>
      </c>
      <c r="G28" s="177">
        <v>566</v>
      </c>
      <c r="H28" s="177">
        <v>559</v>
      </c>
      <c r="I28" s="178">
        <v>501</v>
      </c>
    </row>
    <row r="30" spans="1:34" ht="16.5" thickBot="1" x14ac:dyDescent="0.3">
      <c r="A30" s="4" t="s">
        <v>205</v>
      </c>
    </row>
    <row r="31" spans="1:34" ht="15.75" thickBot="1" x14ac:dyDescent="0.25">
      <c r="B31" s="22" t="s">
        <v>14</v>
      </c>
      <c r="C31" s="23"/>
      <c r="D31" s="24"/>
      <c r="E31" s="22" t="s">
        <v>22</v>
      </c>
      <c r="F31" s="23"/>
      <c r="G31" s="24"/>
      <c r="H31" s="22" t="s">
        <v>16</v>
      </c>
      <c r="I31" s="23"/>
      <c r="J31" s="24"/>
      <c r="K31" s="22" t="s">
        <v>17</v>
      </c>
      <c r="L31" s="23"/>
      <c r="M31" s="24"/>
      <c r="N31" s="22" t="s">
        <v>18</v>
      </c>
      <c r="O31" s="23"/>
      <c r="P31" s="24"/>
      <c r="Q31" s="22" t="s">
        <v>19</v>
      </c>
      <c r="R31" s="23"/>
      <c r="S31" s="24"/>
      <c r="T31" s="22" t="s">
        <v>20</v>
      </c>
      <c r="U31" s="23"/>
      <c r="V31" s="24"/>
      <c r="W31" s="22" t="s">
        <v>21</v>
      </c>
      <c r="X31" s="23"/>
      <c r="Y31" s="24"/>
    </row>
    <row r="32" spans="1:34" ht="26.25" thickBot="1" x14ac:dyDescent="0.25">
      <c r="A32" s="18"/>
      <c r="B32" s="30" t="s">
        <v>84</v>
      </c>
      <c r="C32" s="31" t="s">
        <v>118</v>
      </c>
      <c r="D32" s="32" t="s">
        <v>119</v>
      </c>
      <c r="E32" s="30" t="s">
        <v>84</v>
      </c>
      <c r="F32" s="31" t="s">
        <v>118</v>
      </c>
      <c r="G32" s="32" t="s">
        <v>119</v>
      </c>
      <c r="H32" s="30" t="s">
        <v>84</v>
      </c>
      <c r="I32" s="31" t="s">
        <v>118</v>
      </c>
      <c r="J32" s="32" t="s">
        <v>119</v>
      </c>
      <c r="K32" s="30" t="s">
        <v>84</v>
      </c>
      <c r="L32" s="31" t="s">
        <v>118</v>
      </c>
      <c r="M32" s="32" t="s">
        <v>119</v>
      </c>
      <c r="N32" s="30" t="s">
        <v>84</v>
      </c>
      <c r="O32" s="31" t="s">
        <v>118</v>
      </c>
      <c r="P32" s="32" t="s">
        <v>119</v>
      </c>
      <c r="Q32" s="30" t="s">
        <v>84</v>
      </c>
      <c r="R32" s="31" t="s">
        <v>118</v>
      </c>
      <c r="S32" s="32" t="s">
        <v>119</v>
      </c>
      <c r="T32" s="30" t="s">
        <v>84</v>
      </c>
      <c r="U32" s="31" t="s">
        <v>118</v>
      </c>
      <c r="V32" s="32" t="s">
        <v>119</v>
      </c>
      <c r="W32" s="30" t="s">
        <v>84</v>
      </c>
      <c r="X32" s="31" t="s">
        <v>118</v>
      </c>
      <c r="Y32" s="32" t="s">
        <v>119</v>
      </c>
    </row>
    <row r="33" spans="1:25" ht="15.75" x14ac:dyDescent="0.2">
      <c r="A33" s="19" t="s">
        <v>100</v>
      </c>
      <c r="B33" s="216">
        <f t="shared" ref="B33:B51" si="0">B9</f>
        <v>47.640793851690091</v>
      </c>
      <c r="C33" s="134">
        <f t="shared" ref="C33:C51" si="1">MAX(0,(B33)-(SQRT((((B33)*(100-(B33)))/$B$28))*1.96))</f>
        <v>45.770685320488369</v>
      </c>
      <c r="D33" s="135">
        <f t="shared" ref="D33:D51" si="2">((B33)+(SQRT((((B33)*(100-(B33)))/$B$28))*1.96))</f>
        <v>49.510902382891814</v>
      </c>
      <c r="E33" s="219">
        <f t="shared" ref="E33:E51" si="3">C9</f>
        <v>48.9401592618959</v>
      </c>
      <c r="F33" s="134">
        <f t="shared" ref="F33:F51" si="4">MAX(0,(E33)-(SQRT((((E33)*(100-(E33)))/$C$28))*1.96))</f>
        <v>46.232096875075641</v>
      </c>
      <c r="G33" s="134">
        <f t="shared" ref="G33:G51" si="5">((E33)+(SQRT((((E33)*(100-(E33)))/$C$28))*1.96))</f>
        <v>51.648221648716159</v>
      </c>
      <c r="H33" s="216">
        <f t="shared" ref="H33:H51" si="6">D9</f>
        <v>46.325863422866874</v>
      </c>
      <c r="I33" s="134">
        <f t="shared" ref="I33:I51" si="7">MAX(0,(H33)-(SQRT((((H33)*(100-(H33)))/$D$28))*1.96))</f>
        <v>43.742232052010529</v>
      </c>
      <c r="J33" s="135">
        <f t="shared" ref="J33:J51" si="8">((H33)+(SQRT((((H33)*(100-(H33)))/$D$28))*1.96))</f>
        <v>48.909494793723219</v>
      </c>
      <c r="K33" s="219">
        <f t="shared" ref="K33:K51" si="9">E9</f>
        <v>55.356144633870564</v>
      </c>
      <c r="L33" s="134">
        <f t="shared" ref="L33:L51" si="10">MAX(0,(K33)-(SQRT(((K33)*(100-(K33)))/$E$28)*1.96))</f>
        <v>51.186265048500374</v>
      </c>
      <c r="M33" s="134">
        <f t="shared" ref="M33:M51" si="11">((K33)+(SQRT((((K33)*(100-(K33)))/$E$28))*1.96))</f>
        <v>59.526024219240753</v>
      </c>
      <c r="N33" s="216">
        <f t="shared" ref="N33:N51" si="12">F9</f>
        <v>54.074345048612649</v>
      </c>
      <c r="O33" s="134">
        <f t="shared" ref="O33:O51" si="13">MAX(0,((N33)-(SQRT((((N33)*(100-(N33)))/$F$28))*1.96)))</f>
        <v>49.976031170129311</v>
      </c>
      <c r="P33" s="135">
        <f t="shared" ref="P33:P51" si="14">((N33)+(SQRT((((N33)*(100-(N33)))/$F$28))*1.96))</f>
        <v>58.172658927095988</v>
      </c>
      <c r="Q33" s="219">
        <f t="shared" ref="Q33:Q51" si="15">G9</f>
        <v>47.549737161870254</v>
      </c>
      <c r="R33" s="134">
        <f t="shared" ref="R33:R51" si="16">MAX(0,((Q33)-(SQRT((((Q33)*(100-(Q33)))/$G$28))*1.96)))</f>
        <v>43.435439105713286</v>
      </c>
      <c r="S33" s="134">
        <f t="shared" ref="S33:S51" si="17">((Q33)+(SQRT((((Q33)*(100-(Q33)))/$G$28))*1.96))</f>
        <v>51.664035218027223</v>
      </c>
      <c r="T33" s="216">
        <f t="shared" ref="T33:T51" si="18">H9</f>
        <v>43.564150327706542</v>
      </c>
      <c r="U33" s="134">
        <f t="shared" ref="U33:U51" si="19">MAX(0,(T33)-(SQRT((((T33)*(100-(T33)))/$H$28))*1.96))</f>
        <v>39.453672353531054</v>
      </c>
      <c r="V33" s="135">
        <f t="shared" ref="V33:V51" si="20">((T33)+(SQRT((((T33)*(100-(T33)))/$H$28))*1.96))</f>
        <v>47.674628301882031</v>
      </c>
      <c r="W33" s="219">
        <f t="shared" ref="W33:W51" si="21">I9</f>
        <v>38.257436978644193</v>
      </c>
      <c r="X33" s="134">
        <f t="shared" ref="X33:X51" si="22">MAX(0,(W33)-(SQRT((((W33)*(100-(W33)))/$I$28))*1.96))</f>
        <v>34.001575626517926</v>
      </c>
      <c r="Y33" s="135">
        <f t="shared" ref="Y33:Y51" si="23">((W33)+(SQRT((((W33)*(100-(W33)))/$I$28))*1.96))</f>
        <v>42.513298330770461</v>
      </c>
    </row>
    <row r="34" spans="1:25" ht="15.75" x14ac:dyDescent="0.2">
      <c r="A34" s="20" t="s">
        <v>108</v>
      </c>
      <c r="B34" s="218">
        <f t="shared" si="0"/>
        <v>16.466023261703565</v>
      </c>
      <c r="C34" s="137">
        <f t="shared" si="1"/>
        <v>15.077328712770246</v>
      </c>
      <c r="D34" s="138">
        <f t="shared" si="2"/>
        <v>17.854717810636885</v>
      </c>
      <c r="E34" s="220">
        <f t="shared" si="3"/>
        <v>18.231766606336308</v>
      </c>
      <c r="F34" s="137">
        <f t="shared" si="4"/>
        <v>16.14009774155727</v>
      </c>
      <c r="G34" s="137">
        <f t="shared" si="5"/>
        <v>20.323435471115346</v>
      </c>
      <c r="H34" s="218">
        <f t="shared" si="6"/>
        <v>14.679128185758792</v>
      </c>
      <c r="I34" s="137">
        <f t="shared" si="7"/>
        <v>12.845488380525556</v>
      </c>
      <c r="J34" s="138">
        <f t="shared" si="8"/>
        <v>16.512767990992028</v>
      </c>
      <c r="K34" s="220">
        <f t="shared" si="9"/>
        <v>17.27427877104849</v>
      </c>
      <c r="L34" s="137">
        <f t="shared" si="10"/>
        <v>14.103397410677678</v>
      </c>
      <c r="M34" s="137">
        <f t="shared" si="11"/>
        <v>20.4451601314193</v>
      </c>
      <c r="N34" s="218">
        <f t="shared" si="12"/>
        <v>20.167190020757818</v>
      </c>
      <c r="O34" s="137">
        <f t="shared" si="13"/>
        <v>16.867331602783246</v>
      </c>
      <c r="P34" s="138">
        <f t="shared" si="14"/>
        <v>23.467048438732391</v>
      </c>
      <c r="Q34" s="220">
        <f t="shared" si="15"/>
        <v>16.642063972869241</v>
      </c>
      <c r="R34" s="137">
        <f t="shared" si="16"/>
        <v>13.573572464828334</v>
      </c>
      <c r="S34" s="137">
        <f t="shared" si="17"/>
        <v>19.710555480910148</v>
      </c>
      <c r="T34" s="218">
        <f t="shared" si="18"/>
        <v>14.708893756659172</v>
      </c>
      <c r="U34" s="137">
        <f t="shared" si="19"/>
        <v>11.772650403931747</v>
      </c>
      <c r="V34" s="138">
        <f t="shared" si="20"/>
        <v>17.645137109386596</v>
      </c>
      <c r="W34" s="220">
        <f t="shared" si="21"/>
        <v>13.650229006110894</v>
      </c>
      <c r="X34" s="137">
        <f t="shared" si="22"/>
        <v>10.643891242364193</v>
      </c>
      <c r="Y34" s="138">
        <f t="shared" si="23"/>
        <v>16.656566769857598</v>
      </c>
    </row>
    <row r="35" spans="1:25" ht="15.75" x14ac:dyDescent="0.2">
      <c r="A35" s="20" t="s">
        <v>109</v>
      </c>
      <c r="B35" s="218">
        <f t="shared" si="0"/>
        <v>7.1266231035287744</v>
      </c>
      <c r="C35" s="137">
        <f t="shared" si="1"/>
        <v>6.1633081450856437</v>
      </c>
      <c r="D35" s="138">
        <f t="shared" si="2"/>
        <v>8.089938061971905</v>
      </c>
      <c r="E35" s="220">
        <f t="shared" si="3"/>
        <v>7.686103178483779</v>
      </c>
      <c r="F35" s="137">
        <f t="shared" si="4"/>
        <v>6.2430813681842761</v>
      </c>
      <c r="G35" s="137">
        <f t="shared" si="5"/>
        <v>9.1291249887832819</v>
      </c>
      <c r="H35" s="218">
        <f t="shared" si="6"/>
        <v>6.5604410510435143</v>
      </c>
      <c r="I35" s="137">
        <f t="shared" si="7"/>
        <v>5.2776138411188294</v>
      </c>
      <c r="J35" s="138">
        <f t="shared" si="8"/>
        <v>7.8432682609681992</v>
      </c>
      <c r="K35" s="220">
        <f t="shared" si="9"/>
        <v>6.2202596131749983</v>
      </c>
      <c r="L35" s="137">
        <f t="shared" si="10"/>
        <v>4.1943572146342785</v>
      </c>
      <c r="M35" s="137">
        <f t="shared" si="11"/>
        <v>8.2461620117157182</v>
      </c>
      <c r="N35" s="218">
        <f t="shared" si="12"/>
        <v>5.669575056526023</v>
      </c>
      <c r="O35" s="137">
        <f t="shared" si="13"/>
        <v>3.7676953104580431</v>
      </c>
      <c r="P35" s="138">
        <f t="shared" si="14"/>
        <v>7.5714548025940029</v>
      </c>
      <c r="Q35" s="220">
        <f t="shared" si="15"/>
        <v>7.7989669247524764</v>
      </c>
      <c r="R35" s="137">
        <f t="shared" si="16"/>
        <v>5.589770719280363</v>
      </c>
      <c r="S35" s="137">
        <f t="shared" si="17"/>
        <v>10.00816313022459</v>
      </c>
      <c r="T35" s="218">
        <f t="shared" si="18"/>
        <v>6.7695946672878637</v>
      </c>
      <c r="U35" s="137">
        <f t="shared" si="19"/>
        <v>4.686973459746631</v>
      </c>
      <c r="V35" s="138">
        <f t="shared" si="20"/>
        <v>8.8522158748290956</v>
      </c>
      <c r="W35" s="220">
        <f t="shared" si="21"/>
        <v>9.1114291755363261</v>
      </c>
      <c r="X35" s="137">
        <f t="shared" si="22"/>
        <v>6.5915187839383114</v>
      </c>
      <c r="Y35" s="138">
        <f t="shared" si="23"/>
        <v>11.63133956713434</v>
      </c>
    </row>
    <row r="36" spans="1:25" ht="15.75" x14ac:dyDescent="0.2">
      <c r="A36" s="20" t="s">
        <v>101</v>
      </c>
      <c r="B36" s="218">
        <f t="shared" si="0"/>
        <v>6.4288988224708117</v>
      </c>
      <c r="C36" s="137">
        <f t="shared" si="1"/>
        <v>5.510524028071087</v>
      </c>
      <c r="D36" s="138">
        <f t="shared" si="2"/>
        <v>7.3472736168705364</v>
      </c>
      <c r="E36" s="220">
        <f t="shared" si="3"/>
        <v>6.481804577776999</v>
      </c>
      <c r="F36" s="137">
        <f t="shared" si="4"/>
        <v>5.148030496746788</v>
      </c>
      <c r="G36" s="137">
        <f t="shared" si="5"/>
        <v>7.81557865880721</v>
      </c>
      <c r="H36" s="218">
        <f t="shared" si="6"/>
        <v>6.3753593123641403</v>
      </c>
      <c r="I36" s="137">
        <f t="shared" si="7"/>
        <v>5.1095051625363332</v>
      </c>
      <c r="J36" s="138">
        <f t="shared" si="8"/>
        <v>7.6412134621919474</v>
      </c>
      <c r="K36" s="220">
        <f t="shared" si="9"/>
        <v>7.7975049021503819</v>
      </c>
      <c r="L36" s="137">
        <f t="shared" si="10"/>
        <v>5.5484041278670997</v>
      </c>
      <c r="M36" s="137">
        <f t="shared" si="11"/>
        <v>10.046605676433664</v>
      </c>
      <c r="N36" s="218">
        <f t="shared" si="12"/>
        <v>6.5414286921878482</v>
      </c>
      <c r="O36" s="137">
        <f t="shared" si="13"/>
        <v>4.5080054740784128</v>
      </c>
      <c r="P36" s="138">
        <f t="shared" si="14"/>
        <v>8.5748519102972836</v>
      </c>
      <c r="Q36" s="220">
        <f t="shared" si="15"/>
        <v>5.8023256532204943</v>
      </c>
      <c r="R36" s="137">
        <f t="shared" si="16"/>
        <v>3.8762692723844694</v>
      </c>
      <c r="S36" s="137">
        <f t="shared" si="17"/>
        <v>7.7283820340565192</v>
      </c>
      <c r="T36" s="218">
        <f t="shared" si="18"/>
        <v>5.451563559303799</v>
      </c>
      <c r="U36" s="137">
        <f t="shared" si="19"/>
        <v>3.5694844117625202</v>
      </c>
      <c r="V36" s="138">
        <f t="shared" si="20"/>
        <v>7.3336427068450778</v>
      </c>
      <c r="W36" s="220">
        <f t="shared" si="21"/>
        <v>6.6434520286086682</v>
      </c>
      <c r="X36" s="137">
        <f t="shared" si="22"/>
        <v>4.4626989092637324</v>
      </c>
      <c r="Y36" s="138">
        <f t="shared" si="23"/>
        <v>8.8242051479536041</v>
      </c>
    </row>
    <row r="37" spans="1:25" ht="31.5" x14ac:dyDescent="0.2">
      <c r="A37" s="20" t="s">
        <v>110</v>
      </c>
      <c r="B37" s="218">
        <f t="shared" si="0"/>
        <v>12.025899658921459</v>
      </c>
      <c r="C37" s="137">
        <f t="shared" si="1"/>
        <v>10.807984614939112</v>
      </c>
      <c r="D37" s="138">
        <f t="shared" si="2"/>
        <v>13.243814702903805</v>
      </c>
      <c r="E37" s="220">
        <f t="shared" si="3"/>
        <v>11.362481295166873</v>
      </c>
      <c r="F37" s="137">
        <f t="shared" si="4"/>
        <v>9.6432605865464538</v>
      </c>
      <c r="G37" s="137">
        <f t="shared" si="5"/>
        <v>13.081702003787292</v>
      </c>
      <c r="H37" s="218">
        <f t="shared" si="6"/>
        <v>12.697265070598052</v>
      </c>
      <c r="I37" s="137">
        <f t="shared" si="7"/>
        <v>10.972200832332932</v>
      </c>
      <c r="J37" s="138">
        <f t="shared" si="8"/>
        <v>14.422329308863171</v>
      </c>
      <c r="K37" s="220">
        <f t="shared" si="9"/>
        <v>14.379195777740019</v>
      </c>
      <c r="L37" s="137">
        <f t="shared" si="10"/>
        <v>11.436016616984546</v>
      </c>
      <c r="M37" s="137">
        <f t="shared" si="11"/>
        <v>17.322374938495493</v>
      </c>
      <c r="N37" s="218">
        <f t="shared" si="12"/>
        <v>12.474869305490946</v>
      </c>
      <c r="O37" s="137">
        <f t="shared" si="13"/>
        <v>9.7573897235261651</v>
      </c>
      <c r="P37" s="138">
        <f t="shared" si="14"/>
        <v>15.192348887455728</v>
      </c>
      <c r="Q37" s="220">
        <f t="shared" si="15"/>
        <v>11.102148531946845</v>
      </c>
      <c r="R37" s="137">
        <f t="shared" si="16"/>
        <v>8.5139534666566092</v>
      </c>
      <c r="S37" s="137">
        <f t="shared" si="17"/>
        <v>13.690343597237081</v>
      </c>
      <c r="T37" s="218">
        <f t="shared" si="18"/>
        <v>10.705791563674509</v>
      </c>
      <c r="U37" s="137">
        <f t="shared" si="19"/>
        <v>8.1426581920936911</v>
      </c>
      <c r="V37" s="138">
        <f t="shared" si="20"/>
        <v>13.268924935255328</v>
      </c>
      <c r="W37" s="220">
        <f t="shared" si="21"/>
        <v>11.625689736202425</v>
      </c>
      <c r="X37" s="137">
        <f t="shared" si="22"/>
        <v>8.8189018643574357</v>
      </c>
      <c r="Y37" s="138">
        <f t="shared" si="23"/>
        <v>14.432477608047414</v>
      </c>
    </row>
    <row r="38" spans="1:25" ht="15.75" x14ac:dyDescent="0.2">
      <c r="A38" s="20" t="s">
        <v>111</v>
      </c>
      <c r="B38" s="218">
        <f t="shared" si="0"/>
        <v>9.4960347514925409</v>
      </c>
      <c r="C38" s="137">
        <f t="shared" si="1"/>
        <v>8.3983295016086945</v>
      </c>
      <c r="D38" s="138">
        <f t="shared" si="2"/>
        <v>10.593740001376387</v>
      </c>
      <c r="E38" s="220">
        <f t="shared" si="3"/>
        <v>10.543883540985965</v>
      </c>
      <c r="F38" s="137">
        <f t="shared" si="4"/>
        <v>8.8801201328450698</v>
      </c>
      <c r="G38" s="137">
        <f t="shared" si="5"/>
        <v>12.207646949126859</v>
      </c>
      <c r="H38" s="218">
        <f t="shared" si="6"/>
        <v>8.4356338455669775</v>
      </c>
      <c r="I38" s="137">
        <f t="shared" si="7"/>
        <v>6.9956475414552646</v>
      </c>
      <c r="J38" s="138">
        <f t="shared" si="8"/>
        <v>9.8756201496786904</v>
      </c>
      <c r="K38" s="220">
        <f t="shared" si="9"/>
        <v>13.908017041991009</v>
      </c>
      <c r="L38" s="137">
        <f t="shared" si="10"/>
        <v>11.005507122690078</v>
      </c>
      <c r="M38" s="137">
        <f t="shared" si="11"/>
        <v>16.810526961291941</v>
      </c>
      <c r="N38" s="218">
        <f t="shared" si="12"/>
        <v>9.5441825769925046</v>
      </c>
      <c r="O38" s="137">
        <f t="shared" si="13"/>
        <v>7.1277786985897729</v>
      </c>
      <c r="P38" s="138">
        <f t="shared" si="14"/>
        <v>11.960586455395237</v>
      </c>
      <c r="Q38" s="220">
        <f t="shared" si="15"/>
        <v>9.1573474376046686</v>
      </c>
      <c r="R38" s="137">
        <f t="shared" si="16"/>
        <v>6.7811769081365956</v>
      </c>
      <c r="S38" s="137">
        <f t="shared" si="17"/>
        <v>11.533517967072742</v>
      </c>
      <c r="T38" s="218">
        <f t="shared" si="18"/>
        <v>7.8929592579336809</v>
      </c>
      <c r="U38" s="137">
        <f t="shared" si="19"/>
        <v>5.6577586206172459</v>
      </c>
      <c r="V38" s="138">
        <f t="shared" si="20"/>
        <v>10.128159895250116</v>
      </c>
      <c r="W38" s="220">
        <f t="shared" si="21"/>
        <v>7.2683892039294857</v>
      </c>
      <c r="X38" s="137">
        <f t="shared" si="22"/>
        <v>4.9950188218330096</v>
      </c>
      <c r="Y38" s="138">
        <f t="shared" si="23"/>
        <v>9.541759586025961</v>
      </c>
    </row>
    <row r="39" spans="1:25" ht="15.75" x14ac:dyDescent="0.2">
      <c r="A39" s="20" t="s">
        <v>102</v>
      </c>
      <c r="B39" s="218">
        <f t="shared" si="0"/>
        <v>19.724439120619113</v>
      </c>
      <c r="C39" s="137">
        <f t="shared" si="1"/>
        <v>18.234478481807841</v>
      </c>
      <c r="D39" s="138">
        <f t="shared" si="2"/>
        <v>21.214399759430385</v>
      </c>
      <c r="E39" s="220">
        <f t="shared" si="3"/>
        <v>18.136667384780729</v>
      </c>
      <c r="F39" s="137">
        <f t="shared" si="4"/>
        <v>16.049248046408977</v>
      </c>
      <c r="G39" s="137">
        <f t="shared" si="5"/>
        <v>20.224086723152482</v>
      </c>
      <c r="H39" s="218">
        <f t="shared" si="6"/>
        <v>21.331230676774961</v>
      </c>
      <c r="I39" s="137">
        <f t="shared" si="7"/>
        <v>19.208741967367907</v>
      </c>
      <c r="J39" s="138">
        <f t="shared" si="8"/>
        <v>23.453719386182016</v>
      </c>
      <c r="K39" s="220">
        <f t="shared" si="9"/>
        <v>27.193992176567999</v>
      </c>
      <c r="L39" s="137">
        <f t="shared" si="10"/>
        <v>23.461663830732242</v>
      </c>
      <c r="M39" s="137">
        <f t="shared" si="11"/>
        <v>30.926320522403756</v>
      </c>
      <c r="N39" s="218">
        <f t="shared" si="12"/>
        <v>23.145375627709672</v>
      </c>
      <c r="O39" s="137">
        <f t="shared" si="13"/>
        <v>19.676817138018343</v>
      </c>
      <c r="P39" s="138">
        <f t="shared" si="14"/>
        <v>26.613934117401001</v>
      </c>
      <c r="Q39" s="220">
        <f t="shared" si="15"/>
        <v>18.531804234969773</v>
      </c>
      <c r="R39" s="137">
        <f t="shared" si="16"/>
        <v>15.330693065099778</v>
      </c>
      <c r="S39" s="137">
        <f t="shared" si="17"/>
        <v>21.732915404839765</v>
      </c>
      <c r="T39" s="218">
        <f t="shared" si="18"/>
        <v>16.837149291742353</v>
      </c>
      <c r="U39" s="137">
        <f t="shared" si="19"/>
        <v>13.735096869754967</v>
      </c>
      <c r="V39" s="138">
        <f t="shared" si="20"/>
        <v>19.939201713729737</v>
      </c>
      <c r="W39" s="220">
        <f t="shared" si="21"/>
        <v>13.439959228258452</v>
      </c>
      <c r="X39" s="137">
        <f t="shared" si="22"/>
        <v>10.453236476897709</v>
      </c>
      <c r="Y39" s="138">
        <f t="shared" si="23"/>
        <v>16.426681979619193</v>
      </c>
    </row>
    <row r="40" spans="1:25" ht="15.75" x14ac:dyDescent="0.2">
      <c r="A40" s="20" t="s">
        <v>103</v>
      </c>
      <c r="B40" s="218">
        <f t="shared" si="0"/>
        <v>6.5679250870750234</v>
      </c>
      <c r="C40" s="137">
        <f t="shared" si="1"/>
        <v>5.6403632285477716</v>
      </c>
      <c r="D40" s="138">
        <f t="shared" si="2"/>
        <v>7.4954869456022752</v>
      </c>
      <c r="E40" s="220">
        <f t="shared" si="3"/>
        <v>6.6302908377874221</v>
      </c>
      <c r="F40" s="137">
        <f t="shared" si="4"/>
        <v>5.2823974567566268</v>
      </c>
      <c r="G40" s="137">
        <f t="shared" si="5"/>
        <v>7.9781842188182175</v>
      </c>
      <c r="H40" s="218">
        <f t="shared" si="6"/>
        <v>6.5048122608569212</v>
      </c>
      <c r="I40" s="137">
        <f t="shared" si="7"/>
        <v>5.2270552668566204</v>
      </c>
      <c r="J40" s="138">
        <f t="shared" si="8"/>
        <v>7.7825692548572221</v>
      </c>
      <c r="K40" s="220">
        <f t="shared" si="9"/>
        <v>9.0414265464241765</v>
      </c>
      <c r="L40" s="137">
        <f t="shared" si="10"/>
        <v>6.6359559675794255</v>
      </c>
      <c r="M40" s="137">
        <f t="shared" si="11"/>
        <v>11.446897125268928</v>
      </c>
      <c r="N40" s="218">
        <f t="shared" si="12"/>
        <v>6.9681928739799366</v>
      </c>
      <c r="O40" s="137">
        <f t="shared" si="13"/>
        <v>4.8742843077657749</v>
      </c>
      <c r="P40" s="138">
        <f t="shared" si="14"/>
        <v>9.0621014401940982</v>
      </c>
      <c r="Q40" s="220">
        <f t="shared" si="15"/>
        <v>5.8479291373513194</v>
      </c>
      <c r="R40" s="137">
        <f t="shared" si="16"/>
        <v>3.9147867444241946</v>
      </c>
      <c r="S40" s="137">
        <f t="shared" si="17"/>
        <v>7.7810715302784441</v>
      </c>
      <c r="T40" s="218">
        <f t="shared" si="18"/>
        <v>4.60289761654417</v>
      </c>
      <c r="U40" s="137">
        <f t="shared" si="19"/>
        <v>2.8657632324346549</v>
      </c>
      <c r="V40" s="138">
        <f t="shared" si="20"/>
        <v>6.340032000653685</v>
      </c>
      <c r="W40" s="220">
        <f t="shared" si="21"/>
        <v>6.5530604982434184</v>
      </c>
      <c r="X40" s="137">
        <f t="shared" si="22"/>
        <v>4.3861456859967269</v>
      </c>
      <c r="Y40" s="138">
        <f t="shared" si="23"/>
        <v>8.7199753104901099</v>
      </c>
    </row>
    <row r="41" spans="1:25" ht="31.5" x14ac:dyDescent="0.2">
      <c r="A41" s="20" t="s">
        <v>112</v>
      </c>
      <c r="B41" s="218">
        <f t="shared" si="0"/>
        <v>5.58149450377796</v>
      </c>
      <c r="C41" s="137">
        <f t="shared" si="1"/>
        <v>4.7219178695289461</v>
      </c>
      <c r="D41" s="138">
        <f t="shared" si="2"/>
        <v>6.4410711380269738</v>
      </c>
      <c r="E41" s="220">
        <f t="shared" si="3"/>
        <v>6.5177021717174046</v>
      </c>
      <c r="F41" s="137">
        <f t="shared" si="4"/>
        <v>5.1804965514887318</v>
      </c>
      <c r="G41" s="137">
        <f t="shared" si="5"/>
        <v>7.8549077919460775</v>
      </c>
      <c r="H41" s="218">
        <f t="shared" si="6"/>
        <v>4.6340720615595732</v>
      </c>
      <c r="I41" s="137">
        <f t="shared" si="7"/>
        <v>3.5448554266425596</v>
      </c>
      <c r="J41" s="138">
        <f t="shared" si="8"/>
        <v>5.7232886964765868</v>
      </c>
      <c r="K41" s="220">
        <f t="shared" si="9"/>
        <v>5.5490749263643986</v>
      </c>
      <c r="L41" s="137">
        <f t="shared" si="10"/>
        <v>3.6287569280530581</v>
      </c>
      <c r="M41" s="137">
        <f t="shared" si="11"/>
        <v>7.4693929246757396</v>
      </c>
      <c r="N41" s="218">
        <f t="shared" si="12"/>
        <v>6.1899884690454652</v>
      </c>
      <c r="O41" s="137">
        <f t="shared" si="13"/>
        <v>4.2082268270144993</v>
      </c>
      <c r="P41" s="138">
        <f t="shared" si="14"/>
        <v>8.171750111076431</v>
      </c>
      <c r="Q41" s="220">
        <f t="shared" si="15"/>
        <v>5.6763687488695709</v>
      </c>
      <c r="R41" s="137">
        <f t="shared" si="16"/>
        <v>3.7700592502504668</v>
      </c>
      <c r="S41" s="137">
        <f t="shared" si="17"/>
        <v>7.5826782474886745</v>
      </c>
      <c r="T41" s="218">
        <f t="shared" si="18"/>
        <v>4.6398539029791968</v>
      </c>
      <c r="U41" s="137">
        <f t="shared" si="19"/>
        <v>2.8960976648386136</v>
      </c>
      <c r="V41" s="138">
        <f t="shared" si="20"/>
        <v>6.3836101411197799</v>
      </c>
      <c r="W41" s="220">
        <f t="shared" si="21"/>
        <v>5.867916622102606</v>
      </c>
      <c r="X41" s="137">
        <f t="shared" si="22"/>
        <v>3.8099041092772561</v>
      </c>
      <c r="Y41" s="138">
        <f t="shared" si="23"/>
        <v>7.9259291349279559</v>
      </c>
    </row>
    <row r="42" spans="1:25" ht="15.75" x14ac:dyDescent="0.2">
      <c r="A42" s="52" t="s">
        <v>104</v>
      </c>
      <c r="B42" s="218">
        <f t="shared" si="0"/>
        <v>31.391120621616786</v>
      </c>
      <c r="C42" s="137">
        <f t="shared" si="1"/>
        <v>29.653422375701172</v>
      </c>
      <c r="D42" s="138">
        <f t="shared" si="2"/>
        <v>33.128818867532395</v>
      </c>
      <c r="E42" s="220">
        <f t="shared" si="3"/>
        <v>30.127201175463263</v>
      </c>
      <c r="F42" s="137">
        <f t="shared" si="4"/>
        <v>27.641667156143672</v>
      </c>
      <c r="G42" s="137">
        <f t="shared" si="5"/>
        <v>32.612735194782857</v>
      </c>
      <c r="H42" s="218">
        <f t="shared" si="6"/>
        <v>32.670180481356759</v>
      </c>
      <c r="I42" s="137">
        <f t="shared" si="7"/>
        <v>30.24012747737364</v>
      </c>
      <c r="J42" s="138">
        <f t="shared" si="8"/>
        <v>35.100233485339878</v>
      </c>
      <c r="K42" s="220">
        <f t="shared" si="9"/>
        <v>34.974544133719448</v>
      </c>
      <c r="L42" s="137">
        <f t="shared" si="10"/>
        <v>30.974383016780727</v>
      </c>
      <c r="M42" s="137">
        <f t="shared" si="11"/>
        <v>38.974705250658168</v>
      </c>
      <c r="N42" s="218">
        <f t="shared" si="12"/>
        <v>35.522601321709956</v>
      </c>
      <c r="O42" s="137">
        <f t="shared" si="13"/>
        <v>31.586755856780467</v>
      </c>
      <c r="P42" s="138">
        <f t="shared" si="14"/>
        <v>39.458446786639442</v>
      </c>
      <c r="Q42" s="220">
        <f t="shared" si="15"/>
        <v>29.662181873692422</v>
      </c>
      <c r="R42" s="137">
        <f t="shared" si="16"/>
        <v>25.899098429178217</v>
      </c>
      <c r="S42" s="137">
        <f t="shared" si="17"/>
        <v>33.425265318206627</v>
      </c>
      <c r="T42" s="218">
        <f t="shared" si="18"/>
        <v>29.499776794912336</v>
      </c>
      <c r="U42" s="137">
        <f t="shared" si="19"/>
        <v>25.71922860422541</v>
      </c>
      <c r="V42" s="138">
        <f t="shared" si="20"/>
        <v>33.280324985599258</v>
      </c>
      <c r="W42" s="220">
        <f t="shared" si="21"/>
        <v>27.572010017494549</v>
      </c>
      <c r="X42" s="137">
        <f t="shared" si="22"/>
        <v>23.658876750307961</v>
      </c>
      <c r="Y42" s="138">
        <f t="shared" si="23"/>
        <v>31.485143284681136</v>
      </c>
    </row>
    <row r="43" spans="1:25" ht="15.75" x14ac:dyDescent="0.2">
      <c r="A43" s="20" t="s">
        <v>113</v>
      </c>
      <c r="B43" s="218">
        <f t="shared" si="0"/>
        <v>9.8258156685467188</v>
      </c>
      <c r="C43" s="137">
        <f t="shared" si="1"/>
        <v>8.7112485988291795</v>
      </c>
      <c r="D43" s="138">
        <f t="shared" si="2"/>
        <v>10.940382738264258</v>
      </c>
      <c r="E43" s="220">
        <f t="shared" si="3"/>
        <v>11.518231443356797</v>
      </c>
      <c r="F43" s="137">
        <f t="shared" si="4"/>
        <v>9.788789267783887</v>
      </c>
      <c r="G43" s="137">
        <f t="shared" si="5"/>
        <v>13.247673618929706</v>
      </c>
      <c r="H43" s="218">
        <f t="shared" si="6"/>
        <v>8.1131265488895696</v>
      </c>
      <c r="I43" s="137">
        <f t="shared" si="7"/>
        <v>6.6984501221473138</v>
      </c>
      <c r="J43" s="138">
        <f t="shared" si="8"/>
        <v>9.5278029756318254</v>
      </c>
      <c r="K43" s="220">
        <f t="shared" si="9"/>
        <v>11.873600854975855</v>
      </c>
      <c r="L43" s="137">
        <f t="shared" si="10"/>
        <v>9.1602623037390192</v>
      </c>
      <c r="M43" s="137">
        <f t="shared" si="11"/>
        <v>14.586939406212691</v>
      </c>
      <c r="N43" s="218">
        <f t="shared" si="12"/>
        <v>12.066127949533458</v>
      </c>
      <c r="O43" s="137">
        <f t="shared" si="13"/>
        <v>9.3873052817265314</v>
      </c>
      <c r="P43" s="138">
        <f t="shared" si="14"/>
        <v>14.744950617340384</v>
      </c>
      <c r="Q43" s="220">
        <f t="shared" si="15"/>
        <v>9.5454055150029191</v>
      </c>
      <c r="R43" s="137">
        <f t="shared" si="16"/>
        <v>7.1245974205537861</v>
      </c>
      <c r="S43" s="137">
        <f t="shared" si="17"/>
        <v>11.966213609452051</v>
      </c>
      <c r="T43" s="218">
        <f t="shared" si="18"/>
        <v>7.5058097139342301</v>
      </c>
      <c r="U43" s="137">
        <f t="shared" si="19"/>
        <v>5.3215404739245358</v>
      </c>
      <c r="V43" s="138">
        <f t="shared" si="20"/>
        <v>9.6900789539439245</v>
      </c>
      <c r="W43" s="220">
        <f t="shared" si="21"/>
        <v>8.3137695462102599</v>
      </c>
      <c r="X43" s="137">
        <f t="shared" si="22"/>
        <v>5.8961483300204778</v>
      </c>
      <c r="Y43" s="138">
        <f t="shared" si="23"/>
        <v>10.731390762400043</v>
      </c>
    </row>
    <row r="44" spans="1:25" ht="15.75" x14ac:dyDescent="0.2">
      <c r="A44" s="48" t="s">
        <v>114</v>
      </c>
      <c r="B44" s="218">
        <f t="shared" si="0"/>
        <v>2.4142389885660847</v>
      </c>
      <c r="C44" s="137">
        <f t="shared" si="1"/>
        <v>1.8395086193578969</v>
      </c>
      <c r="D44" s="138">
        <f t="shared" si="2"/>
        <v>2.9889693577742724</v>
      </c>
      <c r="E44" s="220">
        <f t="shared" si="3"/>
        <v>2.7831907192459333</v>
      </c>
      <c r="F44" s="137">
        <f t="shared" si="4"/>
        <v>1.8920866776119238</v>
      </c>
      <c r="G44" s="137">
        <f t="shared" si="5"/>
        <v>3.6742947608799428</v>
      </c>
      <c r="H44" s="218">
        <f t="shared" si="6"/>
        <v>2.0408676077155592</v>
      </c>
      <c r="I44" s="137">
        <f t="shared" si="7"/>
        <v>1.308268920960165</v>
      </c>
      <c r="J44" s="138">
        <f t="shared" si="8"/>
        <v>2.7734662944709534</v>
      </c>
      <c r="K44" s="220">
        <f t="shared" si="9"/>
        <v>2.7210068967635839</v>
      </c>
      <c r="L44" s="137">
        <f t="shared" si="10"/>
        <v>1.3563165967983626</v>
      </c>
      <c r="M44" s="137">
        <f t="shared" si="11"/>
        <v>4.0856971967288054</v>
      </c>
      <c r="N44" s="218">
        <f t="shared" si="12"/>
        <v>1.0358485269992308</v>
      </c>
      <c r="O44" s="137">
        <f t="shared" si="13"/>
        <v>0.20318607211414419</v>
      </c>
      <c r="P44" s="138">
        <f t="shared" si="14"/>
        <v>1.8685109818843175</v>
      </c>
      <c r="Q44" s="220">
        <f t="shared" si="15"/>
        <v>2.736323334907985</v>
      </c>
      <c r="R44" s="137">
        <f t="shared" si="16"/>
        <v>1.3922997061589097</v>
      </c>
      <c r="S44" s="137">
        <f t="shared" si="17"/>
        <v>4.0803469636570604</v>
      </c>
      <c r="T44" s="218">
        <f t="shared" si="18"/>
        <v>3.2923094024323558</v>
      </c>
      <c r="U44" s="137">
        <f t="shared" si="19"/>
        <v>1.8130954494552476</v>
      </c>
      <c r="V44" s="138">
        <f t="shared" si="20"/>
        <v>4.7715233554094638</v>
      </c>
      <c r="W44" s="220">
        <f t="shared" si="21"/>
        <v>2.2828731129326241</v>
      </c>
      <c r="X44" s="137">
        <f t="shared" si="22"/>
        <v>0.97500654127902786</v>
      </c>
      <c r="Y44" s="138">
        <f t="shared" si="23"/>
        <v>3.5907396845862203</v>
      </c>
    </row>
    <row r="45" spans="1:25" ht="31.5" x14ac:dyDescent="0.2">
      <c r="A45" s="20" t="s">
        <v>105</v>
      </c>
      <c r="B45" s="218">
        <f t="shared" si="0"/>
        <v>21.143405946907418</v>
      </c>
      <c r="C45" s="137">
        <f t="shared" si="1"/>
        <v>19.614477110832297</v>
      </c>
      <c r="D45" s="138">
        <f t="shared" si="2"/>
        <v>22.672334782982539</v>
      </c>
      <c r="E45" s="220">
        <f t="shared" si="3"/>
        <v>15.816563644827736</v>
      </c>
      <c r="F45" s="137">
        <f t="shared" si="4"/>
        <v>13.839795929579676</v>
      </c>
      <c r="G45" s="137">
        <f t="shared" si="5"/>
        <v>17.793331360075797</v>
      </c>
      <c r="H45" s="218">
        <f t="shared" si="6"/>
        <v>26.534058166469322</v>
      </c>
      <c r="I45" s="137">
        <f t="shared" si="7"/>
        <v>24.246452739288095</v>
      </c>
      <c r="J45" s="138">
        <f t="shared" si="8"/>
        <v>28.821663593650548</v>
      </c>
      <c r="K45" s="220">
        <f t="shared" si="9"/>
        <v>26.382780991767234</v>
      </c>
      <c r="L45" s="137">
        <f t="shared" si="10"/>
        <v>22.686119020171532</v>
      </c>
      <c r="M45" s="137">
        <f t="shared" si="11"/>
        <v>30.079442963362936</v>
      </c>
      <c r="N45" s="218">
        <f t="shared" si="12"/>
        <v>22.745370075386052</v>
      </c>
      <c r="O45" s="137">
        <f t="shared" si="13"/>
        <v>19.297978107673959</v>
      </c>
      <c r="P45" s="138">
        <f t="shared" si="14"/>
        <v>26.192762043098146</v>
      </c>
      <c r="Q45" s="220">
        <f t="shared" si="15"/>
        <v>19.216756844840354</v>
      </c>
      <c r="R45" s="137">
        <f t="shared" si="16"/>
        <v>15.970756620598463</v>
      </c>
      <c r="S45" s="137">
        <f t="shared" si="17"/>
        <v>22.462757069082244</v>
      </c>
      <c r="T45" s="218">
        <f t="shared" si="18"/>
        <v>22.015285500735075</v>
      </c>
      <c r="U45" s="137">
        <f t="shared" si="19"/>
        <v>18.580361981711285</v>
      </c>
      <c r="V45" s="138">
        <f t="shared" si="20"/>
        <v>25.450209019758866</v>
      </c>
      <c r="W45" s="220">
        <f t="shared" si="21"/>
        <v>15.676196099550847</v>
      </c>
      <c r="X45" s="137">
        <f t="shared" si="22"/>
        <v>12.492492363841132</v>
      </c>
      <c r="Y45" s="138">
        <f t="shared" si="23"/>
        <v>18.859899835260563</v>
      </c>
    </row>
    <row r="46" spans="1:25" ht="15.75" x14ac:dyDescent="0.2">
      <c r="A46" s="52" t="s">
        <v>106</v>
      </c>
      <c r="B46" s="218">
        <f t="shared" si="0"/>
        <v>4.7182922241770768</v>
      </c>
      <c r="C46" s="137">
        <f t="shared" si="1"/>
        <v>3.9243699734422304</v>
      </c>
      <c r="D46" s="138">
        <f t="shared" si="2"/>
        <v>5.5122144749119233</v>
      </c>
      <c r="E46" s="220">
        <f t="shared" si="3"/>
        <v>2.8768790197501666</v>
      </c>
      <c r="F46" s="137">
        <f t="shared" si="4"/>
        <v>1.9713375112051916</v>
      </c>
      <c r="G46" s="137">
        <f t="shared" si="5"/>
        <v>3.7824205282951415</v>
      </c>
      <c r="H46" s="218">
        <f t="shared" si="6"/>
        <v>6.5817636045291898</v>
      </c>
      <c r="I46" s="137">
        <f t="shared" si="7"/>
        <v>5.2969999962308751</v>
      </c>
      <c r="J46" s="138">
        <f t="shared" si="8"/>
        <v>7.8665272128275046</v>
      </c>
      <c r="K46" s="220">
        <f t="shared" si="9"/>
        <v>5.035536684560979</v>
      </c>
      <c r="L46" s="137">
        <f t="shared" si="10"/>
        <v>3.2012669882439941</v>
      </c>
      <c r="M46" s="137">
        <f t="shared" si="11"/>
        <v>6.8698063808779644</v>
      </c>
      <c r="N46" s="218">
        <f t="shared" si="12"/>
        <v>4.8761691647125476</v>
      </c>
      <c r="O46" s="137">
        <f t="shared" si="13"/>
        <v>3.1049759028269972</v>
      </c>
      <c r="P46" s="138">
        <f t="shared" si="14"/>
        <v>6.6473624265980984</v>
      </c>
      <c r="Q46" s="220">
        <f t="shared" si="15"/>
        <v>5.9362443161612122</v>
      </c>
      <c r="R46" s="137">
        <f t="shared" si="16"/>
        <v>3.9894731888938852</v>
      </c>
      <c r="S46" s="137">
        <f t="shared" si="17"/>
        <v>7.8830154434285387</v>
      </c>
      <c r="T46" s="218">
        <f t="shared" si="18"/>
        <v>4.4532529200227797</v>
      </c>
      <c r="U46" s="137">
        <f t="shared" si="19"/>
        <v>2.7432502005750976</v>
      </c>
      <c r="V46" s="138">
        <f t="shared" si="20"/>
        <v>6.1632556394704618</v>
      </c>
      <c r="W46" s="220">
        <f t="shared" si="21"/>
        <v>3.3255424226155976</v>
      </c>
      <c r="X46" s="137">
        <f t="shared" si="22"/>
        <v>1.7554532214764387</v>
      </c>
      <c r="Y46" s="138">
        <f t="shared" si="23"/>
        <v>4.8956316237547561</v>
      </c>
    </row>
    <row r="47" spans="1:25" ht="15.75" x14ac:dyDescent="0.2">
      <c r="A47" s="20" t="s">
        <v>115</v>
      </c>
      <c r="B47" s="218">
        <f t="shared" si="0"/>
        <v>0.56271707375329416</v>
      </c>
      <c r="C47" s="137">
        <f t="shared" si="1"/>
        <v>0.28262523110431043</v>
      </c>
      <c r="D47" s="138">
        <f t="shared" si="2"/>
        <v>0.84280891640227784</v>
      </c>
      <c r="E47" s="220" t="str">
        <f t="shared" si="3"/>
        <v>*</v>
      </c>
      <c r="F47" s="137" t="s">
        <v>123</v>
      </c>
      <c r="G47" s="137" t="s">
        <v>123</v>
      </c>
      <c r="H47" s="218" t="str">
        <f t="shared" si="6"/>
        <v>*</v>
      </c>
      <c r="I47" s="137" t="s">
        <v>123</v>
      </c>
      <c r="J47" s="138" t="s">
        <v>123</v>
      </c>
      <c r="K47" s="220" t="str">
        <f t="shared" si="9"/>
        <v>*</v>
      </c>
      <c r="L47" s="137" t="s">
        <v>123</v>
      </c>
      <c r="M47" s="137" t="s">
        <v>123</v>
      </c>
      <c r="N47" s="218" t="str">
        <f t="shared" si="12"/>
        <v>*</v>
      </c>
      <c r="O47" s="137" t="s">
        <v>123</v>
      </c>
      <c r="P47" s="138" t="s">
        <v>123</v>
      </c>
      <c r="Q47" s="220" t="str">
        <f t="shared" si="15"/>
        <v>*</v>
      </c>
      <c r="R47" s="137" t="s">
        <v>123</v>
      </c>
      <c r="S47" s="137" t="s">
        <v>123</v>
      </c>
      <c r="T47" s="218" t="str">
        <f t="shared" si="18"/>
        <v>*</v>
      </c>
      <c r="U47" s="137" t="s">
        <v>123</v>
      </c>
      <c r="V47" s="138" t="s">
        <v>123</v>
      </c>
      <c r="W47" s="220" t="str">
        <f t="shared" si="21"/>
        <v>*</v>
      </c>
      <c r="X47" s="137" t="s">
        <v>123</v>
      </c>
      <c r="Y47" s="138" t="s">
        <v>123</v>
      </c>
    </row>
    <row r="48" spans="1:25" ht="15.75" x14ac:dyDescent="0.2">
      <c r="A48" s="48" t="s">
        <v>116</v>
      </c>
      <c r="B48" s="218">
        <f t="shared" si="0"/>
        <v>2.1728743834832644</v>
      </c>
      <c r="C48" s="137">
        <f t="shared" si="1"/>
        <v>1.6269559656409112</v>
      </c>
      <c r="D48" s="138">
        <f t="shared" si="2"/>
        <v>2.718792801325618</v>
      </c>
      <c r="E48" s="220">
        <f t="shared" si="3"/>
        <v>1.8524185882733053</v>
      </c>
      <c r="F48" s="137">
        <f t="shared" si="4"/>
        <v>1.1219599753707064</v>
      </c>
      <c r="G48" s="137">
        <f t="shared" si="5"/>
        <v>2.5828772011759042</v>
      </c>
      <c r="H48" s="218">
        <f t="shared" si="6"/>
        <v>2.4971688990249805</v>
      </c>
      <c r="I48" s="137">
        <f t="shared" si="7"/>
        <v>1.6886897454587031</v>
      </c>
      <c r="J48" s="138">
        <f t="shared" si="8"/>
        <v>3.3056480525912582</v>
      </c>
      <c r="K48" s="220">
        <f t="shared" si="9"/>
        <v>2.7990865406322736</v>
      </c>
      <c r="L48" s="137">
        <f t="shared" si="10"/>
        <v>1.4155103299099698</v>
      </c>
      <c r="M48" s="137">
        <f t="shared" si="11"/>
        <v>4.1826627513545773</v>
      </c>
      <c r="N48" s="218">
        <f t="shared" si="12"/>
        <v>1.8955266597048988</v>
      </c>
      <c r="O48" s="137">
        <f t="shared" si="13"/>
        <v>0.7740473715167</v>
      </c>
      <c r="P48" s="138">
        <f t="shared" si="14"/>
        <v>3.0170059478930975</v>
      </c>
      <c r="Q48" s="220">
        <f t="shared" si="15"/>
        <v>1.5397367455616564</v>
      </c>
      <c r="R48" s="137">
        <f t="shared" si="16"/>
        <v>0.52535461695200092</v>
      </c>
      <c r="S48" s="137">
        <f t="shared" si="17"/>
        <v>2.5541188741713121</v>
      </c>
      <c r="T48" s="218">
        <f t="shared" si="18"/>
        <v>1.5973043905356088</v>
      </c>
      <c r="U48" s="137">
        <f t="shared" si="19"/>
        <v>0.55798864256511638</v>
      </c>
      <c r="V48" s="138">
        <f t="shared" si="20"/>
        <v>2.6366201385061014</v>
      </c>
      <c r="W48" s="220">
        <f t="shared" si="21"/>
        <v>3.0693102436764281</v>
      </c>
      <c r="X48" s="137">
        <f t="shared" si="22"/>
        <v>1.5589231899277729</v>
      </c>
      <c r="Y48" s="138">
        <f t="shared" si="23"/>
        <v>4.5796972974250831</v>
      </c>
    </row>
    <row r="49" spans="1:25" ht="15.75" x14ac:dyDescent="0.2">
      <c r="A49" s="48" t="s">
        <v>107</v>
      </c>
      <c r="B49" s="218">
        <f t="shared" si="0"/>
        <v>3.829164888983204</v>
      </c>
      <c r="C49" s="137">
        <f t="shared" si="1"/>
        <v>3.1106189857217079</v>
      </c>
      <c r="D49" s="138">
        <f t="shared" si="2"/>
        <v>4.5477107922446995</v>
      </c>
      <c r="E49" s="220">
        <f t="shared" si="3"/>
        <v>3.6197895054918856</v>
      </c>
      <c r="F49" s="137">
        <f t="shared" si="4"/>
        <v>2.6079262121176008</v>
      </c>
      <c r="G49" s="137">
        <f t="shared" si="5"/>
        <v>4.6316527988661704</v>
      </c>
      <c r="H49" s="218">
        <f t="shared" si="6"/>
        <v>4.0410483673618414</v>
      </c>
      <c r="I49" s="137">
        <f t="shared" si="7"/>
        <v>3.0207527385330488</v>
      </c>
      <c r="J49" s="138">
        <f t="shared" si="8"/>
        <v>5.0613439961906339</v>
      </c>
      <c r="K49" s="220">
        <f t="shared" si="9"/>
        <v>5.0908663250484434</v>
      </c>
      <c r="L49" s="137">
        <f t="shared" si="10"/>
        <v>3.2470841953645371</v>
      </c>
      <c r="M49" s="137">
        <f t="shared" si="11"/>
        <v>6.9346484547323497</v>
      </c>
      <c r="N49" s="218">
        <f t="shared" si="12"/>
        <v>4.8388581754877213</v>
      </c>
      <c r="O49" s="137">
        <f t="shared" si="13"/>
        <v>3.0741082493626908</v>
      </c>
      <c r="P49" s="138">
        <f t="shared" si="14"/>
        <v>6.6036081016127515</v>
      </c>
      <c r="Q49" s="220">
        <f t="shared" si="15"/>
        <v>3.1471101375984674</v>
      </c>
      <c r="R49" s="137">
        <f t="shared" si="16"/>
        <v>1.7087749059437487</v>
      </c>
      <c r="S49" s="137">
        <f t="shared" si="17"/>
        <v>4.5854453692531862</v>
      </c>
      <c r="T49" s="218">
        <f t="shared" si="18"/>
        <v>3.6349811161593166</v>
      </c>
      <c r="U49" s="137">
        <f t="shared" si="19"/>
        <v>2.0834483476698153</v>
      </c>
      <c r="V49" s="138">
        <f t="shared" si="20"/>
        <v>5.1865138846488179</v>
      </c>
      <c r="W49" s="220">
        <f t="shared" si="21"/>
        <v>2.5203134072362059</v>
      </c>
      <c r="X49" s="137">
        <f t="shared" si="22"/>
        <v>1.1477843565956969</v>
      </c>
      <c r="Y49" s="138">
        <f t="shared" si="23"/>
        <v>3.8928424578767151</v>
      </c>
    </row>
    <row r="50" spans="1:25" ht="15.75" x14ac:dyDescent="0.2">
      <c r="A50" s="48" t="s">
        <v>117</v>
      </c>
      <c r="B50" s="218">
        <f t="shared" si="0"/>
        <v>25.855806660136498</v>
      </c>
      <c r="C50" s="137">
        <f t="shared" si="1"/>
        <v>24.216355784461502</v>
      </c>
      <c r="D50" s="138">
        <f t="shared" si="2"/>
        <v>27.495257535811493</v>
      </c>
      <c r="E50" s="220">
        <f t="shared" si="3"/>
        <v>21.785896860090286</v>
      </c>
      <c r="F50" s="137">
        <f t="shared" si="4"/>
        <v>19.549666679146096</v>
      </c>
      <c r="G50" s="137">
        <f t="shared" si="5"/>
        <v>24.022127041034476</v>
      </c>
      <c r="H50" s="218">
        <f t="shared" si="6"/>
        <v>29.97446966025386</v>
      </c>
      <c r="I50" s="137">
        <f t="shared" si="7"/>
        <v>27.600691052410834</v>
      </c>
      <c r="J50" s="138">
        <f t="shared" si="8"/>
        <v>32.348248268096889</v>
      </c>
      <c r="K50" s="220">
        <f t="shared" si="9"/>
        <v>14.405811117631002</v>
      </c>
      <c r="L50" s="137">
        <f t="shared" si="10"/>
        <v>11.460367264586656</v>
      </c>
      <c r="M50" s="137">
        <f t="shared" si="11"/>
        <v>17.351254970675345</v>
      </c>
      <c r="N50" s="218">
        <f t="shared" si="12"/>
        <v>18.632070477398965</v>
      </c>
      <c r="O50" s="137">
        <f t="shared" si="13"/>
        <v>15.429939476166673</v>
      </c>
      <c r="P50" s="138">
        <f t="shared" si="14"/>
        <v>21.834201478631257</v>
      </c>
      <c r="Q50" s="220">
        <f t="shared" si="15"/>
        <v>27.746575434524878</v>
      </c>
      <c r="R50" s="137">
        <f t="shared" si="16"/>
        <v>24.05780381240481</v>
      </c>
      <c r="S50" s="137">
        <f t="shared" si="17"/>
        <v>31.435347056644947</v>
      </c>
      <c r="T50" s="218">
        <f t="shared" si="18"/>
        <v>32.11471793474108</v>
      </c>
      <c r="U50" s="137">
        <f t="shared" si="19"/>
        <v>28.244013261568146</v>
      </c>
      <c r="V50" s="138">
        <f t="shared" si="20"/>
        <v>35.985422607914018</v>
      </c>
      <c r="W50" s="220">
        <f t="shared" si="21"/>
        <v>35.532117099442381</v>
      </c>
      <c r="X50" s="137">
        <f t="shared" si="22"/>
        <v>31.341099785791059</v>
      </c>
      <c r="Y50" s="138">
        <f t="shared" si="23"/>
        <v>39.723134413093703</v>
      </c>
    </row>
    <row r="51" spans="1:25" ht="16.5" thickBot="1" x14ac:dyDescent="0.25">
      <c r="A51" s="21" t="s">
        <v>126</v>
      </c>
      <c r="B51" s="217">
        <f t="shared" si="0"/>
        <v>2.701063920483914</v>
      </c>
      <c r="C51" s="140">
        <f t="shared" si="1"/>
        <v>2.0940449460762176</v>
      </c>
      <c r="D51" s="141">
        <f t="shared" si="2"/>
        <v>3.3080828948916103</v>
      </c>
      <c r="E51" s="221">
        <f t="shared" si="3"/>
        <v>3.4341874117588289</v>
      </c>
      <c r="F51" s="140">
        <f t="shared" si="4"/>
        <v>2.4476582131085611</v>
      </c>
      <c r="G51" s="140">
        <f t="shared" si="5"/>
        <v>4.4207166104090962</v>
      </c>
      <c r="H51" s="217">
        <f t="shared" si="6"/>
        <v>1.9591583878363461</v>
      </c>
      <c r="I51" s="140">
        <f t="shared" si="7"/>
        <v>1.2410755557059772</v>
      </c>
      <c r="J51" s="141">
        <f t="shared" si="8"/>
        <v>2.677241219966715</v>
      </c>
      <c r="K51" s="221">
        <f t="shared" si="9"/>
        <v>3.107879475879268</v>
      </c>
      <c r="L51" s="140">
        <f t="shared" si="10"/>
        <v>1.6522995263713771</v>
      </c>
      <c r="M51" s="140">
        <f t="shared" si="11"/>
        <v>4.5634594253871592</v>
      </c>
      <c r="N51" s="217">
        <f t="shared" si="12"/>
        <v>3.2457555350142395</v>
      </c>
      <c r="O51" s="140">
        <f t="shared" si="13"/>
        <v>1.788368775279741</v>
      </c>
      <c r="P51" s="141">
        <f t="shared" si="14"/>
        <v>4.703142294748738</v>
      </c>
      <c r="Q51" s="221">
        <f t="shared" si="15"/>
        <v>2.3367254247875566</v>
      </c>
      <c r="R51" s="140">
        <f t="shared" si="16"/>
        <v>1.0921611264972739</v>
      </c>
      <c r="S51" s="140">
        <f t="shared" si="17"/>
        <v>3.5812897230778393</v>
      </c>
      <c r="T51" s="217">
        <f t="shared" si="18"/>
        <v>1.7632923361448485</v>
      </c>
      <c r="U51" s="140">
        <f t="shared" si="19"/>
        <v>0.6722308470813747</v>
      </c>
      <c r="V51" s="141">
        <f t="shared" si="20"/>
        <v>2.8543538252083223</v>
      </c>
      <c r="W51" s="221">
        <f t="shared" si="21"/>
        <v>3.0900378923907699</v>
      </c>
      <c r="X51" s="140">
        <f t="shared" si="22"/>
        <v>1.5747214948130424</v>
      </c>
      <c r="Y51" s="141">
        <f t="shared" si="23"/>
        <v>4.6053542899684974</v>
      </c>
    </row>
    <row r="52" spans="1:25" ht="15.75" x14ac:dyDescent="0.2">
      <c r="A52" s="16"/>
      <c r="B52" s="13"/>
      <c r="C52" s="13"/>
      <c r="D52" s="13"/>
      <c r="E52" s="13"/>
      <c r="F52" s="13"/>
      <c r="G52" s="7"/>
    </row>
    <row r="53" spans="1:25" ht="15.75" x14ac:dyDescent="0.2">
      <c r="A53" s="16"/>
      <c r="B53" s="13"/>
      <c r="C53" s="13"/>
      <c r="D53" s="13"/>
      <c r="E53" s="13"/>
      <c r="F53" s="13"/>
      <c r="G53" s="7"/>
    </row>
    <row r="54" spans="1:25" ht="15.75" x14ac:dyDescent="0.2">
      <c r="A54" s="16"/>
      <c r="B54" s="13"/>
      <c r="C54" s="13"/>
      <c r="D54" s="13"/>
      <c r="E54" s="13"/>
      <c r="F54" s="13"/>
      <c r="G54" s="7"/>
    </row>
    <row r="55" spans="1:25" x14ac:dyDescent="0.2">
      <c r="B55" s="7"/>
      <c r="C55" s="7"/>
      <c r="D55" s="7"/>
      <c r="E55" s="7"/>
      <c r="F55" s="7"/>
      <c r="G55" s="7"/>
    </row>
    <row r="56" spans="1:25" ht="15.75" x14ac:dyDescent="0.25">
      <c r="A56" s="5"/>
      <c r="D56" s="7"/>
      <c r="E56" s="7"/>
      <c r="F56" s="7"/>
      <c r="G56" s="7"/>
    </row>
    <row r="57" spans="1:25" ht="15.75" x14ac:dyDescent="0.2">
      <c r="A57" s="8"/>
      <c r="B57" s="15"/>
      <c r="C57" s="15"/>
      <c r="D57" s="7"/>
      <c r="E57" s="7"/>
      <c r="F57" s="7"/>
      <c r="G57" s="7"/>
    </row>
    <row r="58" spans="1:25" ht="15.75" x14ac:dyDescent="0.2">
      <c r="A58" s="16"/>
      <c r="B58" s="15"/>
      <c r="C58" s="15"/>
      <c r="D58" s="7"/>
      <c r="E58" s="7"/>
      <c r="F58" s="7"/>
      <c r="G58" s="7"/>
    </row>
    <row r="59" spans="1:25" ht="15.75" x14ac:dyDescent="0.2">
      <c r="A59" s="16"/>
      <c r="B59" s="15"/>
      <c r="C59" s="15"/>
      <c r="D59" s="7"/>
      <c r="E59" s="7"/>
      <c r="F59" s="7"/>
      <c r="G59" s="7"/>
    </row>
    <row r="60" spans="1:25" ht="15.75" x14ac:dyDescent="0.2">
      <c r="A60" s="16"/>
      <c r="B60" s="15"/>
      <c r="C60" s="15"/>
      <c r="D60" s="7"/>
      <c r="E60" s="7"/>
      <c r="F60" s="7"/>
      <c r="G60" s="7"/>
    </row>
    <row r="61" spans="1:25" ht="15.75" x14ac:dyDescent="0.2">
      <c r="A61" s="16"/>
      <c r="B61" s="15"/>
      <c r="C61" s="15"/>
      <c r="D61" s="7"/>
      <c r="E61" s="7"/>
      <c r="F61" s="7"/>
      <c r="G61" s="7"/>
    </row>
    <row r="62" spans="1:25" ht="15.75" x14ac:dyDescent="0.25">
      <c r="A62" s="6"/>
      <c r="B62" s="7"/>
      <c r="C62" s="7"/>
      <c r="D62" s="7"/>
      <c r="E62" s="7"/>
      <c r="F62" s="7"/>
      <c r="G62" s="7"/>
    </row>
    <row r="63" spans="1:25" x14ac:dyDescent="0.2">
      <c r="B63" s="7"/>
      <c r="C63" s="7"/>
      <c r="D63" s="7"/>
      <c r="E63" s="7"/>
      <c r="F63" s="7"/>
      <c r="G63" s="7"/>
    </row>
    <row r="64" spans="1:25"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row r="83" spans="2:7" x14ac:dyDescent="0.2">
      <c r="B83" s="7"/>
      <c r="C83" s="7"/>
      <c r="D83" s="7"/>
      <c r="E83" s="7"/>
      <c r="F83" s="7"/>
      <c r="G83" s="7"/>
    </row>
  </sheetData>
  <pageMargins left="0.7" right="0.7" top="0.75" bottom="0.75" header="0.3" footer="0.3"/>
  <pageSetup paperSize="9" scale="3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B7C7-F31F-41EB-BEE1-F1D9294C34D0}">
  <sheetPr>
    <pageSetUpPr autoPageBreaks="0"/>
  </sheetPr>
  <dimension ref="A1:Y82"/>
  <sheetViews>
    <sheetView zoomScaleNormal="100" workbookViewId="0"/>
  </sheetViews>
  <sheetFormatPr defaultColWidth="7.109375" defaultRowHeight="15" x14ac:dyDescent="0.2"/>
  <cols>
    <col min="1" max="1" width="32.44140625" style="3" customWidth="1"/>
    <col min="2" max="6" width="7.109375" style="3"/>
    <col min="7" max="7" width="7.109375" style="9"/>
    <col min="8" max="9" width="7.109375" style="3"/>
  </cols>
  <sheetData>
    <row r="1" spans="1:25" ht="18" x14ac:dyDescent="0.25">
      <c r="A1" s="2" t="s">
        <v>148</v>
      </c>
    </row>
    <row r="2" spans="1:25" x14ac:dyDescent="0.2">
      <c r="A2" s="183" t="s">
        <v>130</v>
      </c>
    </row>
    <row r="3" spans="1:25" x14ac:dyDescent="0.2">
      <c r="A3" s="183" t="s">
        <v>170</v>
      </c>
    </row>
    <row r="4" spans="1:25" x14ac:dyDescent="0.2">
      <c r="A4" s="183" t="s">
        <v>7</v>
      </c>
    </row>
    <row r="5" spans="1:25" ht="16.5" thickBot="1" x14ac:dyDescent="0.3">
      <c r="A5" s="4" t="s">
        <v>206</v>
      </c>
    </row>
    <row r="6" spans="1:25" ht="15.75" x14ac:dyDescent="0.25">
      <c r="B6" s="39" t="s">
        <v>122</v>
      </c>
      <c r="C6" s="40" t="s">
        <v>99</v>
      </c>
      <c r="D6" s="41"/>
      <c r="E6" s="42" t="s">
        <v>120</v>
      </c>
      <c r="F6" s="42"/>
      <c r="G6" s="42"/>
      <c r="H6" s="42"/>
      <c r="I6" s="41"/>
      <c r="K6" s="15"/>
      <c r="L6" s="57"/>
      <c r="M6" s="57"/>
      <c r="N6" s="57"/>
      <c r="O6" s="57"/>
      <c r="P6" s="57"/>
      <c r="Q6" s="57"/>
      <c r="R6" s="57"/>
      <c r="S6" s="35"/>
    </row>
    <row r="7" spans="1:25" ht="16.5" thickBot="1" x14ac:dyDescent="0.3">
      <c r="A7" s="5"/>
      <c r="B7" s="43"/>
      <c r="C7" s="44" t="s">
        <v>15</v>
      </c>
      <c r="D7" s="45" t="s">
        <v>16</v>
      </c>
      <c r="E7" s="46" t="s">
        <v>17</v>
      </c>
      <c r="F7" s="47" t="s">
        <v>18</v>
      </c>
      <c r="G7" s="47" t="s">
        <v>19</v>
      </c>
      <c r="H7" s="47" t="s">
        <v>20</v>
      </c>
      <c r="I7" s="45" t="s">
        <v>21</v>
      </c>
      <c r="K7" s="15"/>
      <c r="L7" s="57"/>
      <c r="M7" s="72"/>
      <c r="N7" s="15"/>
      <c r="O7" s="71"/>
      <c r="P7" s="71"/>
      <c r="Q7" s="71"/>
      <c r="R7" s="10"/>
      <c r="S7" s="13"/>
      <c r="T7" s="13"/>
      <c r="U7" s="13"/>
      <c r="V7" s="13"/>
    </row>
    <row r="8" spans="1:25" ht="20.100000000000001" customHeight="1" x14ac:dyDescent="0.2">
      <c r="A8" s="19" t="s">
        <v>82</v>
      </c>
      <c r="B8" s="214">
        <v>59.565576132633602</v>
      </c>
      <c r="C8" s="185">
        <v>57.315993719251132</v>
      </c>
      <c r="D8" s="158">
        <v>61.563877376231183</v>
      </c>
      <c r="E8" s="159">
        <v>58.84444331522635</v>
      </c>
      <c r="F8" s="160">
        <v>64.868731223653299</v>
      </c>
      <c r="G8" s="160">
        <v>61.537373828037353</v>
      </c>
      <c r="H8" s="160">
        <v>56.145752131546999</v>
      </c>
      <c r="I8" s="161">
        <v>57.200866678179054</v>
      </c>
      <c r="K8" s="71"/>
      <c r="L8" s="57"/>
      <c r="M8" s="72"/>
      <c r="N8" s="57"/>
      <c r="O8" s="57"/>
      <c r="P8" s="57"/>
      <c r="Q8" s="57"/>
      <c r="R8" s="66"/>
      <c r="S8" s="13"/>
      <c r="T8" s="13"/>
      <c r="U8" s="13"/>
      <c r="V8" s="13"/>
    </row>
    <row r="9" spans="1:25" ht="20.100000000000001" customHeight="1" x14ac:dyDescent="0.2">
      <c r="A9" s="20" t="s">
        <v>83</v>
      </c>
      <c r="B9" s="215">
        <v>14.613727654664144</v>
      </c>
      <c r="C9" s="187">
        <v>11.651568624677987</v>
      </c>
      <c r="D9" s="164">
        <v>17.245009815363126</v>
      </c>
      <c r="E9" s="166">
        <v>18.09160834080949</v>
      </c>
      <c r="F9" s="167">
        <v>13.13660129861125</v>
      </c>
      <c r="G9" s="167">
        <v>18.449749070008533</v>
      </c>
      <c r="H9" s="167">
        <v>13.267591976059153</v>
      </c>
      <c r="I9" s="168">
        <v>10.367878177792853</v>
      </c>
      <c r="K9" s="71"/>
      <c r="L9" s="57"/>
      <c r="M9" s="73"/>
      <c r="N9" s="72"/>
      <c r="O9" s="72"/>
      <c r="P9" s="73"/>
      <c r="Q9" s="16"/>
      <c r="R9" s="16"/>
      <c r="S9" s="13"/>
      <c r="T9" s="13"/>
      <c r="U9" s="13"/>
      <c r="V9" s="13"/>
    </row>
    <row r="10" spans="1:25" ht="20.100000000000001" customHeight="1" thickBot="1" x14ac:dyDescent="0.25">
      <c r="A10" s="48" t="s">
        <v>33</v>
      </c>
      <c r="B10" s="215">
        <v>30.838227536275937</v>
      </c>
      <c r="C10" s="187">
        <v>34.58924602218044</v>
      </c>
      <c r="D10" s="164">
        <v>27.506202507741616</v>
      </c>
      <c r="E10" s="166">
        <v>27.449621899310621</v>
      </c>
      <c r="F10" s="167">
        <v>28.185174544922276</v>
      </c>
      <c r="G10" s="167">
        <v>25.682023891002292</v>
      </c>
      <c r="H10" s="167">
        <v>36.447946626684811</v>
      </c>
      <c r="I10" s="168">
        <v>35.397898378770776</v>
      </c>
      <c r="K10" s="71"/>
      <c r="L10" s="57"/>
      <c r="M10" s="16"/>
      <c r="N10" s="72"/>
      <c r="O10" s="73"/>
      <c r="P10" s="13"/>
      <c r="Q10" s="13"/>
      <c r="R10" s="13"/>
      <c r="S10" s="13"/>
      <c r="T10" s="13"/>
      <c r="U10" s="13"/>
      <c r="V10" s="13"/>
    </row>
    <row r="11" spans="1:25" ht="16.5" thickBot="1" x14ac:dyDescent="0.3">
      <c r="A11" s="49" t="s">
        <v>121</v>
      </c>
      <c r="B11" s="176">
        <v>1093</v>
      </c>
      <c r="C11" s="177">
        <v>488</v>
      </c>
      <c r="D11" s="177">
        <v>605</v>
      </c>
      <c r="E11" s="177">
        <v>226</v>
      </c>
      <c r="F11" s="177">
        <v>213</v>
      </c>
      <c r="G11" s="177">
        <v>217</v>
      </c>
      <c r="H11" s="177">
        <v>241</v>
      </c>
      <c r="I11" s="178">
        <v>196</v>
      </c>
      <c r="K11" s="10"/>
      <c r="L11" s="66"/>
      <c r="M11" s="16"/>
      <c r="N11" s="10"/>
      <c r="O11" s="13"/>
      <c r="P11" s="13"/>
      <c r="Q11" s="13"/>
      <c r="R11" s="13"/>
      <c r="S11" s="13"/>
      <c r="T11" s="13"/>
      <c r="U11" s="13"/>
      <c r="V11" s="13"/>
    </row>
    <row r="12" spans="1:25" ht="20.100000000000001" customHeight="1" x14ac:dyDescent="0.2">
      <c r="A12" s="37"/>
      <c r="B12" s="12"/>
      <c r="C12" s="15"/>
      <c r="D12" s="15"/>
      <c r="E12" s="13"/>
      <c r="F12" s="13"/>
      <c r="G12" s="13"/>
      <c r="H12" s="13"/>
      <c r="I12" s="13"/>
      <c r="L12" s="13"/>
      <c r="M12" s="16"/>
      <c r="N12" s="13"/>
      <c r="O12" s="13"/>
      <c r="P12" s="13"/>
      <c r="Q12" s="13"/>
      <c r="R12" s="13"/>
      <c r="S12" s="13"/>
      <c r="T12" s="13"/>
      <c r="U12" s="13"/>
      <c r="V12" s="13"/>
    </row>
    <row r="13" spans="1:25" ht="20.100000000000001" customHeight="1" thickBot="1" x14ac:dyDescent="0.3">
      <c r="A13" s="4" t="s">
        <v>207</v>
      </c>
    </row>
    <row r="14" spans="1:25" ht="15.75" thickBot="1" x14ac:dyDescent="0.25">
      <c r="B14" s="22" t="s">
        <v>14</v>
      </c>
      <c r="C14" s="23"/>
      <c r="D14" s="24"/>
      <c r="E14" s="22" t="s">
        <v>22</v>
      </c>
      <c r="F14" s="23"/>
      <c r="G14" s="24"/>
      <c r="H14" s="22" t="s">
        <v>16</v>
      </c>
      <c r="I14" s="23"/>
      <c r="J14" s="24"/>
      <c r="K14" s="22" t="s">
        <v>17</v>
      </c>
      <c r="L14" s="23"/>
      <c r="M14" s="24"/>
      <c r="N14" s="22" t="s">
        <v>18</v>
      </c>
      <c r="O14" s="23"/>
      <c r="P14" s="24"/>
      <c r="Q14" s="22" t="s">
        <v>19</v>
      </c>
      <c r="R14" s="23"/>
      <c r="S14" s="24"/>
      <c r="T14" s="22" t="s">
        <v>20</v>
      </c>
      <c r="U14" s="23"/>
      <c r="V14" s="24"/>
      <c r="W14" s="22" t="s">
        <v>21</v>
      </c>
      <c r="X14" s="23"/>
      <c r="Y14" s="24"/>
    </row>
    <row r="15" spans="1:25" ht="26.25" thickBot="1" x14ac:dyDescent="0.3">
      <c r="A15" s="5"/>
      <c r="B15" s="30" t="s">
        <v>84</v>
      </c>
      <c r="C15" s="31" t="s">
        <v>118</v>
      </c>
      <c r="D15" s="32" t="s">
        <v>119</v>
      </c>
      <c r="E15" s="30" t="s">
        <v>84</v>
      </c>
      <c r="F15" s="31" t="s">
        <v>118</v>
      </c>
      <c r="G15" s="32" t="s">
        <v>119</v>
      </c>
      <c r="H15" s="30" t="s">
        <v>84</v>
      </c>
      <c r="I15" s="31" t="s">
        <v>118</v>
      </c>
      <c r="J15" s="32" t="s">
        <v>119</v>
      </c>
      <c r="K15" s="30" t="s">
        <v>84</v>
      </c>
      <c r="L15" s="31" t="s">
        <v>118</v>
      </c>
      <c r="M15" s="32" t="s">
        <v>119</v>
      </c>
      <c r="N15" s="30" t="s">
        <v>84</v>
      </c>
      <c r="O15" s="31" t="s">
        <v>118</v>
      </c>
      <c r="P15" s="32" t="s">
        <v>119</v>
      </c>
      <c r="Q15" s="30" t="s">
        <v>84</v>
      </c>
      <c r="R15" s="31" t="s">
        <v>118</v>
      </c>
      <c r="S15" s="32" t="s">
        <v>119</v>
      </c>
      <c r="T15" s="30" t="s">
        <v>84</v>
      </c>
      <c r="U15" s="31" t="s">
        <v>118</v>
      </c>
      <c r="V15" s="32" t="s">
        <v>119</v>
      </c>
      <c r="W15" s="30" t="s">
        <v>84</v>
      </c>
      <c r="X15" s="31" t="s">
        <v>118</v>
      </c>
      <c r="Y15" s="32" t="s">
        <v>119</v>
      </c>
    </row>
    <row r="16" spans="1:25" ht="20.100000000000001" customHeight="1" x14ac:dyDescent="0.2">
      <c r="A16" s="19" t="s">
        <v>82</v>
      </c>
      <c r="B16" s="216">
        <f>B8</f>
        <v>59.565576132633602</v>
      </c>
      <c r="C16" s="134">
        <f>MAX(0,(B16)-(SQRT((((B16)*(100-(B16)))/$B$11))*1.96))</f>
        <v>56.65606988927621</v>
      </c>
      <c r="D16" s="135">
        <f>((B16)+(SQRT((((B16)*(100-(B16)))/$B$11))*1.96))</f>
        <v>62.475082375990993</v>
      </c>
      <c r="E16" s="216">
        <f>C8</f>
        <v>57.315993719251132</v>
      </c>
      <c r="F16" s="134">
        <f>MAX(0,(E16)-(SQRT((((E16)*(100-(E16)))/$C$11))*1.96))</f>
        <v>52.927488076284924</v>
      </c>
      <c r="G16" s="135">
        <f>((E16)+(SQRT((((E16)*(100-(E16)))/$C$11))*1.96))</f>
        <v>61.704499362217341</v>
      </c>
      <c r="H16" s="216">
        <f>D8</f>
        <v>61.563877376231183</v>
      </c>
      <c r="I16" s="134">
        <f>MAX(0,(H16)-(SQRT((((H16)*(100-(H16)))/$D$11))*1.96))</f>
        <v>57.687632980041606</v>
      </c>
      <c r="J16" s="135">
        <f>((H16)+(SQRT((((H16)*(100-(H16)))/$D$11))*1.96))</f>
        <v>65.440121772420753</v>
      </c>
      <c r="K16" s="216">
        <f>E8</f>
        <v>58.84444331522635</v>
      </c>
      <c r="L16" s="134">
        <f>MAX(0,(K16)-(SQRT(((K16)*(100-(K16)))/$E$11)*1.96))</f>
        <v>52.428377335776446</v>
      </c>
      <c r="M16" s="135">
        <f>((K16)+(SQRT((((K16)*(100-(K16)))/$E$11))*1.96))</f>
        <v>65.260509294676254</v>
      </c>
      <c r="N16" s="216">
        <f>F8</f>
        <v>64.868731223653299</v>
      </c>
      <c r="O16" s="134">
        <f>MAX(0,((N16)-(SQRT((((N16)*(100-(N16)))/$F$11))*1.96)))</f>
        <v>58.457655761648375</v>
      </c>
      <c r="P16" s="135">
        <f>((N16)+(SQRT((((N16)*(100-(N16)))/$F$11))*1.96))</f>
        <v>71.279806685658215</v>
      </c>
      <c r="Q16" s="216">
        <f>G8</f>
        <v>61.537373828037353</v>
      </c>
      <c r="R16" s="134">
        <f>MAX(0,((Q16)-(SQRT((((Q16)*(100-(Q16)))/$G$11))*1.96)))</f>
        <v>55.064231583577126</v>
      </c>
      <c r="S16" s="135">
        <f>((Q16)+(SQRT((((Q16)*(100-(Q16)))/$G$11))*1.96))</f>
        <v>68.01051607249758</v>
      </c>
      <c r="T16" s="216">
        <f>H8</f>
        <v>56.145752131546999</v>
      </c>
      <c r="U16" s="134">
        <f>MAX(0,(T16)-(SQRT((((T16)*(100-(T16)))/$H$11))*1.96))</f>
        <v>49.880885420178785</v>
      </c>
      <c r="V16" s="135">
        <f>((T16)+(SQRT((((T16)*(100-(T16)))/$H$11))*1.96))</f>
        <v>62.410618842915213</v>
      </c>
      <c r="W16" s="216">
        <f>I8</f>
        <v>57.200866678179054</v>
      </c>
      <c r="X16" s="134">
        <f>MAX(0,(W16)-(SQRT((((W16)*(100-(W16)))/$I$11))*1.96))</f>
        <v>50.273840521592909</v>
      </c>
      <c r="Y16" s="135">
        <f>((W16)+(SQRT((((W16)*(100-(W16)))/$I$11))*1.96))</f>
        <v>64.127892834765191</v>
      </c>
    </row>
    <row r="17" spans="1:25" ht="20.100000000000001" customHeight="1" x14ac:dyDescent="0.2">
      <c r="A17" s="20" t="s">
        <v>83</v>
      </c>
      <c r="B17" s="218">
        <f>B9</f>
        <v>14.613727654664144</v>
      </c>
      <c r="C17" s="137">
        <f t="shared" ref="C17:C18" si="0">MAX(0,(B17)-(SQRT((((B17)*(100-(B17)))/$B$11))*1.96))</f>
        <v>12.519516240882838</v>
      </c>
      <c r="D17" s="138">
        <f>((B17)+(SQRT((((B17)*(100-(B17)))/$B$11))*1.96))</f>
        <v>16.707939068445452</v>
      </c>
      <c r="E17" s="218">
        <f>C9</f>
        <v>11.651568624677987</v>
      </c>
      <c r="F17" s="137">
        <f t="shared" ref="F17:F18" si="1">MAX(0,(E17)-(SQRT((((E17)*(100-(E17)))/$C$11))*1.96))</f>
        <v>8.804894324447158</v>
      </c>
      <c r="G17" s="138">
        <f>((E17)+(SQRT((((E17)*(100-(E17)))/$C$11))*1.96))</f>
        <v>14.498242924908816</v>
      </c>
      <c r="H17" s="218">
        <f>D9</f>
        <v>17.245009815363126</v>
      </c>
      <c r="I17" s="137">
        <f t="shared" ref="I17:I18" si="2">MAX(0,(H17)-(SQRT((((H17)*(100-(H17)))/$D$11))*1.96))</f>
        <v>14.234727669907533</v>
      </c>
      <c r="J17" s="138">
        <f>((H17)+(SQRT((((H17)*(100-(H17)))/$D$11))*1.96))</f>
        <v>20.255291960818717</v>
      </c>
      <c r="K17" s="218">
        <f>E9</f>
        <v>18.09160834080949</v>
      </c>
      <c r="L17" s="137">
        <f>MAX(0,(K17)-(SQRT(((K17)*(100-(K17)))/$E$11)*1.96))</f>
        <v>13.072753445726185</v>
      </c>
      <c r="M17" s="138">
        <f>((K17)+(SQRT((((K17)*(100-(K17)))/$E$11))*1.96))</f>
        <v>23.110463235892794</v>
      </c>
      <c r="N17" s="218">
        <f>F9</f>
        <v>13.13660129861125</v>
      </c>
      <c r="O17" s="137">
        <f>MAX(0,((N17)-(SQRT((((N17)*(100-(N17)))/$F$11))*1.96)))</f>
        <v>8.6000462186198519</v>
      </c>
      <c r="P17" s="138">
        <f>((N17)+(SQRT((((N17)*(100-(N17)))/$F$11))*1.96))</f>
        <v>17.673156378602648</v>
      </c>
      <c r="Q17" s="218">
        <f>G9</f>
        <v>18.449749070008533</v>
      </c>
      <c r="R17" s="137">
        <f>MAX(0,((Q17)-(SQRT((((Q17)*(100-(Q17)))/$G$11))*1.96)))</f>
        <v>13.288746359105165</v>
      </c>
      <c r="S17" s="138">
        <f>((Q17)+(SQRT((((Q17)*(100-(Q17)))/$G$11))*1.96))</f>
        <v>23.610751780911901</v>
      </c>
      <c r="T17" s="218">
        <f>H9</f>
        <v>13.267591976059153</v>
      </c>
      <c r="U17" s="137">
        <f t="shared" ref="U17:U18" si="3">MAX(0,(T17)-(SQRT((((T17)*(100-(T17)))/$H$11))*1.96))</f>
        <v>8.9847277604897968</v>
      </c>
      <c r="V17" s="138">
        <f>((T17)+(SQRT((((T17)*(100-(T17)))/$H$11))*1.96))</f>
        <v>17.550456191628509</v>
      </c>
      <c r="W17" s="218">
        <f>I9</f>
        <v>10.367878177792853</v>
      </c>
      <c r="X17" s="137">
        <f t="shared" ref="X17:X18" si="4">MAX(0,(W17)-(SQRT((((W17)*(100-(W17)))/$I$11))*1.96))</f>
        <v>6.1000707278899471</v>
      </c>
      <c r="Y17" s="138">
        <f>((W17)+(SQRT((((W17)*(100-(W17)))/$I$11))*1.96))</f>
        <v>14.635685627695761</v>
      </c>
    </row>
    <row r="18" spans="1:25" ht="20.100000000000001" customHeight="1" thickBot="1" x14ac:dyDescent="0.25">
      <c r="A18" s="21" t="s">
        <v>33</v>
      </c>
      <c r="B18" s="217">
        <f>B10</f>
        <v>30.838227536275937</v>
      </c>
      <c r="C18" s="140">
        <f t="shared" si="0"/>
        <v>28.100288637247981</v>
      </c>
      <c r="D18" s="141">
        <f>((B18)+(SQRT((((B18)*(100-(B18)))/$B$11))*1.96))</f>
        <v>33.576166435303897</v>
      </c>
      <c r="E18" s="217">
        <f>C10</f>
        <v>34.58924602218044</v>
      </c>
      <c r="F18" s="140">
        <f t="shared" si="1"/>
        <v>30.368965829063697</v>
      </c>
      <c r="G18" s="141">
        <f>((E18)+(SQRT((((E18)*(100-(E18)))/$C$11))*1.96))</f>
        <v>38.809526215297183</v>
      </c>
      <c r="H18" s="217">
        <f>D10</f>
        <v>27.506202507741616</v>
      </c>
      <c r="I18" s="140">
        <f t="shared" si="2"/>
        <v>23.947889672292511</v>
      </c>
      <c r="J18" s="141">
        <f>((H18)+(SQRT((((H18)*(100-(H18)))/$D$11))*1.96))</f>
        <v>31.06451534319072</v>
      </c>
      <c r="K18" s="217">
        <f>E10</f>
        <v>27.449621899310621</v>
      </c>
      <c r="L18" s="140">
        <f>MAX(0,(K18)-(SQRT(((K18)*(100-(K18)))/$E$11)*1.96))</f>
        <v>21.631405431730869</v>
      </c>
      <c r="M18" s="141">
        <f>((K18)+(SQRT((((K18)*(100-(K18)))/$E$11))*1.96))</f>
        <v>33.267838366890373</v>
      </c>
      <c r="N18" s="217">
        <f>F10</f>
        <v>28.185174544922276</v>
      </c>
      <c r="O18" s="140">
        <f>MAX(0,((N18)-(SQRT((((N18)*(100-(N18)))/$F$11))*1.96)))</f>
        <v>22.143133258006912</v>
      </c>
      <c r="P18" s="141">
        <f>((N18)+(SQRT((((N18)*(100-(N18)))/$F$11))*1.96))</f>
        <v>34.22721583183764</v>
      </c>
      <c r="Q18" s="217">
        <f>G10</f>
        <v>25.682023891002292</v>
      </c>
      <c r="R18" s="140">
        <f>MAX(0,((Q18)-(SQRT((((Q18)*(100-(Q18)))/$G$11))*1.96)))</f>
        <v>19.869191985435414</v>
      </c>
      <c r="S18" s="141">
        <f>((Q18)+(SQRT((((Q18)*(100-(Q18)))/$G$11))*1.96))</f>
        <v>31.494855796569169</v>
      </c>
      <c r="T18" s="217">
        <f>H10</f>
        <v>36.447946626684811</v>
      </c>
      <c r="U18" s="140">
        <f t="shared" si="3"/>
        <v>30.371511342611988</v>
      </c>
      <c r="V18" s="141">
        <f>((T18)+(SQRT((((T18)*(100-(T18)))/$H$11))*1.96))</f>
        <v>42.524381910757633</v>
      </c>
      <c r="W18" s="217">
        <f>I10</f>
        <v>35.397898378770776</v>
      </c>
      <c r="X18" s="140">
        <f t="shared" si="4"/>
        <v>28.703059985383781</v>
      </c>
      <c r="Y18" s="141">
        <f>((W18)+(SQRT((((W18)*(100-(W18)))/$I$11))*1.96))</f>
        <v>42.092736772157771</v>
      </c>
    </row>
    <row r="20" spans="1:25" ht="15.6" customHeight="1" x14ac:dyDescent="0.2"/>
    <row r="21" spans="1:25" ht="15.6" customHeight="1" x14ac:dyDescent="0.2"/>
    <row r="22" spans="1:25" ht="15.6" customHeight="1" x14ac:dyDescent="0.2"/>
    <row r="23" spans="1:25" ht="15.6" customHeight="1" x14ac:dyDescent="0.2">
      <c r="A23" s="37"/>
      <c r="B23" s="33"/>
      <c r="C23" s="34"/>
      <c r="D23" s="34"/>
      <c r="E23" s="33"/>
      <c r="F23" s="34"/>
      <c r="G23" s="34"/>
      <c r="H23" s="33"/>
      <c r="I23" s="34"/>
      <c r="J23" s="34"/>
      <c r="K23" s="33"/>
      <c r="L23" s="34"/>
      <c r="M23" s="34"/>
      <c r="N23" s="33"/>
      <c r="O23" s="34"/>
      <c r="P23" s="34"/>
      <c r="Q23" s="33"/>
      <c r="R23" s="34"/>
      <c r="S23" s="34"/>
      <c r="T23" s="33"/>
      <c r="U23" s="34"/>
      <c r="V23" s="34"/>
      <c r="W23" s="33"/>
      <c r="X23" s="34"/>
      <c r="Y23" s="34"/>
    </row>
    <row r="24" spans="1:25" ht="15.6" customHeight="1" x14ac:dyDescent="0.2">
      <c r="A24" s="37"/>
      <c r="B24" s="33"/>
      <c r="C24" s="34"/>
      <c r="D24" s="34"/>
      <c r="E24" s="33"/>
      <c r="F24" s="34"/>
      <c r="G24" s="34"/>
      <c r="H24" s="33"/>
      <c r="I24" s="34"/>
      <c r="J24" s="34"/>
      <c r="K24" s="33"/>
      <c r="L24" s="34"/>
      <c r="M24" s="34"/>
      <c r="N24" s="33"/>
      <c r="O24" s="34"/>
      <c r="P24" s="34"/>
      <c r="Q24" s="33"/>
      <c r="R24" s="34"/>
      <c r="S24" s="34"/>
      <c r="T24" s="33"/>
      <c r="U24" s="34"/>
      <c r="V24" s="34"/>
      <c r="W24" s="33"/>
      <c r="X24" s="34"/>
      <c r="Y24" s="34"/>
    </row>
    <row r="25" spans="1:25" ht="15.6" customHeight="1" x14ac:dyDescent="0.2">
      <c r="A25" s="37"/>
      <c r="B25" s="33"/>
      <c r="C25" s="34"/>
      <c r="D25" s="34"/>
      <c r="E25" s="33"/>
      <c r="F25" s="34"/>
      <c r="G25" s="34"/>
      <c r="H25" s="33"/>
      <c r="I25" s="34"/>
      <c r="J25" s="34"/>
      <c r="K25" s="33"/>
      <c r="L25" s="34"/>
      <c r="M25" s="34"/>
      <c r="N25" s="33"/>
      <c r="O25" s="34"/>
      <c r="P25" s="34"/>
      <c r="Q25" s="33"/>
      <c r="R25" s="34"/>
      <c r="S25" s="34"/>
      <c r="T25" s="33"/>
      <c r="U25" s="34"/>
      <c r="V25" s="34"/>
      <c r="W25" s="33"/>
      <c r="X25" s="34"/>
      <c r="Y25" s="34"/>
    </row>
    <row r="26" spans="1:25" ht="15.6" customHeight="1" x14ac:dyDescent="0.2">
      <c r="A26" s="37"/>
      <c r="B26" s="33"/>
      <c r="C26" s="34"/>
      <c r="D26" s="34"/>
      <c r="E26" s="33"/>
      <c r="F26" s="34"/>
      <c r="G26" s="34"/>
      <c r="H26" s="33"/>
      <c r="I26" s="34"/>
      <c r="J26" s="34"/>
      <c r="K26" s="33"/>
      <c r="L26" s="34"/>
      <c r="M26" s="34"/>
      <c r="N26" s="33"/>
      <c r="O26" s="34"/>
      <c r="P26" s="34"/>
      <c r="Q26" s="33"/>
      <c r="R26" s="34"/>
      <c r="S26" s="34"/>
      <c r="T26" s="33"/>
      <c r="U26" s="34"/>
      <c r="V26" s="34"/>
      <c r="W26" s="33"/>
      <c r="X26" s="34"/>
      <c r="Y26" s="34"/>
    </row>
    <row r="27" spans="1:25" ht="15.6" customHeight="1" x14ac:dyDescent="0.2"/>
    <row r="28" spans="1:25" ht="15.6" customHeight="1" x14ac:dyDescent="0.2"/>
    <row r="29" spans="1:25" ht="15.6" customHeight="1" x14ac:dyDescent="0.2"/>
    <row r="30" spans="1:25" ht="15.6" customHeight="1" x14ac:dyDescent="0.2"/>
    <row r="31" spans="1:25" ht="15.6" customHeight="1" x14ac:dyDescent="0.2"/>
    <row r="32" spans="1:25" ht="15.6" customHeight="1" x14ac:dyDescent="0.2"/>
    <row r="33" spans="1:7" ht="15.6" customHeight="1" x14ac:dyDescent="0.2"/>
    <row r="34" spans="1:7" ht="15.6" customHeight="1" x14ac:dyDescent="0.2"/>
    <row r="35" spans="1:7" ht="15.95" customHeight="1" x14ac:dyDescent="0.2"/>
    <row r="36" spans="1:7" x14ac:dyDescent="0.2">
      <c r="B36" s="13"/>
      <c r="E36" s="13"/>
      <c r="F36" s="13"/>
      <c r="G36" s="7"/>
    </row>
    <row r="37" spans="1:7" x14ac:dyDescent="0.2">
      <c r="B37" s="13"/>
      <c r="E37" s="13"/>
      <c r="F37" s="13"/>
      <c r="G37" s="7"/>
    </row>
    <row r="38" spans="1:7" x14ac:dyDescent="0.2">
      <c r="B38" s="13"/>
      <c r="E38" s="13"/>
      <c r="F38" s="13"/>
      <c r="G38" s="7"/>
    </row>
    <row r="39" spans="1:7" x14ac:dyDescent="0.2">
      <c r="B39" s="13"/>
      <c r="C39" s="256"/>
      <c r="D39" s="256"/>
      <c r="E39" s="13"/>
      <c r="F39" s="13"/>
      <c r="G39" s="7"/>
    </row>
    <row r="40" spans="1:7" x14ac:dyDescent="0.2">
      <c r="B40" s="13"/>
      <c r="C40" s="26"/>
      <c r="D40" s="26"/>
      <c r="E40" s="13"/>
      <c r="F40" s="13"/>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x14ac:dyDescent="0.2">
      <c r="B45" s="7"/>
      <c r="C45" s="26"/>
      <c r="D45" s="26"/>
      <c r="E45" s="7"/>
      <c r="F45" s="7"/>
      <c r="G45" s="7"/>
    </row>
    <row r="46" spans="1:7" ht="15.75" x14ac:dyDescent="0.25">
      <c r="A46" s="5"/>
      <c r="C46" s="26"/>
      <c r="D46" s="26"/>
      <c r="G46" s="7"/>
    </row>
    <row r="47" spans="1:7" ht="15.75" x14ac:dyDescent="0.2">
      <c r="A47" s="8"/>
      <c r="B47" s="13"/>
      <c r="C47" s="26"/>
      <c r="D47" s="26"/>
      <c r="E47" s="13"/>
      <c r="F47" s="13"/>
      <c r="G47" s="7"/>
    </row>
    <row r="48" spans="1:7" ht="15.75" x14ac:dyDescent="0.2">
      <c r="A48" s="16"/>
      <c r="B48" s="13"/>
      <c r="C48" s="26"/>
      <c r="D48" s="26"/>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
      <c r="A51" s="16"/>
      <c r="B51" s="13"/>
      <c r="C51" s="13"/>
      <c r="D51" s="13"/>
      <c r="E51" s="13"/>
      <c r="F51" s="13"/>
      <c r="G51" s="7"/>
    </row>
    <row r="52" spans="1:7" ht="15.75" x14ac:dyDescent="0.25">
      <c r="A52" s="6"/>
      <c r="B52" s="7"/>
      <c r="C52" s="7"/>
      <c r="D52" s="7"/>
      <c r="E52" s="7"/>
      <c r="F52" s="7"/>
      <c r="G52" s="7"/>
    </row>
    <row r="53" spans="1:7" x14ac:dyDescent="0.2">
      <c r="B53" s="7"/>
      <c r="C53" s="7"/>
      <c r="D53" s="7"/>
      <c r="E53" s="7"/>
      <c r="F53" s="7"/>
      <c r="G53" s="7"/>
    </row>
    <row r="54" spans="1:7" ht="15.75" x14ac:dyDescent="0.25">
      <c r="A54" s="5"/>
      <c r="D54" s="7"/>
      <c r="E54" s="7"/>
      <c r="F54" s="7"/>
      <c r="G54" s="7"/>
    </row>
    <row r="55" spans="1:7" ht="15.75" x14ac:dyDescent="0.2">
      <c r="A55" s="8"/>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
      <c r="A59" s="16"/>
      <c r="B59" s="15"/>
      <c r="C59" s="15"/>
      <c r="D59" s="7"/>
      <c r="E59" s="7"/>
      <c r="F59" s="7"/>
      <c r="G59" s="7"/>
    </row>
    <row r="60" spans="1:7" ht="15.75" x14ac:dyDescent="0.25">
      <c r="A60" s="6"/>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sheetData>
  <mergeCells count="1">
    <mergeCell ref="C39:D39"/>
  </mergeCells>
  <pageMargins left="0.7" right="0.7" top="0.75" bottom="0.75" header="0.3" footer="0.3"/>
  <pageSetup paperSize="9" scale="3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2F16-1B7F-4475-8D2D-E973D17D8EF2}">
  <sheetPr>
    <pageSetUpPr autoPageBreaks="0"/>
  </sheetPr>
  <dimension ref="A1:T86"/>
  <sheetViews>
    <sheetView zoomScaleNormal="100" workbookViewId="0"/>
  </sheetViews>
  <sheetFormatPr defaultColWidth="9.109375" defaultRowHeight="15" x14ac:dyDescent="0.2"/>
  <cols>
    <col min="1" max="1" width="31.44140625" style="87" customWidth="1"/>
    <col min="2" max="5" width="10.109375" style="87" customWidth="1"/>
    <col min="6" max="6" width="13.109375" style="87" bestFit="1" customWidth="1"/>
    <col min="7" max="7" width="9.109375" style="87"/>
    <col min="8" max="8" width="18.44140625" style="87" bestFit="1" customWidth="1"/>
    <col min="9" max="9" width="9.109375" style="87"/>
    <col min="10" max="10" width="13.109375" style="87" bestFit="1" customWidth="1"/>
    <col min="11" max="11" width="9.109375" style="87"/>
    <col min="12" max="12" width="18.44140625" style="87" bestFit="1" customWidth="1"/>
    <col min="13" max="14" width="9.109375" style="83"/>
    <col min="15" max="15" width="11.5546875" style="83" bestFit="1" customWidth="1"/>
    <col min="16" max="16384" width="9.109375" style="83"/>
  </cols>
  <sheetData>
    <row r="1" spans="1:12" ht="18" x14ac:dyDescent="0.2">
      <c r="A1" s="253" t="s">
        <v>177</v>
      </c>
      <c r="B1" s="252"/>
      <c r="C1" s="252"/>
      <c r="D1" s="252"/>
      <c r="E1" s="252"/>
      <c r="F1" s="82"/>
      <c r="G1" s="82"/>
      <c r="H1" s="82"/>
      <c r="I1" s="82"/>
      <c r="J1" s="82"/>
      <c r="K1" s="82"/>
      <c r="L1" s="82"/>
    </row>
    <row r="2" spans="1:12" ht="15.75" x14ac:dyDescent="0.2">
      <c r="A2" s="183" t="s">
        <v>180</v>
      </c>
      <c r="B2" s="235"/>
      <c r="C2" s="235"/>
      <c r="D2" s="235"/>
      <c r="E2" s="235"/>
      <c r="F2" s="83"/>
      <c r="G2" s="83"/>
      <c r="H2" s="83"/>
      <c r="I2" s="8"/>
      <c r="J2" s="8"/>
      <c r="K2" s="8"/>
      <c r="L2" s="8"/>
    </row>
    <row r="3" spans="1:12" ht="15.75" x14ac:dyDescent="0.2">
      <c r="A3" s="183" t="s">
        <v>7</v>
      </c>
      <c r="B3" s="235"/>
      <c r="C3" s="235"/>
      <c r="D3" s="235"/>
      <c r="E3" s="235"/>
      <c r="F3" s="83"/>
      <c r="G3" s="83"/>
      <c r="H3" s="83"/>
      <c r="I3" s="84"/>
      <c r="J3" s="79"/>
      <c r="K3" s="8"/>
      <c r="L3" s="8"/>
    </row>
    <row r="4" spans="1:12" ht="16.5" thickBot="1" x14ac:dyDescent="0.25">
      <c r="A4" s="81" t="s">
        <v>181</v>
      </c>
      <c r="B4" s="235"/>
      <c r="C4" s="235"/>
      <c r="D4" s="235"/>
      <c r="E4" s="235"/>
      <c r="F4" s="8"/>
      <c r="G4" s="8"/>
      <c r="H4" s="83"/>
      <c r="I4" s="80"/>
      <c r="J4" s="79"/>
      <c r="K4" s="85"/>
      <c r="L4" s="86"/>
    </row>
    <row r="5" spans="1:12" ht="16.5" thickBot="1" x14ac:dyDescent="0.3">
      <c r="A5" s="83"/>
      <c r="B5" s="236">
        <v>2016</v>
      </c>
      <c r="C5" s="237">
        <v>2019</v>
      </c>
      <c r="D5" s="237">
        <v>2022</v>
      </c>
      <c r="E5" s="238">
        <v>2025</v>
      </c>
      <c r="F5" s="8"/>
      <c r="G5" s="8"/>
      <c r="H5" s="83"/>
      <c r="I5" s="80"/>
      <c r="J5" s="79"/>
      <c r="K5" s="85"/>
      <c r="L5" s="86"/>
    </row>
    <row r="6" spans="1:12" ht="15.75" x14ac:dyDescent="0.2">
      <c r="A6" s="98" t="s">
        <v>85</v>
      </c>
      <c r="B6" s="226">
        <v>20.385540848317561</v>
      </c>
      <c r="C6" s="227">
        <v>12.513316550326001</v>
      </c>
      <c r="D6" s="227">
        <v>12.6</v>
      </c>
      <c r="E6" s="228">
        <v>15.402084722438961</v>
      </c>
      <c r="F6" s="8"/>
      <c r="G6" s="86"/>
      <c r="H6" s="83"/>
      <c r="I6" s="80"/>
      <c r="J6" s="79"/>
      <c r="K6" s="85"/>
      <c r="L6" s="86"/>
    </row>
    <row r="7" spans="1:12" ht="15.75" x14ac:dyDescent="0.2">
      <c r="A7" s="99" t="s">
        <v>86</v>
      </c>
      <c r="B7" s="229">
        <v>20.9192945002588</v>
      </c>
      <c r="C7" s="230">
        <v>15.766953782857298</v>
      </c>
      <c r="D7" s="230">
        <v>17</v>
      </c>
      <c r="E7" s="231">
        <v>18.501628800342253</v>
      </c>
      <c r="F7" s="8"/>
      <c r="G7" s="86"/>
      <c r="H7" s="83"/>
      <c r="I7" s="80"/>
      <c r="J7" s="79"/>
      <c r="K7" s="85"/>
      <c r="L7" s="86"/>
    </row>
    <row r="8" spans="1:12" ht="15.75" x14ac:dyDescent="0.2">
      <c r="A8" s="99" t="s">
        <v>87</v>
      </c>
      <c r="B8" s="229">
        <v>14.981095912778212</v>
      </c>
      <c r="C8" s="230">
        <v>14.752585979313901</v>
      </c>
      <c r="D8" s="230">
        <v>15.299999999999999</v>
      </c>
      <c r="E8" s="231">
        <v>17.270907191753579</v>
      </c>
      <c r="F8" s="8"/>
      <c r="G8" s="86"/>
      <c r="H8" s="83"/>
      <c r="I8" s="80"/>
      <c r="J8" s="79"/>
      <c r="K8" s="85"/>
      <c r="L8" s="86"/>
    </row>
    <row r="9" spans="1:12" ht="15.75" x14ac:dyDescent="0.2">
      <c r="A9" s="99" t="s">
        <v>88</v>
      </c>
      <c r="B9" s="229">
        <v>11.711255015681509</v>
      </c>
      <c r="C9" s="230">
        <v>13.148419447359199</v>
      </c>
      <c r="D9" s="230">
        <v>12.7</v>
      </c>
      <c r="E9" s="231">
        <v>11.319716411137062</v>
      </c>
      <c r="F9" s="8"/>
      <c r="G9" s="86"/>
      <c r="H9" s="83"/>
      <c r="I9" s="80"/>
      <c r="J9" s="79"/>
      <c r="K9" s="85"/>
      <c r="L9" s="86"/>
    </row>
    <row r="10" spans="1:12" ht="16.5" thickBot="1" x14ac:dyDescent="0.25">
      <c r="A10" s="99" t="s">
        <v>89</v>
      </c>
      <c r="B10" s="229">
        <v>32.002813722963921</v>
      </c>
      <c r="C10" s="230">
        <v>43.818724240143595</v>
      </c>
      <c r="D10" s="230">
        <v>42</v>
      </c>
      <c r="E10" s="231">
        <v>37.505662874328152</v>
      </c>
      <c r="F10" s="85"/>
      <c r="G10" s="86"/>
      <c r="H10" s="83"/>
      <c r="I10" s="80"/>
      <c r="J10" s="79"/>
      <c r="K10" s="85"/>
      <c r="L10" s="86"/>
    </row>
    <row r="11" spans="1:12" ht="15.6" customHeight="1" thickBot="1" x14ac:dyDescent="0.3">
      <c r="A11" s="239" t="s">
        <v>127</v>
      </c>
      <c r="B11" s="240">
        <v>2654</v>
      </c>
      <c r="C11" s="241">
        <v>3795</v>
      </c>
      <c r="D11" s="241">
        <v>3614</v>
      </c>
      <c r="E11" s="242">
        <v>2740</v>
      </c>
      <c r="F11" s="85"/>
      <c r="G11" s="86"/>
      <c r="H11" s="83"/>
      <c r="I11" s="80"/>
      <c r="J11" s="79"/>
      <c r="K11" s="85"/>
      <c r="L11" s="86"/>
    </row>
    <row r="12" spans="1:12" ht="30.95" customHeight="1" x14ac:dyDescent="0.2">
      <c r="A12" s="79"/>
      <c r="B12" s="132"/>
      <c r="C12" s="132"/>
      <c r="D12" s="132"/>
      <c r="E12" s="132"/>
      <c r="F12" s="85"/>
      <c r="G12" s="86"/>
      <c r="H12" s="83"/>
      <c r="I12" s="80"/>
      <c r="J12" s="79"/>
      <c r="K12" s="85"/>
      <c r="L12" s="86"/>
    </row>
    <row r="13" spans="1:12" ht="16.5" thickBot="1" x14ac:dyDescent="0.25">
      <c r="A13" s="81" t="s">
        <v>183</v>
      </c>
      <c r="B13" s="243"/>
      <c r="C13" s="243"/>
      <c r="D13" s="243"/>
      <c r="E13" s="244"/>
      <c r="G13" s="8"/>
      <c r="H13" s="83"/>
      <c r="I13" s="80"/>
      <c r="J13" s="79"/>
      <c r="K13" s="85"/>
      <c r="L13" s="86"/>
    </row>
    <row r="14" spans="1:12" ht="16.5" thickBot="1" x14ac:dyDescent="0.3">
      <c r="A14" s="81"/>
      <c r="B14" s="236">
        <v>2016</v>
      </c>
      <c r="C14" s="237">
        <v>2019</v>
      </c>
      <c r="D14" s="237">
        <v>2022</v>
      </c>
      <c r="E14" s="238">
        <v>2025</v>
      </c>
      <c r="G14" s="8"/>
      <c r="H14" s="83"/>
      <c r="I14" s="80"/>
      <c r="J14" s="79"/>
      <c r="K14" s="85"/>
      <c r="L14" s="86"/>
    </row>
    <row r="15" spans="1:12" ht="15.75" x14ac:dyDescent="0.2">
      <c r="A15" s="98" t="s">
        <v>90</v>
      </c>
      <c r="B15" s="226">
        <v>21.059046350449741</v>
      </c>
      <c r="C15" s="227">
        <v>16.298114925915201</v>
      </c>
      <c r="D15" s="227">
        <v>16.100000000000001</v>
      </c>
      <c r="E15" s="228">
        <v>15.473468100763121</v>
      </c>
      <c r="G15" s="8"/>
      <c r="H15" s="83"/>
      <c r="I15" s="80"/>
      <c r="J15" s="79"/>
      <c r="K15" s="85"/>
      <c r="L15" s="86"/>
    </row>
    <row r="16" spans="1:12" ht="15.75" x14ac:dyDescent="0.2">
      <c r="A16" s="99" t="s">
        <v>91</v>
      </c>
      <c r="B16" s="232">
        <v>0.35972335581501985</v>
      </c>
      <c r="C16" s="233">
        <v>0.27051109114886002</v>
      </c>
      <c r="D16" s="233">
        <v>0</v>
      </c>
      <c r="E16" s="231">
        <v>0.52652363122636858</v>
      </c>
      <c r="G16" s="8"/>
      <c r="H16" s="83"/>
      <c r="I16" s="80"/>
      <c r="J16" s="79"/>
      <c r="K16" s="85"/>
      <c r="L16" s="86"/>
    </row>
    <row r="17" spans="1:12" ht="15.75" x14ac:dyDescent="0.2">
      <c r="A17" s="99" t="s">
        <v>92</v>
      </c>
      <c r="B17" s="229">
        <v>40.272265933228475</v>
      </c>
      <c r="C17" s="230">
        <v>50.000861428832302</v>
      </c>
      <c r="D17" s="230">
        <v>44.5</v>
      </c>
      <c r="E17" s="231">
        <v>44.812201741560308</v>
      </c>
      <c r="G17" s="8"/>
      <c r="H17" s="83"/>
      <c r="I17" s="80"/>
      <c r="J17" s="79"/>
      <c r="K17" s="85"/>
      <c r="L17" s="86"/>
    </row>
    <row r="18" spans="1:12" ht="15.75" x14ac:dyDescent="0.2">
      <c r="A18" s="99" t="s">
        <v>93</v>
      </c>
      <c r="B18" s="229">
        <v>1.0293430080668202</v>
      </c>
      <c r="C18" s="230">
        <v>0.70888028800410707</v>
      </c>
      <c r="D18" s="230">
        <v>1.7000000000000002</v>
      </c>
      <c r="E18" s="231">
        <v>1.4655814354432504</v>
      </c>
      <c r="G18" s="8"/>
      <c r="H18" s="83"/>
      <c r="I18" s="80"/>
      <c r="J18" s="79"/>
      <c r="K18" s="85"/>
      <c r="L18" s="86"/>
    </row>
    <row r="19" spans="1:12" ht="15.75" x14ac:dyDescent="0.2">
      <c r="A19" s="99" t="s">
        <v>94</v>
      </c>
      <c r="B19" s="229">
        <v>1.5444486973125005</v>
      </c>
      <c r="C19" s="230">
        <v>0.93037245044582506</v>
      </c>
      <c r="D19" s="230">
        <v>0.8</v>
      </c>
      <c r="E19" s="231">
        <v>1.0741374780799013</v>
      </c>
      <c r="G19" s="8"/>
      <c r="H19" s="83"/>
      <c r="I19" s="80"/>
      <c r="J19" s="79"/>
      <c r="K19" s="85"/>
      <c r="L19" s="86"/>
    </row>
    <row r="20" spans="1:12" ht="15.75" x14ac:dyDescent="0.2">
      <c r="A20" s="99" t="s">
        <v>95</v>
      </c>
      <c r="B20" s="229">
        <v>35.591825866216283</v>
      </c>
      <c r="C20" s="230">
        <v>31.652523546426298</v>
      </c>
      <c r="D20" s="230">
        <v>36</v>
      </c>
      <c r="E20" s="231">
        <v>36.020791577344596</v>
      </c>
      <c r="G20" s="8"/>
      <c r="H20" s="83"/>
      <c r="I20" s="80"/>
      <c r="J20" s="79"/>
      <c r="K20" s="88"/>
      <c r="L20" s="86"/>
    </row>
    <row r="21" spans="1:12" ht="16.5" thickBot="1" x14ac:dyDescent="0.25">
      <c r="A21" s="99" t="s">
        <v>96</v>
      </c>
      <c r="B21" s="232">
        <v>0.14334678891115574</v>
      </c>
      <c r="C21" s="233">
        <v>0.13873626922740201</v>
      </c>
      <c r="D21" s="233">
        <v>0.4</v>
      </c>
      <c r="E21" s="231">
        <v>0.62729603558245839</v>
      </c>
      <c r="F21" s="85"/>
      <c r="G21" s="86"/>
      <c r="H21" s="83"/>
      <c r="I21" s="80"/>
      <c r="J21" s="79"/>
      <c r="K21" s="88"/>
      <c r="L21" s="86"/>
    </row>
    <row r="22" spans="1:12" ht="15.6" customHeight="1" thickBot="1" x14ac:dyDescent="0.3">
      <c r="A22" s="101" t="s">
        <v>127</v>
      </c>
      <c r="B22" s="240">
        <v>3037</v>
      </c>
      <c r="C22" s="241">
        <v>3881</v>
      </c>
      <c r="D22" s="241">
        <v>3717</v>
      </c>
      <c r="E22" s="242">
        <v>2825</v>
      </c>
      <c r="F22" s="85"/>
      <c r="G22" s="86"/>
      <c r="H22" s="83"/>
      <c r="I22" s="80"/>
      <c r="J22" s="79"/>
      <c r="K22" s="88"/>
      <c r="L22" s="86"/>
    </row>
    <row r="23" spans="1:12" ht="30.95" customHeight="1" x14ac:dyDescent="0.2">
      <c r="A23" s="79"/>
      <c r="B23" s="132"/>
      <c r="C23" s="132"/>
      <c r="D23" s="132"/>
      <c r="E23" s="36"/>
      <c r="F23" s="85"/>
      <c r="G23" s="86"/>
      <c r="H23" s="83"/>
      <c r="I23" s="80"/>
      <c r="J23" s="79"/>
      <c r="K23" s="88"/>
      <c r="L23" s="86"/>
    </row>
    <row r="24" spans="1:12" ht="16.5" thickBot="1" x14ac:dyDescent="0.25">
      <c r="A24" s="81" t="s">
        <v>184</v>
      </c>
      <c r="B24" s="243"/>
      <c r="C24" s="243"/>
      <c r="D24" s="243"/>
      <c r="E24" s="244"/>
      <c r="F24" s="8"/>
      <c r="G24" s="86"/>
      <c r="H24" s="83"/>
      <c r="I24" s="80"/>
      <c r="J24" s="79"/>
      <c r="K24" s="88"/>
      <c r="L24" s="86"/>
    </row>
    <row r="25" spans="1:12" ht="16.5" thickBot="1" x14ac:dyDescent="0.3">
      <c r="A25" s="81"/>
      <c r="B25" s="236">
        <v>2016</v>
      </c>
      <c r="C25" s="237">
        <v>2019</v>
      </c>
      <c r="D25" s="237">
        <v>2022</v>
      </c>
      <c r="E25" s="238">
        <v>2025</v>
      </c>
      <c r="F25" s="8"/>
      <c r="G25" s="86"/>
      <c r="H25" s="83"/>
      <c r="I25" s="80"/>
      <c r="J25" s="79"/>
      <c r="K25" s="88"/>
      <c r="L25" s="86"/>
    </row>
    <row r="26" spans="1:12" ht="15.75" x14ac:dyDescent="0.2">
      <c r="A26" s="98" t="s">
        <v>90</v>
      </c>
      <c r="B26" s="226">
        <v>26.883061206615793</v>
      </c>
      <c r="C26" s="227">
        <v>21.654528012379402</v>
      </c>
      <c r="D26" s="227">
        <v>23.023671934517299</v>
      </c>
      <c r="E26" s="228">
        <v>20.776397973978746</v>
      </c>
      <c r="F26" s="8"/>
      <c r="G26" s="86"/>
      <c r="H26" s="83"/>
      <c r="I26" s="80"/>
      <c r="J26" s="79"/>
      <c r="K26" s="88"/>
      <c r="L26" s="86"/>
    </row>
    <row r="27" spans="1:12" ht="15.75" x14ac:dyDescent="0.2">
      <c r="A27" s="99" t="s">
        <v>91</v>
      </c>
      <c r="B27" s="232">
        <v>0.42996337818767566</v>
      </c>
      <c r="C27" s="233">
        <v>0.2550387742804</v>
      </c>
      <c r="D27" s="233">
        <v>0.43906040137350005</v>
      </c>
      <c r="E27" s="234">
        <v>0.44831644458975528</v>
      </c>
      <c r="F27" s="8"/>
      <c r="G27" s="86"/>
      <c r="H27" s="83"/>
      <c r="I27" s="80"/>
      <c r="J27" s="79"/>
      <c r="K27" s="88"/>
      <c r="L27" s="86"/>
    </row>
    <row r="28" spans="1:12" ht="15.75" x14ac:dyDescent="0.2">
      <c r="A28" s="99" t="s">
        <v>92</v>
      </c>
      <c r="B28" s="229">
        <v>46.703415298304144</v>
      </c>
      <c r="C28" s="230">
        <v>56.1419381597685</v>
      </c>
      <c r="D28" s="230">
        <v>47.62032</v>
      </c>
      <c r="E28" s="231">
        <v>49.515300476170843</v>
      </c>
      <c r="F28" s="8"/>
      <c r="G28" s="86"/>
      <c r="H28" s="83"/>
      <c r="I28" s="80"/>
      <c r="J28" s="79"/>
      <c r="K28" s="88"/>
      <c r="L28" s="86"/>
    </row>
    <row r="29" spans="1:12" ht="15.75" x14ac:dyDescent="0.2">
      <c r="A29" s="99" t="s">
        <v>93</v>
      </c>
      <c r="B29" s="229">
        <v>0.99364526859108071</v>
      </c>
      <c r="C29" s="230">
        <v>0.85350917211244703</v>
      </c>
      <c r="D29" s="230">
        <v>1.75328428565935</v>
      </c>
      <c r="E29" s="231">
        <v>1.4527588934989506</v>
      </c>
      <c r="F29" s="8"/>
      <c r="G29" s="86"/>
      <c r="H29" s="83"/>
      <c r="I29" s="80"/>
      <c r="J29" s="79"/>
      <c r="K29" s="85"/>
      <c r="L29" s="86"/>
    </row>
    <row r="30" spans="1:12" ht="15.75" x14ac:dyDescent="0.2">
      <c r="A30" s="99" t="s">
        <v>94</v>
      </c>
      <c r="B30" s="229">
        <v>1.238894250182256</v>
      </c>
      <c r="C30" s="230">
        <v>1.00285443216407</v>
      </c>
      <c r="D30" s="230">
        <v>0.68364106578156303</v>
      </c>
      <c r="E30" s="231">
        <v>1.0902567812120716</v>
      </c>
      <c r="F30" s="8"/>
      <c r="G30" s="86"/>
      <c r="H30" s="83"/>
      <c r="I30" s="80"/>
      <c r="J30" s="79"/>
      <c r="K30" s="85"/>
      <c r="L30" s="86"/>
    </row>
    <row r="31" spans="1:12" ht="15.75" x14ac:dyDescent="0.2">
      <c r="A31" s="99" t="s">
        <v>95</v>
      </c>
      <c r="B31" s="229">
        <v>23.601122544374338</v>
      </c>
      <c r="C31" s="230">
        <v>19.8473677658084</v>
      </c>
      <c r="D31" s="230">
        <v>25.208129143512998</v>
      </c>
      <c r="E31" s="231">
        <v>26.16089086417875</v>
      </c>
      <c r="F31" s="8"/>
      <c r="G31" s="86"/>
      <c r="H31" s="83"/>
      <c r="I31" s="80"/>
      <c r="J31" s="79"/>
      <c r="K31" s="89"/>
      <c r="L31" s="86"/>
    </row>
    <row r="32" spans="1:12" ht="16.5" thickBot="1" x14ac:dyDescent="0.25">
      <c r="A32" s="99" t="s">
        <v>96</v>
      </c>
      <c r="B32" s="232">
        <v>0.1498980537447146</v>
      </c>
      <c r="C32" s="233">
        <v>0.244763683486761</v>
      </c>
      <c r="D32" s="233">
        <v>0.47471015237618197</v>
      </c>
      <c r="E32" s="231">
        <v>0.55607856637085773</v>
      </c>
      <c r="F32" s="85"/>
      <c r="G32" s="86"/>
      <c r="H32" s="83"/>
      <c r="I32" s="80"/>
      <c r="J32" s="79"/>
      <c r="K32" s="89"/>
      <c r="L32" s="86"/>
    </row>
    <row r="33" spans="1:12" ht="15.6" customHeight="1" thickBot="1" x14ac:dyDescent="0.3">
      <c r="A33" s="101" t="s">
        <v>127</v>
      </c>
      <c r="B33" s="240">
        <v>3033</v>
      </c>
      <c r="C33" s="241">
        <v>3886</v>
      </c>
      <c r="D33" s="241">
        <v>3719</v>
      </c>
      <c r="E33" s="242">
        <v>2825</v>
      </c>
      <c r="F33" s="85"/>
      <c r="G33" s="86"/>
      <c r="H33" s="83"/>
      <c r="I33" s="80"/>
      <c r="J33" s="79"/>
      <c r="K33" s="89"/>
      <c r="L33" s="86"/>
    </row>
    <row r="34" spans="1:12" ht="30.95" customHeight="1" x14ac:dyDescent="0.2">
      <c r="A34" s="79"/>
      <c r="B34" s="132"/>
      <c r="C34" s="132"/>
      <c r="D34" s="132"/>
      <c r="E34" s="36"/>
      <c r="F34" s="85"/>
      <c r="G34" s="86"/>
      <c r="H34" s="83"/>
      <c r="I34" s="80"/>
      <c r="J34" s="79"/>
      <c r="K34" s="89"/>
      <c r="L34" s="86"/>
    </row>
    <row r="35" spans="1:12" ht="16.5" thickBot="1" x14ac:dyDescent="0.25">
      <c r="A35" s="81" t="s">
        <v>185</v>
      </c>
      <c r="B35" s="243"/>
      <c r="C35" s="243"/>
      <c r="D35" s="243"/>
      <c r="E35" s="244"/>
      <c r="F35" s="8"/>
      <c r="G35" s="86"/>
      <c r="H35" s="83"/>
      <c r="I35" s="80"/>
      <c r="J35" s="79"/>
      <c r="K35" s="89"/>
      <c r="L35" s="86"/>
    </row>
    <row r="36" spans="1:12" ht="16.5" thickBot="1" x14ac:dyDescent="0.3">
      <c r="A36" s="81"/>
      <c r="B36" s="236">
        <v>2016</v>
      </c>
      <c r="C36" s="237">
        <v>2019</v>
      </c>
      <c r="D36" s="237">
        <v>2022</v>
      </c>
      <c r="E36" s="238">
        <v>2025</v>
      </c>
      <c r="F36" s="8"/>
      <c r="G36" s="86"/>
      <c r="H36" s="83"/>
      <c r="I36" s="80"/>
      <c r="J36" s="79"/>
      <c r="K36" s="89"/>
      <c r="L36" s="86"/>
    </row>
    <row r="37" spans="1:12" ht="15.75" x14ac:dyDescent="0.2">
      <c r="A37" s="98" t="s">
        <v>90</v>
      </c>
      <c r="B37" s="226">
        <v>23.615477642547191</v>
      </c>
      <c r="C37" s="227">
        <v>19.9271396009154</v>
      </c>
      <c r="D37" s="227">
        <v>20.0511556058681</v>
      </c>
      <c r="E37" s="228">
        <v>17.550657184842958</v>
      </c>
      <c r="F37" s="8"/>
      <c r="G37" s="86"/>
      <c r="H37" s="83"/>
      <c r="I37" s="80"/>
      <c r="J37" s="79"/>
      <c r="K37" s="89"/>
      <c r="L37" s="86"/>
    </row>
    <row r="38" spans="1:12" ht="15.75" x14ac:dyDescent="0.2">
      <c r="A38" s="99" t="s">
        <v>91</v>
      </c>
      <c r="B38" s="229">
        <v>3.5844046924052178</v>
      </c>
      <c r="C38" s="230">
        <v>7.6745511001987801</v>
      </c>
      <c r="D38" s="230">
        <v>5.0146529598424596</v>
      </c>
      <c r="E38" s="231">
        <v>4.808550383558825</v>
      </c>
      <c r="F38" s="8"/>
      <c r="G38" s="86"/>
      <c r="H38" s="83"/>
      <c r="I38" s="80"/>
      <c r="J38" s="79"/>
      <c r="K38" s="89"/>
      <c r="L38" s="86"/>
    </row>
    <row r="39" spans="1:12" ht="15.75" x14ac:dyDescent="0.2">
      <c r="A39" s="99" t="s">
        <v>92</v>
      </c>
      <c r="B39" s="229">
        <v>27.768638014217721</v>
      </c>
      <c r="C39" s="230">
        <v>33.173055054666399</v>
      </c>
      <c r="D39" s="230">
        <v>30.962521210968902</v>
      </c>
      <c r="E39" s="231">
        <v>28.755984900440318</v>
      </c>
      <c r="F39" s="8"/>
      <c r="G39" s="90"/>
      <c r="H39" s="83"/>
      <c r="I39" s="80"/>
      <c r="J39" s="79"/>
      <c r="K39" s="85"/>
      <c r="L39" s="90"/>
    </row>
    <row r="40" spans="1:12" ht="15.75" x14ac:dyDescent="0.2">
      <c r="A40" s="99" t="s">
        <v>93</v>
      </c>
      <c r="B40" s="229">
        <v>2.5926411922932493</v>
      </c>
      <c r="C40" s="230">
        <v>2.3417873110407701</v>
      </c>
      <c r="D40" s="230">
        <v>2.2806453509768803</v>
      </c>
      <c r="E40" s="231">
        <v>1.8860353945363597</v>
      </c>
      <c r="F40" s="8"/>
      <c r="G40" s="90"/>
      <c r="H40" s="83"/>
      <c r="I40" s="80"/>
      <c r="J40" s="79"/>
      <c r="K40" s="85"/>
      <c r="L40" s="90"/>
    </row>
    <row r="41" spans="1:12" ht="15.75" x14ac:dyDescent="0.2">
      <c r="A41" s="99" t="s">
        <v>94</v>
      </c>
      <c r="B41" s="229">
        <v>0.83264687504116397</v>
      </c>
      <c r="C41" s="230">
        <v>0.73299798084327605</v>
      </c>
      <c r="D41" s="233">
        <v>0.48846414195495197</v>
      </c>
      <c r="E41" s="231">
        <v>1.2419433832027327</v>
      </c>
      <c r="F41" s="8"/>
      <c r="G41" s="90"/>
      <c r="H41" s="83"/>
      <c r="I41" s="80"/>
      <c r="J41" s="79"/>
      <c r="K41" s="91"/>
      <c r="L41" s="90"/>
    </row>
    <row r="42" spans="1:12" ht="15.75" x14ac:dyDescent="0.2">
      <c r="A42" s="99" t="s">
        <v>95</v>
      </c>
      <c r="B42" s="229">
        <v>40.858245885982782</v>
      </c>
      <c r="C42" s="230">
        <v>35.404812106832701</v>
      </c>
      <c r="D42" s="230">
        <v>40.643199725387703</v>
      </c>
      <c r="E42" s="231">
        <v>44.409219798399292</v>
      </c>
      <c r="F42" s="8"/>
      <c r="G42" s="90"/>
      <c r="H42" s="83"/>
      <c r="I42" s="80"/>
      <c r="J42" s="80"/>
      <c r="K42" s="85"/>
      <c r="L42" s="90"/>
    </row>
    <row r="43" spans="1:12" ht="16.5" thickBot="1" x14ac:dyDescent="0.25">
      <c r="A43" s="99" t="s">
        <v>96</v>
      </c>
      <c r="B43" s="229">
        <v>0.74794569751267692</v>
      </c>
      <c r="C43" s="230">
        <v>0.74565684550273004</v>
      </c>
      <c r="D43" s="230">
        <v>0.55936100500091201</v>
      </c>
      <c r="E43" s="231">
        <v>1.3476089550195376</v>
      </c>
      <c r="F43" s="245"/>
      <c r="G43" s="90"/>
      <c r="H43" s="83"/>
      <c r="I43" s="80"/>
      <c r="J43" s="80"/>
      <c r="K43" s="85"/>
      <c r="L43" s="90"/>
    </row>
    <row r="44" spans="1:12" ht="16.5" thickBot="1" x14ac:dyDescent="0.3">
      <c r="A44" s="101" t="s">
        <v>127</v>
      </c>
      <c r="B44" s="240">
        <v>2959</v>
      </c>
      <c r="C44" s="241">
        <v>3886</v>
      </c>
      <c r="D44" s="241">
        <v>3707</v>
      </c>
      <c r="E44" s="242">
        <v>2810</v>
      </c>
      <c r="F44" s="85"/>
      <c r="H44" s="83"/>
      <c r="I44" s="93"/>
      <c r="J44" s="79"/>
      <c r="K44" s="85"/>
      <c r="L44" s="90"/>
    </row>
    <row r="45" spans="1:12" ht="15.75" x14ac:dyDescent="0.2">
      <c r="A45" s="79"/>
      <c r="B45" s="132"/>
      <c r="C45" s="132"/>
      <c r="D45" s="132"/>
      <c r="E45" s="132"/>
      <c r="F45" s="85"/>
      <c r="H45" s="83"/>
      <c r="I45" s="92"/>
      <c r="J45" s="79"/>
      <c r="K45" s="85"/>
      <c r="L45" s="90"/>
    </row>
    <row r="46" spans="1:12" ht="16.5" thickBot="1" x14ac:dyDescent="0.3">
      <c r="A46" s="81" t="s">
        <v>186</v>
      </c>
      <c r="B46" s="243"/>
      <c r="C46" s="243"/>
      <c r="D46" s="243"/>
      <c r="E46" s="244"/>
      <c r="F46" s="8"/>
      <c r="G46" s="92"/>
      <c r="H46" s="83"/>
      <c r="I46" s="94"/>
      <c r="J46" s="80"/>
      <c r="K46" s="85"/>
      <c r="L46" s="90"/>
    </row>
    <row r="47" spans="1:12" ht="16.5" thickBot="1" x14ac:dyDescent="0.3">
      <c r="A47" s="81"/>
      <c r="B47" s="236">
        <v>2016</v>
      </c>
      <c r="C47" s="237">
        <v>2019</v>
      </c>
      <c r="D47" s="237">
        <v>2022</v>
      </c>
      <c r="E47" s="238">
        <v>2025</v>
      </c>
      <c r="F47" s="8"/>
      <c r="G47" s="92"/>
      <c r="H47" s="83"/>
      <c r="I47" s="94"/>
      <c r="J47" s="80"/>
      <c r="K47" s="85"/>
      <c r="L47" s="90"/>
    </row>
    <row r="48" spans="1:12" ht="15.75" x14ac:dyDescent="0.2">
      <c r="A48" s="98" t="s">
        <v>97</v>
      </c>
      <c r="B48" s="229">
        <v>97.485472921677299</v>
      </c>
      <c r="C48" s="230">
        <v>94.217133000000004</v>
      </c>
      <c r="D48" s="230">
        <v>95.5</v>
      </c>
      <c r="E48" s="231">
        <v>96.057946422504415</v>
      </c>
      <c r="F48" s="8"/>
      <c r="G48" s="92"/>
      <c r="H48" s="83"/>
      <c r="I48" s="80"/>
      <c r="J48" s="79"/>
      <c r="K48" s="85"/>
      <c r="L48" s="90"/>
    </row>
    <row r="49" spans="1:14" ht="16.5" thickBot="1" x14ac:dyDescent="0.25">
      <c r="A49" s="100" t="s">
        <v>98</v>
      </c>
      <c r="B49" s="229">
        <v>2.5145270783227098</v>
      </c>
      <c r="C49" s="230">
        <v>5.7828669999999995</v>
      </c>
      <c r="D49" s="230">
        <v>4</v>
      </c>
      <c r="E49" s="231">
        <v>3.9420535774955905</v>
      </c>
      <c r="F49" s="85"/>
      <c r="G49"/>
      <c r="H49"/>
      <c r="I49"/>
      <c r="J49"/>
      <c r="K49"/>
      <c r="L49"/>
      <c r="M49"/>
      <c r="N49"/>
    </row>
    <row r="50" spans="1:14" ht="16.5" thickBot="1" x14ac:dyDescent="0.3">
      <c r="A50" s="101" t="s">
        <v>127</v>
      </c>
      <c r="B50" s="240">
        <v>2972</v>
      </c>
      <c r="C50" s="241">
        <v>3872</v>
      </c>
      <c r="D50" s="241">
        <v>3706</v>
      </c>
      <c r="E50" s="242">
        <v>2813</v>
      </c>
      <c r="F50" s="85"/>
      <c r="G50"/>
      <c r="H50"/>
      <c r="I50"/>
      <c r="J50"/>
      <c r="K50"/>
      <c r="L50"/>
      <c r="M50"/>
      <c r="N50"/>
    </row>
    <row r="51" spans="1:14" ht="15.75" x14ac:dyDescent="0.25">
      <c r="A51" s="102"/>
      <c r="B51" s="246"/>
      <c r="C51" s="246"/>
      <c r="D51" s="246"/>
      <c r="E51" s="246"/>
      <c r="F51" s="85"/>
      <c r="G51"/>
      <c r="H51"/>
      <c r="I51"/>
      <c r="J51"/>
      <c r="K51"/>
      <c r="L51"/>
      <c r="M51"/>
      <c r="N51"/>
    </row>
    <row r="52" spans="1:14" ht="16.5" thickBot="1" x14ac:dyDescent="0.25">
      <c r="A52" s="81" t="s">
        <v>187</v>
      </c>
      <c r="B52" s="132"/>
      <c r="C52" s="132"/>
      <c r="D52" s="132"/>
      <c r="E52" s="132"/>
      <c r="F52" s="85"/>
      <c r="G52"/>
      <c r="H52"/>
      <c r="I52"/>
      <c r="J52"/>
      <c r="K52"/>
      <c r="L52"/>
      <c r="M52"/>
      <c r="N52"/>
    </row>
    <row r="53" spans="1:14" ht="16.5" thickBot="1" x14ac:dyDescent="0.3">
      <c r="A53" s="83"/>
      <c r="B53" s="236">
        <v>2016</v>
      </c>
      <c r="C53" s="237">
        <v>2019</v>
      </c>
      <c r="D53" s="237">
        <v>2022</v>
      </c>
      <c r="E53" s="238">
        <v>2025</v>
      </c>
      <c r="F53" s="85"/>
      <c r="G53"/>
      <c r="H53"/>
      <c r="I53"/>
      <c r="J53"/>
      <c r="K53"/>
      <c r="L53"/>
      <c r="M53"/>
      <c r="N53"/>
    </row>
    <row r="54" spans="1:14" ht="15.75" x14ac:dyDescent="0.2">
      <c r="A54" s="98" t="s">
        <v>97</v>
      </c>
      <c r="B54" s="229">
        <v>59</v>
      </c>
      <c r="C54" s="230">
        <v>55.616557443120193</v>
      </c>
      <c r="D54" s="230">
        <v>69.399999999999991</v>
      </c>
      <c r="E54" s="231">
        <v>66.383099516376816</v>
      </c>
      <c r="F54" s="8"/>
      <c r="G54"/>
      <c r="H54"/>
      <c r="I54"/>
      <c r="J54"/>
      <c r="K54"/>
      <c r="L54"/>
      <c r="M54"/>
      <c r="N54"/>
    </row>
    <row r="55" spans="1:14" ht="16.5" thickBot="1" x14ac:dyDescent="0.25">
      <c r="A55" s="100" t="s">
        <v>98</v>
      </c>
      <c r="B55" s="229">
        <v>41</v>
      </c>
      <c r="C55" s="230">
        <v>44.3834425568798</v>
      </c>
      <c r="D55" s="230">
        <v>30.599999999999998</v>
      </c>
      <c r="E55" s="231">
        <v>33.616900483623198</v>
      </c>
      <c r="F55" s="8"/>
      <c r="G55"/>
      <c r="H55"/>
      <c r="I55"/>
      <c r="J55"/>
      <c r="K55"/>
      <c r="L55"/>
      <c r="M55"/>
      <c r="N55"/>
    </row>
    <row r="56" spans="1:14" ht="16.5" thickBot="1" x14ac:dyDescent="0.3">
      <c r="A56" s="101" t="s">
        <v>127</v>
      </c>
      <c r="B56" s="240">
        <v>3000</v>
      </c>
      <c r="C56" s="241">
        <v>3882</v>
      </c>
      <c r="D56" s="241">
        <v>3714</v>
      </c>
      <c r="E56" s="242">
        <v>2813</v>
      </c>
      <c r="F56" s="85"/>
      <c r="G56"/>
      <c r="H56"/>
      <c r="I56"/>
      <c r="J56"/>
      <c r="K56"/>
      <c r="L56"/>
      <c r="M56"/>
      <c r="N56"/>
    </row>
    <row r="57" spans="1:14" ht="15.75" x14ac:dyDescent="0.2">
      <c r="A57" s="79"/>
      <c r="B57" s="132"/>
      <c r="C57" s="132"/>
      <c r="D57" s="132"/>
      <c r="E57" s="132"/>
      <c r="F57" s="85"/>
      <c r="G57"/>
      <c r="H57"/>
      <c r="I57"/>
      <c r="J57"/>
      <c r="K57"/>
      <c r="L57"/>
      <c r="M57"/>
      <c r="N57"/>
    </row>
    <row r="58" spans="1:14" ht="16.5" thickBot="1" x14ac:dyDescent="0.25">
      <c r="A58" s="81" t="s">
        <v>188</v>
      </c>
      <c r="B58" s="132"/>
      <c r="C58" s="132"/>
      <c r="D58" s="132"/>
      <c r="E58" s="132"/>
      <c r="F58" s="85"/>
      <c r="G58"/>
      <c r="H58"/>
      <c r="I58"/>
      <c r="J58"/>
      <c r="K58"/>
      <c r="L58"/>
      <c r="M58"/>
      <c r="N58"/>
    </row>
    <row r="59" spans="1:14" ht="16.5" thickBot="1" x14ac:dyDescent="0.3">
      <c r="A59" s="83"/>
      <c r="B59" s="236">
        <v>2016</v>
      </c>
      <c r="C59" s="237">
        <v>2019</v>
      </c>
      <c r="D59" s="237">
        <v>2022</v>
      </c>
      <c r="E59" s="238">
        <v>2025</v>
      </c>
      <c r="F59" s="85"/>
      <c r="G59"/>
      <c r="H59"/>
      <c r="I59"/>
      <c r="J59"/>
      <c r="K59"/>
      <c r="L59"/>
      <c r="M59"/>
      <c r="N59"/>
    </row>
    <row r="60" spans="1:14" ht="15.75" x14ac:dyDescent="0.2">
      <c r="A60" s="98" t="s">
        <v>97</v>
      </c>
      <c r="B60" s="229">
        <v>1</v>
      </c>
      <c r="C60" s="230">
        <v>1.16749493877771</v>
      </c>
      <c r="D60" s="230">
        <v>3.4000000000000004</v>
      </c>
      <c r="E60" s="231">
        <v>1.7778920382108994</v>
      </c>
      <c r="F60" s="8"/>
      <c r="G60"/>
      <c r="H60"/>
      <c r="I60"/>
      <c r="J60"/>
      <c r="K60"/>
      <c r="L60"/>
      <c r="M60"/>
      <c r="N60"/>
    </row>
    <row r="61" spans="1:14" ht="16.5" thickBot="1" x14ac:dyDescent="0.25">
      <c r="A61" s="100" t="s">
        <v>98</v>
      </c>
      <c r="B61" s="229">
        <v>99</v>
      </c>
      <c r="C61" s="230">
        <v>98.832505061222292</v>
      </c>
      <c r="D61" s="230">
        <v>96.6</v>
      </c>
      <c r="E61" s="231">
        <v>98.222107961789106</v>
      </c>
      <c r="F61" s="8"/>
      <c r="G61"/>
      <c r="H61"/>
      <c r="I61"/>
      <c r="J61"/>
      <c r="K61"/>
      <c r="L61"/>
      <c r="M61"/>
      <c r="N61"/>
    </row>
    <row r="62" spans="1:14" ht="16.5" thickBot="1" x14ac:dyDescent="0.3">
      <c r="A62" s="101" t="s">
        <v>127</v>
      </c>
      <c r="B62" s="240">
        <v>2994</v>
      </c>
      <c r="C62" s="241">
        <v>3890</v>
      </c>
      <c r="D62" s="241">
        <v>3719</v>
      </c>
      <c r="E62" s="242">
        <v>2821</v>
      </c>
      <c r="F62" s="95"/>
      <c r="G62"/>
      <c r="H62"/>
      <c r="I62"/>
      <c r="J62"/>
      <c r="K62"/>
      <c r="L62"/>
      <c r="M62"/>
      <c r="N62"/>
    </row>
    <row r="63" spans="1:14" ht="15.6" customHeight="1" x14ac:dyDescent="0.2">
      <c r="A63" s="79"/>
      <c r="B63" s="132"/>
      <c r="C63" s="132"/>
      <c r="D63" s="132"/>
      <c r="E63" s="132"/>
      <c r="F63" s="95"/>
      <c r="G63"/>
      <c r="H63"/>
      <c r="I63"/>
      <c r="J63"/>
      <c r="K63"/>
      <c r="L63"/>
      <c r="M63"/>
      <c r="N63"/>
    </row>
    <row r="64" spans="1:14" ht="16.5" thickBot="1" x14ac:dyDescent="0.25">
      <c r="A64" s="81" t="s">
        <v>189</v>
      </c>
      <c r="B64" s="243"/>
      <c r="C64" s="243"/>
      <c r="D64" s="243"/>
      <c r="E64" s="247"/>
      <c r="F64" s="95"/>
      <c r="G64"/>
      <c r="H64"/>
      <c r="I64"/>
      <c r="J64"/>
      <c r="K64"/>
      <c r="L64"/>
      <c r="M64"/>
      <c r="N64"/>
    </row>
    <row r="65" spans="1:20" ht="16.5" thickBot="1" x14ac:dyDescent="0.3">
      <c r="A65" s="81"/>
      <c r="B65" s="236">
        <v>2016</v>
      </c>
      <c r="C65" s="237">
        <v>2019</v>
      </c>
      <c r="D65" s="237">
        <v>2022</v>
      </c>
      <c r="E65" s="238">
        <v>2025</v>
      </c>
      <c r="F65" s="8"/>
      <c r="G65" s="96"/>
      <c r="H65" s="83"/>
      <c r="I65" s="80"/>
      <c r="J65" s="78"/>
      <c r="K65" s="78"/>
      <c r="L65" s="78"/>
    </row>
    <row r="66" spans="1:20" ht="15.75" x14ac:dyDescent="0.2">
      <c r="A66" s="98" t="s">
        <v>97</v>
      </c>
      <c r="B66" s="229">
        <v>64.768162354715813</v>
      </c>
      <c r="C66" s="230">
        <v>67.066406298851234</v>
      </c>
      <c r="D66" s="230">
        <v>65.764154153205936</v>
      </c>
      <c r="E66" s="231">
        <v>69.161772463724091</v>
      </c>
      <c r="F66" s="8"/>
      <c r="G66" s="96"/>
      <c r="H66" s="83"/>
      <c r="I66" s="80"/>
      <c r="J66" s="78"/>
      <c r="K66" s="78"/>
      <c r="L66" s="78"/>
    </row>
    <row r="67" spans="1:20" ht="16.5" thickBot="1" x14ac:dyDescent="0.25">
      <c r="A67" s="100" t="s">
        <v>98</v>
      </c>
      <c r="B67" s="229">
        <v>35.23183764528418</v>
      </c>
      <c r="C67" s="230">
        <v>32.933593701148759</v>
      </c>
      <c r="D67" s="230">
        <v>34.235845846794064</v>
      </c>
      <c r="E67" s="231">
        <v>30.838227536275909</v>
      </c>
      <c r="F67" s="8"/>
      <c r="G67" s="96"/>
      <c r="H67" s="83"/>
      <c r="I67" s="80"/>
      <c r="J67" s="78"/>
      <c r="K67" s="78"/>
      <c r="L67" s="78"/>
    </row>
    <row r="68" spans="1:20" ht="16.5" thickBot="1" x14ac:dyDescent="0.3">
      <c r="A68" s="101" t="s">
        <v>127</v>
      </c>
      <c r="B68" s="240">
        <v>1966</v>
      </c>
      <c r="C68" s="241">
        <v>2351</v>
      </c>
      <c r="D68" s="241">
        <v>2410</v>
      </c>
      <c r="E68" s="242">
        <v>1093</v>
      </c>
      <c r="F68" s="95"/>
      <c r="G68" s="96"/>
      <c r="H68" s="83"/>
      <c r="I68" s="80"/>
      <c r="J68" s="78"/>
      <c r="K68" s="78"/>
      <c r="L68" s="78"/>
    </row>
    <row r="69" spans="1:20" ht="15.6" customHeight="1" x14ac:dyDescent="0.2">
      <c r="A69" s="248" t="s">
        <v>182</v>
      </c>
      <c r="B69" s="86"/>
      <c r="C69" s="86"/>
      <c r="D69" s="86"/>
      <c r="E69" s="249"/>
      <c r="F69" s="95"/>
      <c r="G69" s="96"/>
      <c r="H69" s="83"/>
      <c r="S69" s="78"/>
      <c r="T69" s="78"/>
    </row>
    <row r="70" spans="1:20" ht="15.75" x14ac:dyDescent="0.2">
      <c r="A70" s="81"/>
      <c r="B70" s="235"/>
      <c r="C70" s="235"/>
      <c r="D70" s="235"/>
      <c r="E70" s="250"/>
      <c r="F70" s="95"/>
      <c r="G70" s="96"/>
      <c r="H70" s="83"/>
      <c r="S70" s="78"/>
      <c r="T70" s="78"/>
    </row>
    <row r="71" spans="1:20" ht="15.75" x14ac:dyDescent="0.2">
      <c r="A71" s="81"/>
      <c r="B71" s="251"/>
      <c r="C71" s="251"/>
      <c r="D71" s="251"/>
      <c r="E71" s="97"/>
      <c r="H71" s="83"/>
      <c r="S71" s="78"/>
      <c r="T71" s="78"/>
    </row>
    <row r="72" spans="1:20" ht="15.6" customHeight="1" x14ac:dyDescent="0.2">
      <c r="A72" s="102"/>
      <c r="B72" s="85"/>
      <c r="C72" s="85"/>
      <c r="D72" s="113"/>
      <c r="E72" s="114"/>
      <c r="H72" s="83"/>
      <c r="S72" s="78"/>
      <c r="T72" s="78"/>
    </row>
    <row r="73" spans="1:20" ht="15.6" customHeight="1" x14ac:dyDescent="0.2">
      <c r="A73" s="102"/>
      <c r="B73" s="85"/>
      <c r="C73" s="85"/>
      <c r="D73" s="114"/>
      <c r="E73" s="114"/>
      <c r="H73" s="83"/>
      <c r="S73" s="78"/>
      <c r="T73" s="78"/>
    </row>
    <row r="74" spans="1:20" ht="15.75" x14ac:dyDescent="0.2">
      <c r="A74" s="102"/>
      <c r="B74" s="97"/>
      <c r="C74" s="97"/>
      <c r="D74" s="114"/>
      <c r="E74" s="114"/>
      <c r="H74" s="83"/>
      <c r="S74" s="78"/>
      <c r="T74" s="78"/>
    </row>
    <row r="75" spans="1:20" ht="15.6" customHeight="1" x14ac:dyDescent="0.2">
      <c r="A75" s="79"/>
      <c r="B75" s="96"/>
      <c r="C75" s="96"/>
      <c r="D75" s="80"/>
      <c r="E75" s="80"/>
      <c r="H75" s="83"/>
      <c r="S75" s="78"/>
      <c r="T75" s="78"/>
    </row>
    <row r="76" spans="1:20" ht="18" x14ac:dyDescent="0.2">
      <c r="A76" s="81"/>
      <c r="B76" s="83"/>
      <c r="C76" s="83"/>
      <c r="D76" s="78"/>
      <c r="E76" s="78"/>
      <c r="H76" s="122"/>
      <c r="I76" s="122"/>
      <c r="J76" s="122"/>
      <c r="K76" s="122"/>
      <c r="L76" s="122"/>
      <c r="M76" s="122"/>
      <c r="N76" s="123"/>
      <c r="S76" s="78"/>
      <c r="T76" s="78"/>
    </row>
    <row r="77" spans="1:20" ht="15.75" x14ac:dyDescent="0.2">
      <c r="A77" s="81"/>
      <c r="B77" s="79"/>
      <c r="C77" s="79"/>
      <c r="D77" s="79"/>
      <c r="E77" s="8"/>
      <c r="H77" s="124"/>
      <c r="I77" s="124"/>
      <c r="J77" s="125"/>
      <c r="K77" s="125"/>
      <c r="L77" s="125"/>
      <c r="M77" s="125"/>
      <c r="N77" s="123"/>
    </row>
    <row r="78" spans="1:20" ht="15.6" customHeight="1" x14ac:dyDescent="0.2">
      <c r="A78" s="102"/>
      <c r="B78" s="85"/>
      <c r="C78" s="85"/>
      <c r="D78" s="113"/>
      <c r="E78" s="113"/>
      <c r="H78" s="126"/>
      <c r="I78" s="127"/>
      <c r="J78" s="128"/>
      <c r="K78" s="129"/>
      <c r="L78" s="129"/>
      <c r="M78" s="129"/>
      <c r="N78" s="123"/>
    </row>
    <row r="79" spans="1:20" ht="15.6" customHeight="1" x14ac:dyDescent="0.2">
      <c r="A79" s="102"/>
      <c r="B79" s="85"/>
      <c r="C79" s="85"/>
      <c r="D79" s="113"/>
      <c r="E79" s="113"/>
      <c r="H79" s="126"/>
      <c r="I79" s="127"/>
      <c r="J79" s="128"/>
      <c r="K79" s="129"/>
      <c r="L79" s="129"/>
      <c r="M79" s="129"/>
      <c r="N79" s="123"/>
    </row>
    <row r="80" spans="1:20" ht="15.75" x14ac:dyDescent="0.2">
      <c r="A80" s="102"/>
      <c r="B80" s="97"/>
      <c r="C80" s="97"/>
      <c r="D80" s="113"/>
      <c r="E80" s="113"/>
      <c r="H80" s="126"/>
      <c r="I80" s="127"/>
      <c r="J80" s="128"/>
      <c r="K80" s="129"/>
      <c r="L80" s="129"/>
      <c r="M80" s="130"/>
      <c r="N80" s="123"/>
    </row>
    <row r="81" spans="1:14" x14ac:dyDescent="0.2">
      <c r="A81" s="83"/>
      <c r="B81" s="83"/>
      <c r="C81" s="83"/>
      <c r="D81" s="83"/>
      <c r="E81" s="83"/>
      <c r="H81" s="126"/>
      <c r="I81" s="127"/>
      <c r="J81" s="128"/>
      <c r="K81" s="129"/>
      <c r="L81" s="130"/>
      <c r="M81" s="130"/>
      <c r="N81" s="123"/>
    </row>
    <row r="82" spans="1:14" x14ac:dyDescent="0.2">
      <c r="A82" s="83"/>
      <c r="B82" s="83"/>
      <c r="C82" s="83"/>
      <c r="D82" s="83"/>
      <c r="E82" s="83"/>
      <c r="H82" s="126"/>
      <c r="I82" s="127"/>
      <c r="J82" s="128"/>
      <c r="K82" s="129"/>
      <c r="L82" s="130"/>
      <c r="M82" s="130"/>
      <c r="N82" s="123"/>
    </row>
    <row r="83" spans="1:14" x14ac:dyDescent="0.2">
      <c r="A83" s="83"/>
      <c r="B83" s="83"/>
      <c r="C83" s="83"/>
      <c r="D83" s="83"/>
      <c r="E83" s="83"/>
      <c r="H83" s="126"/>
      <c r="I83" s="127"/>
      <c r="J83" s="128"/>
      <c r="K83" s="129"/>
      <c r="L83" s="130"/>
      <c r="M83" s="130"/>
      <c r="N83" s="123"/>
    </row>
    <row r="84" spans="1:14" x14ac:dyDescent="0.2">
      <c r="A84" s="83"/>
      <c r="B84" s="83"/>
      <c r="C84" s="83"/>
      <c r="D84" s="83"/>
      <c r="E84" s="83"/>
      <c r="H84" s="126"/>
      <c r="I84" s="126"/>
      <c r="J84" s="128"/>
      <c r="K84" s="129"/>
      <c r="L84" s="130"/>
      <c r="M84" s="130"/>
      <c r="N84" s="123"/>
    </row>
    <row r="85" spans="1:14" x14ac:dyDescent="0.2">
      <c r="A85" s="83"/>
      <c r="B85" s="83"/>
      <c r="C85" s="83"/>
      <c r="D85" s="83"/>
      <c r="E85" s="83"/>
    </row>
    <row r="86" spans="1:14" x14ac:dyDescent="0.2">
      <c r="A86" s="83"/>
      <c r="B86" s="83"/>
      <c r="C86" s="83"/>
      <c r="D86" s="83"/>
      <c r="E86" s="83"/>
    </row>
  </sheetData>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20"/>
  <sheetViews>
    <sheetView zoomScaleNormal="100" workbookViewId="0">
      <selection sqref="A1:B1"/>
    </sheetView>
  </sheetViews>
  <sheetFormatPr defaultColWidth="11.109375" defaultRowHeight="15" x14ac:dyDescent="0.2"/>
  <cols>
    <col min="1" max="1" width="16.88671875" style="103" customWidth="1"/>
    <col min="2" max="2" width="80" style="103" customWidth="1"/>
    <col min="3" max="3" width="12.88671875" style="103" bestFit="1" customWidth="1"/>
  </cols>
  <sheetData>
    <row r="1" spans="1:3" ht="18" x14ac:dyDescent="0.25">
      <c r="A1" s="254" t="s">
        <v>6</v>
      </c>
      <c r="B1" s="254"/>
      <c r="C1"/>
    </row>
    <row r="2" spans="1:3" ht="15.75" thickBot="1" x14ac:dyDescent="0.25">
      <c r="A2" s="255"/>
      <c r="B2" s="255"/>
      <c r="C2"/>
    </row>
    <row r="3" spans="1:3" ht="15.75" x14ac:dyDescent="0.25">
      <c r="A3" s="105" t="s">
        <v>135</v>
      </c>
      <c r="B3" s="106" t="s">
        <v>149</v>
      </c>
      <c r="C3"/>
    </row>
    <row r="4" spans="1:3" ht="15.75" x14ac:dyDescent="0.25">
      <c r="A4" s="107" t="s">
        <v>136</v>
      </c>
      <c r="B4" s="108" t="s">
        <v>175</v>
      </c>
      <c r="C4"/>
    </row>
    <row r="5" spans="1:3" ht="15.75" x14ac:dyDescent="0.25">
      <c r="A5" s="109">
        <v>1</v>
      </c>
      <c r="B5" s="110" t="s">
        <v>150</v>
      </c>
      <c r="C5"/>
    </row>
    <row r="6" spans="1:3" ht="15.75" x14ac:dyDescent="0.25">
      <c r="A6" s="109">
        <v>2</v>
      </c>
      <c r="B6" s="110" t="s">
        <v>151</v>
      </c>
      <c r="C6"/>
    </row>
    <row r="7" spans="1:3" ht="15.75" x14ac:dyDescent="0.25">
      <c r="A7" s="109">
        <v>3</v>
      </c>
      <c r="B7" s="110" t="s">
        <v>152</v>
      </c>
      <c r="C7"/>
    </row>
    <row r="8" spans="1:3" ht="15.75" x14ac:dyDescent="0.25">
      <c r="A8" s="109">
        <v>4</v>
      </c>
      <c r="B8" s="110" t="s">
        <v>153</v>
      </c>
      <c r="C8"/>
    </row>
    <row r="9" spans="1:3" ht="30.75" x14ac:dyDescent="0.25">
      <c r="A9" s="109">
        <v>5</v>
      </c>
      <c r="B9" s="110" t="s">
        <v>154</v>
      </c>
      <c r="C9"/>
    </row>
    <row r="10" spans="1:3" ht="15.75" x14ac:dyDescent="0.25">
      <c r="A10" s="109">
        <v>6</v>
      </c>
      <c r="B10" s="110" t="s">
        <v>155</v>
      </c>
      <c r="C10"/>
    </row>
    <row r="11" spans="1:3" ht="30.75" x14ac:dyDescent="0.25">
      <c r="A11" s="109">
        <v>7</v>
      </c>
      <c r="B11" s="110" t="s">
        <v>156</v>
      </c>
      <c r="C11"/>
    </row>
    <row r="12" spans="1:3" ht="30.75" x14ac:dyDescent="0.25">
      <c r="A12" s="109">
        <v>8</v>
      </c>
      <c r="B12" s="110" t="s">
        <v>157</v>
      </c>
      <c r="C12"/>
    </row>
    <row r="13" spans="1:3" ht="30.75" x14ac:dyDescent="0.25">
      <c r="A13" s="109">
        <v>9</v>
      </c>
      <c r="B13" s="110" t="s">
        <v>158</v>
      </c>
      <c r="C13"/>
    </row>
    <row r="14" spans="1:3" ht="15.75" x14ac:dyDescent="0.25">
      <c r="A14" s="109">
        <v>10</v>
      </c>
      <c r="B14" s="110" t="s">
        <v>159</v>
      </c>
      <c r="C14"/>
    </row>
    <row r="15" spans="1:3" ht="15.75" x14ac:dyDescent="0.25">
      <c r="A15" s="109">
        <v>11</v>
      </c>
      <c r="B15" s="110" t="s">
        <v>160</v>
      </c>
      <c r="C15"/>
    </row>
    <row r="16" spans="1:3" ht="15.75" x14ac:dyDescent="0.25">
      <c r="A16" s="109">
        <v>12</v>
      </c>
      <c r="B16" s="110" t="s">
        <v>161</v>
      </c>
      <c r="C16"/>
    </row>
    <row r="17" spans="1:3" ht="15.75" x14ac:dyDescent="0.25">
      <c r="A17" s="111" t="s">
        <v>128</v>
      </c>
      <c r="B17" s="112" t="s">
        <v>178</v>
      </c>
      <c r="C17"/>
    </row>
    <row r="18" spans="1:3" x14ac:dyDescent="0.2">
      <c r="C18"/>
    </row>
    <row r="19" spans="1:3" x14ac:dyDescent="0.2">
      <c r="A19" s="104"/>
      <c r="B19" s="104"/>
      <c r="C19" s="104"/>
    </row>
    <row r="20" spans="1:3" x14ac:dyDescent="0.2">
      <c r="A20" s="104"/>
      <c r="B20" s="104"/>
      <c r="C20" s="104"/>
    </row>
  </sheetData>
  <mergeCells count="2">
    <mergeCell ref="A1:B1"/>
    <mergeCell ref="A2:B2"/>
  </mergeCells>
  <hyperlinks>
    <hyperlink ref="B4" location="'Cover sheet'!A1" display="Travelling to and from school 2025 YPBAS" xr:uid="{8AC0A303-F89D-4E27-865F-66907CBDCF02}"/>
    <hyperlink ref="B5" location="'1'!A1" display="Worksheet 1: How far is it from home to school?" xr:uid="{04FEB77A-1E60-4B75-9CD7-CEFA46E472B1}"/>
    <hyperlink ref="B6" location="'2'!A1" display="Worksheet 2: How do you usually travel most of the way TO school?" xr:uid="{1F82B00C-3B95-4C7B-9FBE-0038BFF27B19}"/>
    <hyperlink ref="B7" location="'3'!A1" display="Worksheet 3: How do you usually travel most of the way home FROM school?" xr:uid="{D6B92B81-72E7-4A6D-A25D-FFBCDCB83C9A}"/>
    <hyperlink ref="B8" location="'4'!A1" display="Worksheet 4: How would you LIKE to travel most of the way TO or FROM school?" xr:uid="{D7773BAA-FBB5-459A-B323-95504D86F700}"/>
    <hyperlink ref="B9" location="'5'!A1" display="Worksheet 5: Thinking of how you usually travel most of the way TO or FROM school and your road safety, do you usually feel safe?" xr:uid="{6CDF2B7F-54DD-4102-99F7-E771680A3542}"/>
    <hyperlink ref="B10" location="'6'!A1" display="Worksheet 6: What is it that makes you feel unsafe?" xr:uid="{AA8F822B-4FAF-4193-8C0E-156F1F222980}"/>
    <hyperlink ref="B11" location="'7'!A1" display="Worksheet 7: Do you usually walk during any part of your journey TO or FROM school? (e.g. walking to/from a bus stop/train station?)" xr:uid="{2C5DFBC3-759C-4490-8FA2-008293E09474}"/>
    <hyperlink ref="B12" location="'8'!A1" display="Worksheet 8: Do you usually cycle during any part of your journey TO or FROM school? (e.g. cycling to/from a bus stop/train station?)" xr:uid="{BE97B069-5760-4A05-978D-FDFC9DBA06AB}"/>
    <hyperlink ref="B13" location="'9'!A1" display="Worksheet 9: What do you like about walking or cycling TO or FROM school? If you dont walk or cycle to or from school at the moment, what would you like about walking or cycling TO or FROM school?" xr:uid="{A4D5F971-D132-4245-AA29-0CC3FE96C890}"/>
    <hyperlink ref="B14" location="'10'!A1" display="Worksheet 10: Which, if any, of the following would encourage you to walk TO or FROM school more often?" xr:uid="{CEC26C98-4744-4ECD-90E8-442E1AFBD4AB}"/>
    <hyperlink ref="B15" location="'11'!A1" display="Worksheet 11: Which, if any, of the following would encourage you to cycle TO or FROM school more often?" xr:uid="{AE9CE9F3-4170-4B2E-9F06-F5C25A91969A}"/>
    <hyperlink ref="B16" location="'12'!A1" display="Worksheet 12: If you travel by car TO or FROM school, do any other pupils travel in the car with you?" xr:uid="{194B23C6-2614-4567-8FED-5AFB3848D42D}"/>
    <hyperlink ref="B17" location="'Trend tables'!A1" display="Trend tables" xr:uid="{8D40A04A-B515-4DD0-B9C5-84C30B972FDA}"/>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D110F-3BC0-41A7-9D87-8D63FAC170A2}">
  <sheetPr>
    <pageSetUpPr autoPageBreaks="0"/>
  </sheetPr>
  <dimension ref="A1:AC81"/>
  <sheetViews>
    <sheetView zoomScaleNormal="100" workbookViewId="0"/>
  </sheetViews>
  <sheetFormatPr defaultColWidth="7.109375" defaultRowHeight="15" x14ac:dyDescent="0.2"/>
  <cols>
    <col min="1" max="1" width="35.88671875" style="3" customWidth="1"/>
    <col min="2" max="2" width="8.5546875" style="3" customWidth="1"/>
    <col min="3" max="6" width="7.109375" style="3"/>
    <col min="7" max="7" width="7.109375" style="9"/>
    <col min="8" max="9" width="7.109375" style="3"/>
    <col min="25" max="25" width="8.109375" bestFit="1" customWidth="1"/>
    <col min="26" max="29" width="10.109375" bestFit="1" customWidth="1"/>
  </cols>
  <sheetData>
    <row r="1" spans="1:29" ht="18" x14ac:dyDescent="0.25">
      <c r="A1" s="2" t="s">
        <v>137</v>
      </c>
    </row>
    <row r="2" spans="1:29" x14ac:dyDescent="0.2">
      <c r="A2" s="183" t="s">
        <v>129</v>
      </c>
    </row>
    <row r="3" spans="1:29" x14ac:dyDescent="0.2">
      <c r="A3" s="183" t="s">
        <v>7</v>
      </c>
    </row>
    <row r="4" spans="1:29" ht="16.5" thickBot="1" x14ac:dyDescent="0.3">
      <c r="A4" s="4" t="s">
        <v>209</v>
      </c>
    </row>
    <row r="5" spans="1:29" ht="16.5" thickBot="1" x14ac:dyDescent="0.25">
      <c r="B5" s="22" t="s">
        <v>14</v>
      </c>
      <c r="C5" s="23"/>
      <c r="D5" s="24"/>
      <c r="E5" s="53"/>
      <c r="F5" s="53"/>
      <c r="G5" s="53"/>
      <c r="H5" s="53"/>
      <c r="I5" s="53"/>
      <c r="K5" s="8"/>
      <c r="L5" s="13"/>
      <c r="M5" s="13"/>
      <c r="N5" s="13"/>
      <c r="O5" s="14"/>
      <c r="P5" s="14"/>
      <c r="Q5" s="14"/>
      <c r="R5" s="14"/>
      <c r="S5" s="13"/>
      <c r="T5" s="13"/>
      <c r="U5" s="13"/>
      <c r="V5" s="13"/>
      <c r="W5" s="13"/>
      <c r="Y5" s="61"/>
      <c r="Z5" s="61"/>
      <c r="AA5" s="61"/>
      <c r="AB5" s="61"/>
      <c r="AC5" s="61"/>
    </row>
    <row r="6" spans="1:29" ht="26.25" thickBot="1" x14ac:dyDescent="0.3">
      <c r="A6" s="18"/>
      <c r="B6" s="30" t="s">
        <v>84</v>
      </c>
      <c r="C6" s="31" t="s">
        <v>118</v>
      </c>
      <c r="D6" s="32" t="s">
        <v>119</v>
      </c>
      <c r="E6" s="4"/>
      <c r="F6" s="4"/>
      <c r="G6" s="4"/>
      <c r="H6" s="4"/>
      <c r="I6" s="4"/>
      <c r="K6" s="12"/>
      <c r="L6" s="15"/>
      <c r="M6" s="15"/>
      <c r="N6" s="13"/>
      <c r="O6" s="13"/>
      <c r="P6" s="13"/>
      <c r="Q6" s="13"/>
      <c r="R6" s="13"/>
      <c r="S6" s="14"/>
      <c r="T6" s="13"/>
      <c r="U6" s="13"/>
      <c r="V6" s="13"/>
      <c r="W6" s="13"/>
      <c r="Y6" s="61"/>
      <c r="Z6" s="61"/>
      <c r="AA6" s="61"/>
      <c r="AB6" s="61"/>
      <c r="AC6" s="61"/>
    </row>
    <row r="7" spans="1:29" ht="31.5" x14ac:dyDescent="0.2">
      <c r="A7" s="60" t="s">
        <v>8</v>
      </c>
      <c r="B7" s="179">
        <v>15.402084722438961</v>
      </c>
      <c r="C7" s="143">
        <v>14.050477902632881</v>
      </c>
      <c r="D7" s="144">
        <v>16.75369154224504</v>
      </c>
      <c r="E7" s="13"/>
      <c r="F7" s="13"/>
      <c r="G7" s="13"/>
      <c r="H7" s="13"/>
      <c r="I7" s="13"/>
      <c r="K7" s="12"/>
      <c r="L7" s="15"/>
      <c r="M7" s="15"/>
      <c r="N7" s="13"/>
      <c r="O7" s="13"/>
      <c r="P7" s="12"/>
      <c r="Q7" s="12"/>
      <c r="R7" s="13"/>
      <c r="S7" s="14"/>
      <c r="T7" s="13"/>
      <c r="U7" s="12"/>
      <c r="V7" s="15"/>
      <c r="W7" s="15"/>
      <c r="Y7" s="61"/>
      <c r="Z7" s="61"/>
      <c r="AA7" s="61"/>
      <c r="AB7" s="61"/>
      <c r="AC7" s="61"/>
    </row>
    <row r="8" spans="1:29" ht="31.5" x14ac:dyDescent="0.2">
      <c r="A8" s="20" t="s">
        <v>9</v>
      </c>
      <c r="B8" s="180">
        <v>18.501628800342253</v>
      </c>
      <c r="C8" s="147">
        <v>17.0476427622249</v>
      </c>
      <c r="D8" s="148">
        <v>19.955614838459606</v>
      </c>
      <c r="E8" s="13"/>
      <c r="F8" s="13"/>
      <c r="G8" s="13"/>
      <c r="H8" s="13"/>
      <c r="I8" s="13"/>
      <c r="K8" s="12"/>
      <c r="L8" s="15"/>
      <c r="M8" s="15"/>
      <c r="N8" s="13"/>
      <c r="O8" s="13"/>
      <c r="P8" s="15"/>
      <c r="Q8" s="15"/>
      <c r="R8" s="13"/>
      <c r="S8" s="14"/>
      <c r="T8" s="13"/>
      <c r="U8" s="12"/>
      <c r="V8" s="15"/>
      <c r="W8" s="15"/>
      <c r="Y8" s="61"/>
      <c r="Z8" s="61"/>
      <c r="AA8" s="61"/>
      <c r="AB8" s="61"/>
      <c r="AC8" s="61"/>
    </row>
    <row r="9" spans="1:29" ht="31.5" x14ac:dyDescent="0.2">
      <c r="A9" s="20" t="s">
        <v>10</v>
      </c>
      <c r="B9" s="180">
        <v>17.270907191753579</v>
      </c>
      <c r="C9" s="147">
        <v>15.855545306593738</v>
      </c>
      <c r="D9" s="148">
        <v>18.686269076913419</v>
      </c>
      <c r="E9" s="13"/>
      <c r="F9" s="13"/>
      <c r="G9" s="13"/>
      <c r="H9" s="13"/>
      <c r="I9" s="13"/>
      <c r="K9" s="12"/>
      <c r="L9" s="15"/>
      <c r="M9" s="15"/>
      <c r="N9" s="13"/>
      <c r="O9" s="13"/>
      <c r="P9" s="15"/>
      <c r="Q9" s="15"/>
      <c r="R9" s="13"/>
      <c r="S9" s="14"/>
      <c r="T9" s="13"/>
      <c r="U9" s="13"/>
      <c r="V9" s="13"/>
      <c r="W9" s="13"/>
      <c r="Y9" s="61"/>
      <c r="Z9" s="61"/>
      <c r="AA9" s="61"/>
      <c r="AB9" s="61"/>
      <c r="AC9" s="61"/>
    </row>
    <row r="10" spans="1:29" ht="31.5" x14ac:dyDescent="0.2">
      <c r="A10" s="20" t="s">
        <v>11</v>
      </c>
      <c r="B10" s="180">
        <v>11.319716411137062</v>
      </c>
      <c r="C10" s="147">
        <v>10.133368417920998</v>
      </c>
      <c r="D10" s="148">
        <v>12.506064404353125</v>
      </c>
      <c r="E10" s="13"/>
      <c r="F10" s="13"/>
      <c r="G10" s="13"/>
      <c r="H10" s="13"/>
      <c r="I10" s="13"/>
      <c r="K10" s="12"/>
      <c r="L10" s="15"/>
      <c r="M10" s="15"/>
      <c r="N10" s="13"/>
      <c r="O10" s="13"/>
      <c r="P10" s="13"/>
      <c r="Q10" s="13"/>
      <c r="R10" s="13"/>
      <c r="S10" s="14"/>
    </row>
    <row r="11" spans="1:29" ht="32.25" thickBot="1" x14ac:dyDescent="0.25">
      <c r="A11" s="48" t="s">
        <v>12</v>
      </c>
      <c r="B11" s="181">
        <v>37.505662874328152</v>
      </c>
      <c r="C11" s="152">
        <v>35.692864322097407</v>
      </c>
      <c r="D11" s="153">
        <v>39.318461426558898</v>
      </c>
      <c r="E11" s="13"/>
      <c r="F11" s="13"/>
      <c r="G11" s="13"/>
      <c r="H11" s="13"/>
      <c r="I11" s="13"/>
      <c r="K11" s="7"/>
      <c r="L11" s="7"/>
      <c r="M11" s="7"/>
      <c r="N11" s="7"/>
      <c r="O11" s="7"/>
      <c r="P11" s="13"/>
      <c r="Q11" s="13"/>
      <c r="R11" s="7"/>
      <c r="S11" s="14"/>
    </row>
    <row r="12" spans="1:29" ht="16.5" thickBot="1" x14ac:dyDescent="0.3">
      <c r="A12" s="49" t="s">
        <v>121</v>
      </c>
      <c r="B12" s="182">
        <v>2740</v>
      </c>
      <c r="C12" s="183"/>
      <c r="D12" s="183"/>
      <c r="E12" s="54"/>
      <c r="F12" s="54"/>
      <c r="G12" s="54"/>
      <c r="H12" s="54"/>
      <c r="I12" s="54"/>
      <c r="L12" s="13"/>
      <c r="M12" s="13"/>
      <c r="N12" s="13"/>
      <c r="O12" s="14"/>
      <c r="P12" s="14"/>
      <c r="Q12" s="14"/>
      <c r="R12" s="14"/>
      <c r="S12" s="14"/>
    </row>
    <row r="13" spans="1:29" ht="15.75" x14ac:dyDescent="0.2">
      <c r="A13" s="37"/>
      <c r="B13" s="12"/>
      <c r="C13" s="15"/>
      <c r="D13" s="15"/>
      <c r="E13" s="13"/>
      <c r="F13" s="13"/>
      <c r="G13" s="13"/>
      <c r="H13" s="13"/>
      <c r="I13" s="13"/>
      <c r="L13" s="13"/>
      <c r="M13" s="13"/>
      <c r="N13" s="13"/>
      <c r="O13" s="14"/>
      <c r="P13" s="14"/>
      <c r="Q13" s="14"/>
      <c r="R13" s="14"/>
      <c r="S13" s="14"/>
    </row>
    <row r="14" spans="1:29" ht="20.100000000000001" customHeight="1" x14ac:dyDescent="0.25">
      <c r="A14" s="4"/>
    </row>
    <row r="15" spans="1:29" x14ac:dyDescent="0.2">
      <c r="G15" s="3"/>
      <c r="J15" s="3"/>
      <c r="K15" s="3"/>
      <c r="L15" s="3"/>
      <c r="M15" s="3"/>
      <c r="N15" s="3"/>
      <c r="O15" s="3"/>
      <c r="P15" s="3"/>
      <c r="Q15" s="3"/>
      <c r="R15" s="3"/>
      <c r="S15" s="3"/>
      <c r="T15" s="3"/>
      <c r="U15" s="3"/>
      <c r="V15" s="3"/>
      <c r="W15" s="3"/>
      <c r="X15" s="3"/>
      <c r="Y15" s="3"/>
    </row>
    <row r="16" spans="1:29" x14ac:dyDescent="0.2">
      <c r="E16" s="25"/>
      <c r="F16" s="25"/>
      <c r="G16" s="25"/>
      <c r="H16" s="25"/>
      <c r="I16" s="25"/>
      <c r="J16" s="25"/>
      <c r="K16" s="25"/>
      <c r="L16" s="25"/>
      <c r="M16" s="25"/>
      <c r="N16" s="25"/>
      <c r="O16" s="25"/>
      <c r="P16" s="25"/>
      <c r="Q16" s="25"/>
      <c r="R16" s="25"/>
      <c r="S16" s="25"/>
      <c r="T16" s="25"/>
      <c r="U16" s="25"/>
      <c r="V16" s="25"/>
      <c r="W16" s="25"/>
      <c r="X16" s="25"/>
      <c r="Y16" s="25"/>
    </row>
    <row r="17" spans="1:25" x14ac:dyDescent="0.2">
      <c r="E17" s="33"/>
      <c r="F17" s="34"/>
      <c r="G17" s="34"/>
      <c r="H17" s="33"/>
      <c r="I17" s="34"/>
      <c r="J17" s="34"/>
      <c r="K17" s="33"/>
      <c r="L17" s="34"/>
      <c r="M17" s="34"/>
      <c r="N17" s="33"/>
      <c r="O17" s="34"/>
      <c r="P17" s="34"/>
      <c r="Q17" s="33"/>
      <c r="R17" s="34"/>
      <c r="S17" s="34"/>
      <c r="T17" s="33"/>
      <c r="U17" s="34"/>
      <c r="V17" s="34"/>
      <c r="W17" s="33"/>
      <c r="X17" s="34"/>
      <c r="Y17" s="34"/>
    </row>
    <row r="18" spans="1:25" x14ac:dyDescent="0.2">
      <c r="E18" s="33"/>
      <c r="F18" s="34"/>
      <c r="G18" s="34"/>
      <c r="H18" s="36"/>
      <c r="I18" s="34"/>
      <c r="J18" s="34"/>
      <c r="K18" s="33"/>
      <c r="L18" s="34"/>
      <c r="M18" s="34"/>
      <c r="N18" s="33"/>
      <c r="O18" s="34"/>
      <c r="P18" s="34"/>
      <c r="Q18" s="36"/>
      <c r="R18" s="34"/>
      <c r="S18" s="34"/>
      <c r="T18" s="33"/>
      <c r="U18" s="34"/>
      <c r="V18" s="34"/>
      <c r="W18" s="33"/>
      <c r="X18" s="34"/>
      <c r="Y18" s="34"/>
    </row>
    <row r="19" spans="1:25" x14ac:dyDescent="0.2">
      <c r="E19" s="33"/>
      <c r="F19" s="34"/>
      <c r="G19" s="34"/>
      <c r="H19" s="33"/>
      <c r="I19" s="34"/>
      <c r="J19" s="34"/>
      <c r="K19" s="33"/>
      <c r="L19" s="34"/>
      <c r="M19" s="34"/>
      <c r="N19" s="33"/>
      <c r="O19" s="34"/>
      <c r="P19" s="34"/>
      <c r="Q19" s="33"/>
      <c r="R19" s="34"/>
      <c r="S19" s="34"/>
      <c r="T19" s="33"/>
      <c r="U19" s="34"/>
      <c r="V19" s="34"/>
      <c r="W19" s="33"/>
      <c r="X19" s="34"/>
      <c r="Y19" s="34"/>
    </row>
    <row r="20" spans="1:25" x14ac:dyDescent="0.2">
      <c r="E20" s="33"/>
      <c r="F20" s="34"/>
      <c r="G20" s="34"/>
      <c r="H20" s="33"/>
      <c r="I20" s="34"/>
      <c r="J20" s="34"/>
      <c r="K20" s="33"/>
      <c r="L20" s="34"/>
      <c r="M20" s="34"/>
      <c r="N20" s="33"/>
      <c r="O20" s="34"/>
      <c r="P20" s="34"/>
      <c r="Q20" s="33"/>
      <c r="R20" s="34"/>
      <c r="S20" s="34"/>
      <c r="T20" s="33"/>
      <c r="U20" s="34"/>
      <c r="V20" s="34"/>
      <c r="W20" s="33"/>
      <c r="X20" s="34"/>
      <c r="Y20" s="34"/>
    </row>
    <row r="21" spans="1:25" x14ac:dyDescent="0.2">
      <c r="E21" s="33"/>
      <c r="F21" s="34"/>
      <c r="G21" s="34"/>
      <c r="H21" s="33"/>
      <c r="I21" s="34"/>
      <c r="J21" s="34"/>
      <c r="K21" s="33"/>
      <c r="L21" s="34"/>
      <c r="M21" s="34"/>
      <c r="N21" s="36"/>
      <c r="O21" s="34"/>
      <c r="P21" s="34"/>
      <c r="Q21" s="33"/>
      <c r="R21" s="34"/>
      <c r="S21" s="34"/>
      <c r="T21" s="33"/>
      <c r="U21" s="34"/>
      <c r="V21" s="34"/>
      <c r="W21" s="33"/>
      <c r="X21" s="34"/>
      <c r="Y21" s="34"/>
    </row>
    <row r="27" spans="1:25" ht="20.100000000000001" customHeight="1" x14ac:dyDescent="0.2"/>
    <row r="28" spans="1:25" ht="20.100000000000001" customHeight="1" x14ac:dyDescent="0.2">
      <c r="A28" s="37"/>
      <c r="B28" s="33"/>
      <c r="C28" s="34"/>
      <c r="D28" s="34"/>
      <c r="E28" s="33"/>
      <c r="F28" s="34"/>
      <c r="G28" s="34"/>
      <c r="H28" s="33"/>
      <c r="I28" s="34"/>
      <c r="J28" s="34"/>
      <c r="K28" s="33"/>
      <c r="L28" s="34"/>
      <c r="M28" s="34"/>
      <c r="N28" s="33"/>
      <c r="O28" s="34"/>
      <c r="P28" s="34"/>
      <c r="Q28" s="33"/>
      <c r="R28" s="34"/>
      <c r="S28" s="34"/>
      <c r="T28" s="33"/>
      <c r="U28" s="34"/>
      <c r="V28" s="34"/>
      <c r="W28" s="33"/>
      <c r="X28" s="34"/>
      <c r="Y28" s="34"/>
    </row>
    <row r="29" spans="1:25" ht="20.100000000000001" customHeight="1" x14ac:dyDescent="0.2">
      <c r="A29" s="37"/>
      <c r="B29" s="33"/>
      <c r="C29" s="34"/>
      <c r="D29" s="34"/>
      <c r="E29" s="33"/>
      <c r="F29" s="34"/>
      <c r="G29" s="34"/>
      <c r="H29" s="33"/>
      <c r="I29" s="34"/>
      <c r="J29" s="34"/>
      <c r="K29" s="33"/>
      <c r="L29" s="34"/>
      <c r="M29" s="34"/>
      <c r="N29" s="33"/>
      <c r="O29" s="34"/>
      <c r="P29" s="34"/>
      <c r="Q29" s="33"/>
      <c r="R29" s="34"/>
      <c r="S29" s="34"/>
      <c r="T29" s="33"/>
      <c r="U29" s="34"/>
      <c r="V29" s="34"/>
      <c r="W29" s="33"/>
      <c r="X29" s="34"/>
      <c r="Y29" s="34"/>
    </row>
    <row r="30" spans="1:25" ht="20.100000000000001" customHeight="1" x14ac:dyDescent="0.2"/>
    <row r="34" spans="1:7" ht="15.95" customHeight="1" x14ac:dyDescent="0.2"/>
    <row r="35" spans="1:7" x14ac:dyDescent="0.2">
      <c r="B35" s="13"/>
      <c r="E35" s="13"/>
      <c r="F35" s="13"/>
      <c r="G35" s="7"/>
    </row>
    <row r="36" spans="1:7" x14ac:dyDescent="0.2">
      <c r="B36" s="13"/>
      <c r="E36" s="13"/>
      <c r="F36" s="13"/>
      <c r="G36" s="7"/>
    </row>
    <row r="37" spans="1:7" x14ac:dyDescent="0.2">
      <c r="B37" s="13"/>
      <c r="E37" s="13"/>
      <c r="F37" s="13"/>
      <c r="G37" s="7"/>
    </row>
    <row r="38" spans="1:7" x14ac:dyDescent="0.2">
      <c r="B38" s="13"/>
      <c r="C38" s="256"/>
      <c r="D38" s="256"/>
      <c r="E38" s="13"/>
      <c r="F38" s="13"/>
      <c r="G38" s="7"/>
    </row>
    <row r="39" spans="1:7" x14ac:dyDescent="0.2">
      <c r="B39" s="13"/>
      <c r="C39" s="26"/>
      <c r="D39" s="26"/>
      <c r="E39" s="13"/>
      <c r="F39" s="13"/>
      <c r="G39" s="7"/>
    </row>
    <row r="40" spans="1:7" x14ac:dyDescent="0.2">
      <c r="B40" s="7"/>
      <c r="C40" s="26"/>
      <c r="D40" s="26"/>
      <c r="E40" s="7"/>
      <c r="F40" s="7"/>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ht="15.75" x14ac:dyDescent="0.25">
      <c r="A45" s="5"/>
      <c r="C45" s="26"/>
      <c r="D45" s="26"/>
      <c r="G45" s="7"/>
    </row>
    <row r="46" spans="1:7" ht="15.75" x14ac:dyDescent="0.2">
      <c r="A46" s="8"/>
      <c r="B46" s="13"/>
      <c r="C46" s="26"/>
      <c r="D46" s="26"/>
      <c r="E46" s="13"/>
      <c r="F46" s="13"/>
      <c r="G46" s="7"/>
    </row>
    <row r="47" spans="1:7" ht="15.75" x14ac:dyDescent="0.2">
      <c r="A47" s="16"/>
      <c r="B47" s="13"/>
      <c r="C47" s="26"/>
      <c r="D47" s="26"/>
      <c r="E47" s="13"/>
      <c r="F47" s="13"/>
      <c r="G47" s="7"/>
    </row>
    <row r="48" spans="1:7" ht="15.75" x14ac:dyDescent="0.2">
      <c r="A48" s="16"/>
      <c r="B48" s="13"/>
      <c r="C48" s="13"/>
      <c r="D48" s="13"/>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5">
      <c r="A51" s="6"/>
      <c r="B51" s="7"/>
      <c r="C51" s="7"/>
      <c r="D51" s="7"/>
      <c r="E51" s="7"/>
      <c r="F51" s="7"/>
      <c r="G51" s="7"/>
    </row>
    <row r="52" spans="1:7" x14ac:dyDescent="0.2">
      <c r="B52" s="7"/>
      <c r="C52" s="7"/>
      <c r="D52" s="7"/>
      <c r="E52" s="7"/>
      <c r="F52" s="7"/>
      <c r="G52" s="7"/>
    </row>
    <row r="53" spans="1:7" ht="15.75" x14ac:dyDescent="0.25">
      <c r="A53" s="5"/>
      <c r="D53" s="7"/>
      <c r="E53" s="7"/>
      <c r="F53" s="7"/>
      <c r="G53" s="7"/>
    </row>
    <row r="54" spans="1:7" ht="15.75" x14ac:dyDescent="0.2">
      <c r="A54" s="8"/>
      <c r="B54" s="15"/>
      <c r="C54" s="15"/>
      <c r="D54" s="7"/>
      <c r="E54" s="7"/>
      <c r="F54" s="7"/>
      <c r="G54" s="7"/>
    </row>
    <row r="55" spans="1:7" ht="15.75" x14ac:dyDescent="0.2">
      <c r="A55" s="16"/>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5">
      <c r="A59" s="6"/>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sheetData>
  <mergeCells count="1">
    <mergeCell ref="C38:D38"/>
  </mergeCell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539E2-51B5-4B89-9228-56FEFBD30F15}">
  <sheetPr>
    <pageSetUpPr autoPageBreaks="0"/>
  </sheetPr>
  <dimension ref="A1:Y82"/>
  <sheetViews>
    <sheetView zoomScaleNormal="100" workbookViewId="0"/>
  </sheetViews>
  <sheetFormatPr defaultColWidth="7.109375" defaultRowHeight="15" x14ac:dyDescent="0.2"/>
  <cols>
    <col min="1" max="1" width="26.109375" style="3" customWidth="1"/>
    <col min="2" max="6" width="7.109375" style="3"/>
    <col min="7" max="7" width="7.109375" style="9"/>
    <col min="8" max="9" width="7.109375" style="3"/>
    <col min="12" max="12" width="7.33203125" bestFit="1" customWidth="1"/>
    <col min="14" max="14" width="7.109375" customWidth="1"/>
  </cols>
  <sheetData>
    <row r="1" spans="1:25" ht="18" x14ac:dyDescent="0.25">
      <c r="A1" s="2" t="s">
        <v>139</v>
      </c>
    </row>
    <row r="2" spans="1:25" x14ac:dyDescent="0.2">
      <c r="A2" s="183" t="s">
        <v>130</v>
      </c>
    </row>
    <row r="3" spans="1:25" x14ac:dyDescent="0.2">
      <c r="A3" s="183" t="s">
        <v>7</v>
      </c>
    </row>
    <row r="4" spans="1:25" x14ac:dyDescent="0.2">
      <c r="A4" s="183" t="s">
        <v>176</v>
      </c>
    </row>
    <row r="5" spans="1:25" ht="16.5" thickBot="1" x14ac:dyDescent="0.3">
      <c r="A5" s="4" t="s">
        <v>190</v>
      </c>
    </row>
    <row r="6" spans="1:25" ht="15.75" x14ac:dyDescent="0.25">
      <c r="B6" s="39" t="s">
        <v>122</v>
      </c>
      <c r="C6" s="40" t="s">
        <v>99</v>
      </c>
      <c r="D6" s="41"/>
      <c r="E6" s="42" t="s">
        <v>120</v>
      </c>
      <c r="F6" s="42"/>
      <c r="G6" s="42"/>
      <c r="H6" s="42"/>
      <c r="I6" s="41"/>
      <c r="M6" s="13"/>
      <c r="N6" s="13"/>
      <c r="O6" s="14"/>
      <c r="P6" s="14"/>
      <c r="Q6" s="14"/>
      <c r="R6" s="14"/>
      <c r="S6" s="14"/>
    </row>
    <row r="7" spans="1:25" ht="16.5" thickBot="1" x14ac:dyDescent="0.3">
      <c r="A7" s="5"/>
      <c r="B7" s="43"/>
      <c r="C7" s="44" t="s">
        <v>15</v>
      </c>
      <c r="D7" s="45" t="s">
        <v>16</v>
      </c>
      <c r="E7" s="46" t="s">
        <v>17</v>
      </c>
      <c r="F7" s="47" t="s">
        <v>18</v>
      </c>
      <c r="G7" s="47" t="s">
        <v>19</v>
      </c>
      <c r="H7" s="47" t="s">
        <v>20</v>
      </c>
      <c r="I7" s="45" t="s">
        <v>21</v>
      </c>
      <c r="L7" s="12"/>
      <c r="M7" s="13"/>
      <c r="N7" s="13"/>
      <c r="O7" s="14"/>
      <c r="P7" s="14"/>
      <c r="Q7" s="14"/>
      <c r="R7" s="14"/>
      <c r="S7" s="14"/>
    </row>
    <row r="8" spans="1:25" ht="20.100000000000001" customHeight="1" x14ac:dyDescent="0.2">
      <c r="A8" s="19" t="s">
        <v>23</v>
      </c>
      <c r="B8" s="156">
        <v>15.473468100763121</v>
      </c>
      <c r="C8" s="157">
        <v>17.245661826175837</v>
      </c>
      <c r="D8" s="158">
        <v>13.65102500787502</v>
      </c>
      <c r="E8" s="159">
        <v>15.014005420061169</v>
      </c>
      <c r="F8" s="160">
        <v>14.742716824393678</v>
      </c>
      <c r="G8" s="160">
        <v>16.660066298815966</v>
      </c>
      <c r="H8" s="160">
        <v>13.716663004347787</v>
      </c>
      <c r="I8" s="161">
        <v>17.246975099220208</v>
      </c>
      <c r="L8" s="12"/>
      <c r="M8" s="13"/>
      <c r="N8" s="13"/>
      <c r="O8" s="14"/>
      <c r="P8" s="14"/>
      <c r="Q8" s="14"/>
      <c r="R8" s="14"/>
      <c r="S8" s="14"/>
      <c r="U8" s="74"/>
      <c r="V8" s="74"/>
      <c r="W8" s="74"/>
      <c r="X8" s="74"/>
      <c r="Y8" s="74"/>
    </row>
    <row r="9" spans="1:25" ht="20.100000000000001" customHeight="1" x14ac:dyDescent="0.2">
      <c r="A9" s="20" t="s">
        <v>24</v>
      </c>
      <c r="B9" s="162">
        <v>0.52652363122636858</v>
      </c>
      <c r="C9" s="163" t="s">
        <v>123</v>
      </c>
      <c r="D9" s="164" t="s">
        <v>123</v>
      </c>
      <c r="E9" s="163" t="s">
        <v>123</v>
      </c>
      <c r="F9" s="163" t="s">
        <v>123</v>
      </c>
      <c r="G9" s="163" t="s">
        <v>123</v>
      </c>
      <c r="H9" s="163" t="s">
        <v>123</v>
      </c>
      <c r="I9" s="165" t="s">
        <v>123</v>
      </c>
      <c r="L9" s="12"/>
      <c r="M9" s="13"/>
      <c r="N9" s="13"/>
      <c r="O9" s="14"/>
      <c r="P9" s="14"/>
      <c r="Q9" s="14"/>
      <c r="R9" s="14"/>
      <c r="S9" s="14"/>
      <c r="U9" s="13"/>
      <c r="V9" s="13"/>
      <c r="W9" s="13"/>
      <c r="X9" s="13"/>
      <c r="Y9" s="13"/>
    </row>
    <row r="10" spans="1:25" ht="20.100000000000001" customHeight="1" x14ac:dyDescent="0.2">
      <c r="A10" s="20" t="s">
        <v>25</v>
      </c>
      <c r="B10" s="162">
        <v>34.131849626767973</v>
      </c>
      <c r="C10" s="163">
        <v>34.184348177622226</v>
      </c>
      <c r="D10" s="164">
        <v>34.077862514626148</v>
      </c>
      <c r="E10" s="166">
        <v>32.389426834954634</v>
      </c>
      <c r="F10" s="167">
        <v>33.982090137589594</v>
      </c>
      <c r="G10" s="167">
        <v>36.245981785285736</v>
      </c>
      <c r="H10" s="167">
        <v>34.402913675551247</v>
      </c>
      <c r="I10" s="168">
        <v>33.564820477623798</v>
      </c>
      <c r="L10" s="12"/>
      <c r="M10" s="13"/>
      <c r="N10" s="13"/>
      <c r="O10" s="14"/>
      <c r="P10" s="14"/>
      <c r="Q10" s="14"/>
      <c r="R10" s="14"/>
      <c r="S10" s="14"/>
      <c r="U10" s="13"/>
      <c r="V10" s="13"/>
      <c r="W10" s="13"/>
      <c r="X10" s="13"/>
      <c r="Y10" s="13"/>
    </row>
    <row r="11" spans="1:25" ht="20.100000000000001" customHeight="1" x14ac:dyDescent="0.2">
      <c r="A11" s="20" t="s">
        <v>26</v>
      </c>
      <c r="B11" s="162">
        <v>8.4816789127898247</v>
      </c>
      <c r="C11" s="163">
        <v>8.3873935987046853</v>
      </c>
      <c r="D11" s="164">
        <v>8.5786376238783841</v>
      </c>
      <c r="E11" s="166">
        <v>8.1231831740568996</v>
      </c>
      <c r="F11" s="167">
        <v>12.522505343628865</v>
      </c>
      <c r="G11" s="167">
        <v>7.2186022078053371</v>
      </c>
      <c r="H11" s="167">
        <v>7.6015211962007054</v>
      </c>
      <c r="I11" s="168">
        <v>6.986099552206686</v>
      </c>
      <c r="L11" s="12"/>
      <c r="M11" s="13"/>
      <c r="N11" s="13"/>
      <c r="O11" s="14"/>
      <c r="P11" s="14"/>
      <c r="Q11" s="14"/>
      <c r="R11" s="14"/>
      <c r="S11" s="14"/>
      <c r="U11" s="14"/>
      <c r="V11" s="14"/>
      <c r="W11" s="14"/>
      <c r="X11" s="14"/>
      <c r="Y11" s="14"/>
    </row>
    <row r="12" spans="1:25" ht="20.100000000000001" customHeight="1" x14ac:dyDescent="0.2">
      <c r="A12" s="20" t="s">
        <v>27</v>
      </c>
      <c r="B12" s="162">
        <v>2.198673202002511</v>
      </c>
      <c r="C12" s="163">
        <v>2.9391876533089296</v>
      </c>
      <c r="D12" s="164">
        <v>1.4371619588380935</v>
      </c>
      <c r="E12" s="166">
        <v>2.4081429771328513</v>
      </c>
      <c r="F12" s="167">
        <v>1.4175708635316644</v>
      </c>
      <c r="G12" s="167">
        <v>2.8235257313296764</v>
      </c>
      <c r="H12" s="167">
        <v>1.7618297016818774</v>
      </c>
      <c r="I12" s="168">
        <v>2.584700488675943</v>
      </c>
      <c r="L12" s="12"/>
      <c r="M12" s="13"/>
      <c r="N12" s="13"/>
      <c r="O12" s="14"/>
      <c r="P12" s="14"/>
      <c r="Q12" s="14"/>
      <c r="R12" s="14"/>
      <c r="S12" s="14"/>
      <c r="U12" s="14"/>
      <c r="V12" s="14"/>
      <c r="W12" s="14"/>
      <c r="X12" s="14"/>
      <c r="Y12" s="14"/>
    </row>
    <row r="13" spans="1:25" ht="20.100000000000001" customHeight="1" x14ac:dyDescent="0.2">
      <c r="A13" s="20" t="s">
        <v>28</v>
      </c>
      <c r="B13" s="162">
        <v>1.4655814354432504</v>
      </c>
      <c r="C13" s="163">
        <v>0.94008679165717757</v>
      </c>
      <c r="D13" s="164">
        <v>2.005976128294674</v>
      </c>
      <c r="E13" s="166">
        <v>2.1837737092346701</v>
      </c>
      <c r="F13" s="167">
        <v>1.7411570325909218</v>
      </c>
      <c r="G13" s="167">
        <v>1.1346145876592504</v>
      </c>
      <c r="H13" s="167">
        <v>1.379805355241227</v>
      </c>
      <c r="I13" s="168">
        <v>0.90961987465522642</v>
      </c>
      <c r="L13" s="12"/>
      <c r="M13" s="13"/>
      <c r="N13" s="13"/>
      <c r="O13" s="14"/>
      <c r="P13" s="14"/>
      <c r="Q13" s="14"/>
      <c r="R13" s="14"/>
      <c r="S13" s="14"/>
      <c r="U13" s="14"/>
      <c r="V13" s="14"/>
      <c r="W13" s="14"/>
      <c r="X13" s="14"/>
      <c r="Y13" s="14"/>
    </row>
    <row r="14" spans="1:25" ht="20.100000000000001" customHeight="1" x14ac:dyDescent="0.25">
      <c r="A14" s="20" t="s">
        <v>29</v>
      </c>
      <c r="B14" s="162">
        <v>1.0741374780799013</v>
      </c>
      <c r="C14" s="163">
        <v>1.3825810626888495</v>
      </c>
      <c r="D14" s="164">
        <v>0.75694818198005043</v>
      </c>
      <c r="E14" s="166">
        <v>2.2906962993879021</v>
      </c>
      <c r="F14" s="167">
        <v>0.6511446235577093</v>
      </c>
      <c r="G14" s="167">
        <v>0.80516554026642628</v>
      </c>
      <c r="H14" s="167">
        <v>0.69656044934111494</v>
      </c>
      <c r="I14" s="168">
        <v>0.96194460951118388</v>
      </c>
      <c r="L14" s="54"/>
      <c r="M14" s="13"/>
      <c r="N14" s="13"/>
      <c r="O14" s="14"/>
      <c r="P14" s="14"/>
      <c r="Q14" s="14"/>
      <c r="R14" s="14"/>
      <c r="S14" s="14"/>
      <c r="U14" s="14"/>
      <c r="V14" s="14"/>
      <c r="W14" s="14"/>
      <c r="X14" s="14"/>
      <c r="Y14" s="14"/>
    </row>
    <row r="15" spans="1:25" ht="20.100000000000001" customHeight="1" x14ac:dyDescent="0.2">
      <c r="A15" s="20" t="s">
        <v>30</v>
      </c>
      <c r="B15" s="162">
        <v>36.020791577344596</v>
      </c>
      <c r="C15" s="163">
        <v>33.293030397039999</v>
      </c>
      <c r="D15" s="164">
        <v>38.825896601027459</v>
      </c>
      <c r="E15" s="166">
        <v>36.308317248713919</v>
      </c>
      <c r="F15" s="167">
        <v>33.665364903847482</v>
      </c>
      <c r="G15" s="167">
        <v>34.067073413421923</v>
      </c>
      <c r="H15" s="167">
        <v>39.746568180912568</v>
      </c>
      <c r="I15" s="168">
        <v>36.260195197940511</v>
      </c>
      <c r="M15" s="9"/>
      <c r="N15" s="13"/>
      <c r="O15" s="9"/>
      <c r="P15" s="9"/>
      <c r="Q15" s="9"/>
      <c r="R15" s="9"/>
      <c r="S15" s="9"/>
      <c r="U15" s="14"/>
      <c r="V15" s="14"/>
      <c r="W15" s="14"/>
      <c r="X15" s="14"/>
      <c r="Y15" s="14"/>
    </row>
    <row r="16" spans="1:25" ht="20.100000000000001" customHeight="1" thickBot="1" x14ac:dyDescent="0.25">
      <c r="A16" s="20" t="s">
        <v>31</v>
      </c>
      <c r="B16" s="169">
        <v>0.62729603558245839</v>
      </c>
      <c r="C16" s="170" t="s">
        <v>123</v>
      </c>
      <c r="D16" s="171" t="s">
        <v>123</v>
      </c>
      <c r="E16" s="172" t="s">
        <v>123</v>
      </c>
      <c r="F16" s="173" t="s">
        <v>123</v>
      </c>
      <c r="G16" s="174" t="s">
        <v>123</v>
      </c>
      <c r="H16" s="174" t="s">
        <v>123</v>
      </c>
      <c r="I16" s="175" t="s">
        <v>123</v>
      </c>
      <c r="N16" s="13"/>
    </row>
    <row r="17" spans="1:25" ht="16.5" thickBot="1" x14ac:dyDescent="0.3">
      <c r="A17" s="17" t="s">
        <v>121</v>
      </c>
      <c r="B17" s="176">
        <v>2825</v>
      </c>
      <c r="C17" s="177">
        <v>1361</v>
      </c>
      <c r="D17" s="177">
        <v>1464</v>
      </c>
      <c r="E17" s="177">
        <v>578</v>
      </c>
      <c r="F17" s="177">
        <v>580</v>
      </c>
      <c r="G17" s="177">
        <v>587</v>
      </c>
      <c r="H17" s="177">
        <v>573</v>
      </c>
      <c r="I17" s="178">
        <v>507</v>
      </c>
    </row>
    <row r="20" spans="1:25" ht="17.100000000000001" customHeight="1" thickBot="1" x14ac:dyDescent="0.3">
      <c r="A20" s="4" t="s">
        <v>191</v>
      </c>
    </row>
    <row r="21" spans="1:25" ht="15.95" customHeight="1" thickBot="1" x14ac:dyDescent="0.25">
      <c r="B21" s="22" t="s">
        <v>14</v>
      </c>
      <c r="C21" s="23"/>
      <c r="D21" s="24"/>
      <c r="E21" s="22" t="s">
        <v>22</v>
      </c>
      <c r="F21" s="23"/>
      <c r="G21" s="24"/>
      <c r="H21" s="22" t="s">
        <v>16</v>
      </c>
      <c r="I21" s="23"/>
      <c r="J21" s="24"/>
      <c r="K21" s="22" t="s">
        <v>17</v>
      </c>
      <c r="L21" s="23"/>
      <c r="M21" s="24"/>
      <c r="N21" s="22" t="s">
        <v>18</v>
      </c>
      <c r="O21" s="23"/>
      <c r="P21" s="24"/>
      <c r="Q21" s="22" t="s">
        <v>19</v>
      </c>
      <c r="R21" s="23"/>
      <c r="S21" s="24"/>
      <c r="T21" s="22" t="s">
        <v>20</v>
      </c>
      <c r="U21" s="23"/>
      <c r="V21" s="24"/>
      <c r="W21" s="22" t="s">
        <v>21</v>
      </c>
      <c r="X21" s="23"/>
      <c r="Y21" s="24"/>
    </row>
    <row r="22" spans="1:25" ht="26.25" thickBot="1" x14ac:dyDescent="0.25">
      <c r="A22" s="18"/>
      <c r="B22" s="30" t="s">
        <v>84</v>
      </c>
      <c r="C22" s="31" t="s">
        <v>118</v>
      </c>
      <c r="D22" s="32" t="s">
        <v>119</v>
      </c>
      <c r="E22" s="30" t="s">
        <v>84</v>
      </c>
      <c r="F22" s="31" t="s">
        <v>118</v>
      </c>
      <c r="G22" s="32" t="s">
        <v>119</v>
      </c>
      <c r="H22" s="30" t="s">
        <v>84</v>
      </c>
      <c r="I22" s="31" t="s">
        <v>118</v>
      </c>
      <c r="J22" s="32" t="s">
        <v>119</v>
      </c>
      <c r="K22" s="30" t="s">
        <v>84</v>
      </c>
      <c r="L22" s="31" t="s">
        <v>118</v>
      </c>
      <c r="M22" s="32" t="s">
        <v>119</v>
      </c>
      <c r="N22" s="30" t="s">
        <v>84</v>
      </c>
      <c r="O22" s="31" t="s">
        <v>118</v>
      </c>
      <c r="P22" s="32" t="s">
        <v>119</v>
      </c>
      <c r="Q22" s="30" t="s">
        <v>84</v>
      </c>
      <c r="R22" s="31" t="s">
        <v>118</v>
      </c>
      <c r="S22" s="32" t="s">
        <v>119</v>
      </c>
      <c r="T22" s="30" t="s">
        <v>84</v>
      </c>
      <c r="U22" s="31" t="s">
        <v>118</v>
      </c>
      <c r="V22" s="32" t="s">
        <v>119</v>
      </c>
      <c r="W22" s="30" t="s">
        <v>84</v>
      </c>
      <c r="X22" s="31" t="s">
        <v>118</v>
      </c>
      <c r="Y22" s="32" t="s">
        <v>119</v>
      </c>
    </row>
    <row r="23" spans="1:25" ht="20.100000000000001" customHeight="1" x14ac:dyDescent="0.2">
      <c r="A23" s="27" t="s">
        <v>23</v>
      </c>
      <c r="B23" s="142">
        <f>B8</f>
        <v>15.473468100763121</v>
      </c>
      <c r="C23" s="143">
        <f>MAX(0,(B23)-(SQRT((((B23)*(100-(B23)))/$B$17))*1.96))</f>
        <v>14.139832431923434</v>
      </c>
      <c r="D23" s="144">
        <f t="shared" ref="D23:D31" si="0">((B23)+(SQRT((((B23)*(100-(B23)))/$B$17))*1.96))</f>
        <v>16.807103769602808</v>
      </c>
      <c r="E23" s="142">
        <f>C8</f>
        <v>17.245661826175837</v>
      </c>
      <c r="F23" s="143">
        <f t="shared" ref="F23:F30" si="1">MAX(0,(E23)-(SQRT((((E23)*(100-(E23)))/$C$17))*1.96))</f>
        <v>15.238592718295671</v>
      </c>
      <c r="G23" s="144">
        <f>((E23)+(SQRT((((E23)*(100-(E23)))/$C$17))*1.96))</f>
        <v>19.252730934056004</v>
      </c>
      <c r="H23" s="145">
        <f>D8</f>
        <v>13.65102500787502</v>
      </c>
      <c r="I23" s="143">
        <f>MAX(0,(H23)-(SQRT((((H23)*(100-(H23)))/$D$17))*1.96))</f>
        <v>11.892304784869605</v>
      </c>
      <c r="J23" s="144">
        <f>((H23)+(SQRT((((H23)*(100-(H23)))/$D$17))*1.96))</f>
        <v>15.409745230880436</v>
      </c>
      <c r="K23" s="142">
        <f>E8</f>
        <v>15.014005420061169</v>
      </c>
      <c r="L23" s="143">
        <f>MAX(0,(K23)-(SQRT(((K23)*(100-(K23)))/$E$17)*1.96))</f>
        <v>12.101852899249723</v>
      </c>
      <c r="M23" s="144">
        <f>((K23)+(SQRT((((K23)*(100-(K23)))/$E$17))*1.96))</f>
        <v>17.926157940872613</v>
      </c>
      <c r="N23" s="145">
        <f>F8</f>
        <v>14.742716824393678</v>
      </c>
      <c r="O23" s="143">
        <f>MAX(0,((N23)-(SQRT((((N23)*(100-(N23)))/$F$17))*1.96)))</f>
        <v>11.857379584383683</v>
      </c>
      <c r="P23" s="143">
        <f>((N23)+(SQRT((((N23)*(100-(N23)))/$F$17))*1.96))</f>
        <v>17.628054064403674</v>
      </c>
      <c r="Q23" s="142">
        <f>G8</f>
        <v>16.660066298815966</v>
      </c>
      <c r="R23" s="143">
        <f>MAX(0,((Q23)-(SQRT((((Q23)*(100-(Q23)))/$G$17))*1.96)))</f>
        <v>13.645658819205618</v>
      </c>
      <c r="S23" s="144">
        <f>((Q23)+(SQRT((((Q23)*(100-(Q23)))/$G$17))*1.96))</f>
        <v>19.674473778426314</v>
      </c>
      <c r="T23" s="142">
        <f>H8</f>
        <v>13.716663004347787</v>
      </c>
      <c r="U23" s="143">
        <f>MAX(0,((T23)-(SQRT((((T23)*(100-(T23)))/$H$17))*1.96)))</f>
        <v>10.899795230430172</v>
      </c>
      <c r="V23" s="144">
        <f>((T23)+(SQRT((((T23)*(100-(T23)))/$H$17))*1.96))</f>
        <v>16.533530778265401</v>
      </c>
      <c r="W23" s="145">
        <f>I8</f>
        <v>17.246975099220208</v>
      </c>
      <c r="X23" s="143">
        <f>MAX(0,(W23)-(SQRT((((W23)*(100-(W23)))/$I$17))*1.96))</f>
        <v>13.95845501433261</v>
      </c>
      <c r="Y23" s="144">
        <f>((W23)+(SQRT((((W23)*(100-(W23)))/$I$17))*1.96))</f>
        <v>20.535495184107805</v>
      </c>
    </row>
    <row r="24" spans="1:25" ht="20.100000000000001" customHeight="1" x14ac:dyDescent="0.2">
      <c r="A24" s="28" t="s">
        <v>24</v>
      </c>
      <c r="B24" s="146">
        <f t="shared" ref="B24:B31" si="2">B9</f>
        <v>0.52652363122636858</v>
      </c>
      <c r="C24" s="147">
        <f t="shared" ref="C24:C31" si="3">MAX(0,(B24)-(SQRT((((B24)*(100-(B24)))/$B$17))*1.96))</f>
        <v>0.25964768814464112</v>
      </c>
      <c r="D24" s="148">
        <f t="shared" si="0"/>
        <v>0.79339957430809604</v>
      </c>
      <c r="E24" s="149" t="s">
        <v>123</v>
      </c>
      <c r="F24" s="147" t="s">
        <v>123</v>
      </c>
      <c r="G24" s="148" t="s">
        <v>123</v>
      </c>
      <c r="H24" s="149" t="s">
        <v>123</v>
      </c>
      <c r="I24" s="147" t="s">
        <v>123</v>
      </c>
      <c r="J24" s="148" t="s">
        <v>123</v>
      </c>
      <c r="K24" s="149" t="s">
        <v>123</v>
      </c>
      <c r="L24" s="147" t="s">
        <v>123</v>
      </c>
      <c r="M24" s="148" t="s">
        <v>123</v>
      </c>
      <c r="N24" s="149" t="s">
        <v>123</v>
      </c>
      <c r="O24" s="147" t="s">
        <v>123</v>
      </c>
      <c r="P24" s="148" t="s">
        <v>123</v>
      </c>
      <c r="Q24" s="149" t="s">
        <v>123</v>
      </c>
      <c r="R24" s="147" t="s">
        <v>123</v>
      </c>
      <c r="S24" s="148" t="s">
        <v>123</v>
      </c>
      <c r="T24" s="149" t="s">
        <v>123</v>
      </c>
      <c r="U24" s="147" t="s">
        <v>123</v>
      </c>
      <c r="V24" s="148" t="s">
        <v>123</v>
      </c>
      <c r="W24" s="149" t="s">
        <v>123</v>
      </c>
      <c r="X24" s="147" t="s">
        <v>123</v>
      </c>
      <c r="Y24" s="148" t="s">
        <v>123</v>
      </c>
    </row>
    <row r="25" spans="1:25" ht="20.100000000000001" customHeight="1" x14ac:dyDescent="0.2">
      <c r="A25" s="28" t="s">
        <v>25</v>
      </c>
      <c r="B25" s="146">
        <f t="shared" si="2"/>
        <v>34.131849626767973</v>
      </c>
      <c r="C25" s="147">
        <f t="shared" si="3"/>
        <v>32.383354238264687</v>
      </c>
      <c r="D25" s="148">
        <f t="shared" si="0"/>
        <v>35.88034501527126</v>
      </c>
      <c r="E25" s="146">
        <f t="shared" ref="E25:E30" si="4">C10</f>
        <v>34.184348177622226</v>
      </c>
      <c r="F25" s="147">
        <f t="shared" si="1"/>
        <v>31.664320830232647</v>
      </c>
      <c r="G25" s="148">
        <f t="shared" ref="G25:G30" si="5">((E25)+(SQRT((((E25)*(100-(E25)))/$C$17))*1.96))</f>
        <v>36.704375525011805</v>
      </c>
      <c r="H25" s="150">
        <f t="shared" ref="H25:H31" si="6">D10</f>
        <v>34.077862514626148</v>
      </c>
      <c r="I25" s="147">
        <f t="shared" ref="I25:I30" si="7">MAX(0,(H25)-(SQRT((((H25)*(100-(H25)))/$D$17))*1.96))</f>
        <v>31.64992588891711</v>
      </c>
      <c r="J25" s="148">
        <f t="shared" ref="J25:J30" si="8">((H25)+(SQRT((((H25)*(100-(H25)))/$D$17))*1.96))</f>
        <v>36.505799140335185</v>
      </c>
      <c r="K25" s="146">
        <f t="shared" ref="K25:K31" si="9">E10</f>
        <v>32.389426834954634</v>
      </c>
      <c r="L25" s="147">
        <f t="shared" ref="L25:L30" si="10">MAX(0,(K25)-(SQRT(((K25)*(100-(K25)))/$E$17)*1.96))</f>
        <v>28.57436929628841</v>
      </c>
      <c r="M25" s="148">
        <f t="shared" ref="M25:M30" si="11">((K25)+(SQRT((((K25)*(100-(K25)))/$E$17))*1.96))</f>
        <v>36.204484373620858</v>
      </c>
      <c r="N25" s="150">
        <f t="shared" ref="N25:N29" si="12">F10</f>
        <v>33.982090137589594</v>
      </c>
      <c r="O25" s="147">
        <f t="shared" ref="O25:O29" si="13">MAX(0,((N25)-(SQRT((((N25)*(100-(N25)))/$F$17))*1.96)))</f>
        <v>30.127324281540421</v>
      </c>
      <c r="P25" s="147">
        <f t="shared" ref="P25:P29" si="14">((N25)+(SQRT((((N25)*(100-(N25)))/$F$17))*1.96))</f>
        <v>37.836855993638764</v>
      </c>
      <c r="Q25" s="146">
        <f t="shared" ref="Q25:Q31" si="15">G10</f>
        <v>36.245981785285736</v>
      </c>
      <c r="R25" s="147">
        <f t="shared" ref="R25:R30" si="16">MAX(0,((Q25)-(SQRT((((Q25)*(100-(Q25)))/$G$17))*1.96)))</f>
        <v>32.357135870178695</v>
      </c>
      <c r="S25" s="148">
        <f t="shared" ref="S25:S30" si="17">((Q25)+(SQRT((((Q25)*(100-(Q25)))/$G$17))*1.96))</f>
        <v>40.134827700392776</v>
      </c>
      <c r="T25" s="146">
        <f t="shared" ref="T25:T31" si="18">H10</f>
        <v>34.402913675551247</v>
      </c>
      <c r="U25" s="147">
        <f t="shared" ref="U25:U30" si="19">MAX(0,((T25)-(SQRT((((T25)*(100-(T25)))/$H$17))*1.96)))</f>
        <v>30.513190916959733</v>
      </c>
      <c r="V25" s="148">
        <f t="shared" ref="V25:V30" si="20">((T25)+(SQRT((((T25)*(100-(T25)))/$H$17))*1.96))</f>
        <v>38.292636434142764</v>
      </c>
      <c r="W25" s="150">
        <f t="shared" ref="W25:W31" si="21">I10</f>
        <v>33.564820477623798</v>
      </c>
      <c r="X25" s="147">
        <f t="shared" ref="X25:X30" si="22">MAX(0,(W25)-(SQRT((((W25)*(100-(W25)))/$I$17))*1.96))</f>
        <v>29.454333160929611</v>
      </c>
      <c r="Y25" s="148">
        <f t="shared" ref="Y25:Y30" si="23">((W25)+(SQRT((((W25)*(100-(W25)))/$I$17))*1.96))</f>
        <v>37.67530779431798</v>
      </c>
    </row>
    <row r="26" spans="1:25" ht="20.100000000000001" customHeight="1" x14ac:dyDescent="0.2">
      <c r="A26" s="28" t="s">
        <v>26</v>
      </c>
      <c r="B26" s="146">
        <f t="shared" si="2"/>
        <v>8.4816789127898247</v>
      </c>
      <c r="C26" s="147">
        <f t="shared" si="3"/>
        <v>7.4542736613714258</v>
      </c>
      <c r="D26" s="148">
        <f t="shared" si="0"/>
        <v>9.5090841642082236</v>
      </c>
      <c r="E26" s="146">
        <f t="shared" si="4"/>
        <v>8.3873935987046853</v>
      </c>
      <c r="F26" s="147">
        <f t="shared" si="1"/>
        <v>6.9146805317246987</v>
      </c>
      <c r="G26" s="148">
        <f t="shared" si="5"/>
        <v>9.8601066656846719</v>
      </c>
      <c r="H26" s="150">
        <f t="shared" si="6"/>
        <v>8.5786376238783841</v>
      </c>
      <c r="I26" s="147">
        <f t="shared" si="7"/>
        <v>7.1440782127876439</v>
      </c>
      <c r="J26" s="148">
        <f t="shared" si="8"/>
        <v>10.013197034969124</v>
      </c>
      <c r="K26" s="146">
        <f t="shared" si="9"/>
        <v>8.1231831740568996</v>
      </c>
      <c r="L26" s="147">
        <f t="shared" si="10"/>
        <v>5.8959881611141061</v>
      </c>
      <c r="M26" s="148">
        <f t="shared" si="11"/>
        <v>10.350378186999693</v>
      </c>
      <c r="N26" s="150">
        <f t="shared" si="12"/>
        <v>12.522505343628865</v>
      </c>
      <c r="O26" s="147">
        <f t="shared" si="13"/>
        <v>9.8288882735036793</v>
      </c>
      <c r="P26" s="147">
        <f t="shared" si="14"/>
        <v>15.21612241375405</v>
      </c>
      <c r="Q26" s="146">
        <f t="shared" si="15"/>
        <v>7.2186022078053371</v>
      </c>
      <c r="R26" s="147">
        <f t="shared" si="16"/>
        <v>5.1250006572878082</v>
      </c>
      <c r="S26" s="148">
        <f t="shared" si="17"/>
        <v>9.3122037583228661</v>
      </c>
      <c r="T26" s="146">
        <f t="shared" si="18"/>
        <v>7.6015211962007054</v>
      </c>
      <c r="U26" s="147">
        <f t="shared" si="19"/>
        <v>5.4315127389635363</v>
      </c>
      <c r="V26" s="148">
        <f t="shared" si="20"/>
        <v>9.7715296534378737</v>
      </c>
      <c r="W26" s="150">
        <f t="shared" si="21"/>
        <v>6.986099552206686</v>
      </c>
      <c r="X26" s="147">
        <f t="shared" si="22"/>
        <v>4.7671705583107142</v>
      </c>
      <c r="Y26" s="148">
        <f t="shared" si="23"/>
        <v>9.2050285461026569</v>
      </c>
    </row>
    <row r="27" spans="1:25" ht="20.100000000000001" customHeight="1" x14ac:dyDescent="0.2">
      <c r="A27" s="28" t="s">
        <v>27</v>
      </c>
      <c r="B27" s="146">
        <f t="shared" si="2"/>
        <v>2.198673202002511</v>
      </c>
      <c r="C27" s="147">
        <f t="shared" si="3"/>
        <v>1.6579194267361304</v>
      </c>
      <c r="D27" s="148">
        <f t="shared" si="0"/>
        <v>2.7394269772688915</v>
      </c>
      <c r="E27" s="146">
        <f t="shared" si="4"/>
        <v>2.9391876533089296</v>
      </c>
      <c r="F27" s="147">
        <f t="shared" si="1"/>
        <v>2.0418360833523055</v>
      </c>
      <c r="G27" s="148">
        <f t="shared" si="5"/>
        <v>3.8365392232655537</v>
      </c>
      <c r="H27" s="150">
        <f t="shared" si="6"/>
        <v>1.4371619588380935</v>
      </c>
      <c r="I27" s="147">
        <f t="shared" si="7"/>
        <v>0.82749172808641624</v>
      </c>
      <c r="J27" s="148">
        <f t="shared" si="8"/>
        <v>2.0468321895897708</v>
      </c>
      <c r="K27" s="146">
        <f t="shared" si="9"/>
        <v>2.4081429771328513</v>
      </c>
      <c r="L27" s="147">
        <f t="shared" si="10"/>
        <v>1.1583442518331819</v>
      </c>
      <c r="M27" s="148">
        <f t="shared" si="11"/>
        <v>3.6579417024325207</v>
      </c>
      <c r="N27" s="150">
        <f t="shared" si="12"/>
        <v>1.4175708635316644</v>
      </c>
      <c r="O27" s="147">
        <f t="shared" si="13"/>
        <v>0.45548414056519848</v>
      </c>
      <c r="P27" s="147">
        <f t="shared" si="14"/>
        <v>2.3796575864981304</v>
      </c>
      <c r="Q27" s="146">
        <f t="shared" si="15"/>
        <v>2.8235257313296764</v>
      </c>
      <c r="R27" s="147">
        <f t="shared" si="16"/>
        <v>1.4834989913675918</v>
      </c>
      <c r="S27" s="148">
        <f t="shared" si="17"/>
        <v>4.1635524712917613</v>
      </c>
      <c r="T27" s="146">
        <f t="shared" si="18"/>
        <v>1.7618297016818774</v>
      </c>
      <c r="U27" s="147">
        <f t="shared" si="19"/>
        <v>0.68461851084256375</v>
      </c>
      <c r="V27" s="148">
        <f t="shared" si="20"/>
        <v>2.839040892521191</v>
      </c>
      <c r="W27" s="150">
        <f t="shared" si="21"/>
        <v>2.584700488675943</v>
      </c>
      <c r="X27" s="147">
        <f t="shared" si="22"/>
        <v>1.2034552650701085</v>
      </c>
      <c r="Y27" s="148">
        <f t="shared" si="23"/>
        <v>3.9659457122817776</v>
      </c>
    </row>
    <row r="28" spans="1:25" ht="20.100000000000001" customHeight="1" x14ac:dyDescent="0.2">
      <c r="A28" s="28" t="s">
        <v>28</v>
      </c>
      <c r="B28" s="146">
        <f t="shared" si="2"/>
        <v>1.4655814354432504</v>
      </c>
      <c r="C28" s="147">
        <f t="shared" si="3"/>
        <v>1.0224364880586028</v>
      </c>
      <c r="D28" s="148">
        <f t="shared" si="0"/>
        <v>1.908726382827898</v>
      </c>
      <c r="E28" s="146">
        <f t="shared" si="4"/>
        <v>0.94008679165717757</v>
      </c>
      <c r="F28" s="147">
        <f t="shared" si="1"/>
        <v>0.42739076024860179</v>
      </c>
      <c r="G28" s="148">
        <f t="shared" si="5"/>
        <v>1.4527828230657533</v>
      </c>
      <c r="H28" s="150">
        <f t="shared" si="6"/>
        <v>2.005976128294674</v>
      </c>
      <c r="I28" s="147">
        <f t="shared" si="7"/>
        <v>1.2877714845525765</v>
      </c>
      <c r="J28" s="148">
        <f t="shared" si="8"/>
        <v>2.7241807720367714</v>
      </c>
      <c r="K28" s="146">
        <f t="shared" si="9"/>
        <v>2.1837737092346701</v>
      </c>
      <c r="L28" s="147">
        <f t="shared" si="10"/>
        <v>0.99225347828769084</v>
      </c>
      <c r="M28" s="148">
        <f t="shared" si="11"/>
        <v>3.3752939401816491</v>
      </c>
      <c r="N28" s="150">
        <f t="shared" si="12"/>
        <v>1.7411570325909218</v>
      </c>
      <c r="O28" s="147">
        <f t="shared" si="13"/>
        <v>0.67665408541483907</v>
      </c>
      <c r="P28" s="147">
        <f t="shared" si="14"/>
        <v>2.8056599797670048</v>
      </c>
      <c r="Q28" s="146">
        <f t="shared" si="15"/>
        <v>1.1346145876592504</v>
      </c>
      <c r="R28" s="147">
        <f t="shared" si="16"/>
        <v>0.27780694033765585</v>
      </c>
      <c r="S28" s="148">
        <f t="shared" si="17"/>
        <v>1.991422234980845</v>
      </c>
      <c r="T28" s="146">
        <f t="shared" si="18"/>
        <v>1.379805355241227</v>
      </c>
      <c r="U28" s="147">
        <f t="shared" si="19"/>
        <v>0.42465750810490144</v>
      </c>
      <c r="V28" s="148">
        <f t="shared" si="20"/>
        <v>2.3349532023775526</v>
      </c>
      <c r="W28" s="150">
        <f t="shared" si="21"/>
        <v>0.90961987465522642</v>
      </c>
      <c r="X28" s="147">
        <f t="shared" si="22"/>
        <v>8.3205601540657148E-2</v>
      </c>
      <c r="Y28" s="148">
        <f t="shared" si="23"/>
        <v>1.7360341477697956</v>
      </c>
    </row>
    <row r="29" spans="1:25" ht="20.100000000000001" customHeight="1" x14ac:dyDescent="0.2">
      <c r="A29" s="28" t="s">
        <v>29</v>
      </c>
      <c r="B29" s="146">
        <f t="shared" si="2"/>
        <v>1.0741374780799013</v>
      </c>
      <c r="C29" s="147">
        <f t="shared" si="3"/>
        <v>0.69400786549912707</v>
      </c>
      <c r="D29" s="148">
        <f t="shared" si="0"/>
        <v>1.4542670906606756</v>
      </c>
      <c r="E29" s="146">
        <f t="shared" si="4"/>
        <v>1.3825810626888495</v>
      </c>
      <c r="F29" s="147">
        <f t="shared" si="1"/>
        <v>0.76221343574298916</v>
      </c>
      <c r="G29" s="148">
        <f t="shared" si="5"/>
        <v>2.0029486896347097</v>
      </c>
      <c r="H29" s="150">
        <f t="shared" si="6"/>
        <v>0.75694818198005043</v>
      </c>
      <c r="I29" s="147">
        <f t="shared" si="7"/>
        <v>0.31296280807339738</v>
      </c>
      <c r="J29" s="148">
        <f t="shared" si="8"/>
        <v>1.2009335558867034</v>
      </c>
      <c r="K29" s="146">
        <f t="shared" si="9"/>
        <v>2.2906962993879021</v>
      </c>
      <c r="L29" s="147">
        <f t="shared" si="10"/>
        <v>1.0710220115864602</v>
      </c>
      <c r="M29" s="148">
        <f t="shared" si="11"/>
        <v>3.5103705871893442</v>
      </c>
      <c r="N29" s="150">
        <f t="shared" si="12"/>
        <v>0.6511446235577093</v>
      </c>
      <c r="O29" s="147">
        <f t="shared" si="13"/>
        <v>0</v>
      </c>
      <c r="P29" s="147">
        <f t="shared" si="14"/>
        <v>1.3057238793306514</v>
      </c>
      <c r="Q29" s="146">
        <f t="shared" si="15"/>
        <v>0.80516554026642628</v>
      </c>
      <c r="R29" s="147">
        <f t="shared" si="16"/>
        <v>8.2189110174603286E-2</v>
      </c>
      <c r="S29" s="148">
        <f t="shared" si="17"/>
        <v>1.5281419703582493</v>
      </c>
      <c r="T29" s="146">
        <f t="shared" si="18"/>
        <v>0.69656044934111494</v>
      </c>
      <c r="U29" s="147">
        <f t="shared" si="19"/>
        <v>1.5571112191163583E-2</v>
      </c>
      <c r="V29" s="148">
        <f t="shared" si="20"/>
        <v>1.3775497864910662</v>
      </c>
      <c r="W29" s="150">
        <f t="shared" si="21"/>
        <v>0.96194460951118388</v>
      </c>
      <c r="X29" s="147">
        <f t="shared" si="22"/>
        <v>0.11231786130574406</v>
      </c>
      <c r="Y29" s="148">
        <f t="shared" si="23"/>
        <v>1.8115713577166237</v>
      </c>
    </row>
    <row r="30" spans="1:25" ht="20.100000000000001" customHeight="1" x14ac:dyDescent="0.2">
      <c r="A30" s="28" t="s">
        <v>30</v>
      </c>
      <c r="B30" s="146">
        <f t="shared" si="2"/>
        <v>36.020791577344596</v>
      </c>
      <c r="C30" s="147">
        <f t="shared" si="3"/>
        <v>34.250507746176922</v>
      </c>
      <c r="D30" s="148">
        <f t="shared" si="0"/>
        <v>37.79107540851227</v>
      </c>
      <c r="E30" s="146">
        <f t="shared" si="4"/>
        <v>33.293030397039999</v>
      </c>
      <c r="F30" s="147">
        <f t="shared" si="1"/>
        <v>30.789290105570622</v>
      </c>
      <c r="G30" s="148">
        <f t="shared" si="5"/>
        <v>35.796770688509376</v>
      </c>
      <c r="H30" s="150">
        <f t="shared" si="6"/>
        <v>38.825896601027459</v>
      </c>
      <c r="I30" s="147">
        <f t="shared" si="7"/>
        <v>36.329405132677472</v>
      </c>
      <c r="J30" s="148">
        <f t="shared" si="8"/>
        <v>41.322388069377446</v>
      </c>
      <c r="K30" s="146">
        <f t="shared" si="9"/>
        <v>36.308317248713919</v>
      </c>
      <c r="L30" s="147">
        <f t="shared" si="10"/>
        <v>32.387861334941412</v>
      </c>
      <c r="M30" s="148">
        <f t="shared" si="11"/>
        <v>40.228773162486426</v>
      </c>
      <c r="N30" s="150">
        <f>F15</f>
        <v>33.665364903847482</v>
      </c>
      <c r="O30" s="147">
        <f>MAX(0,((N30)-(SQRT((((N30)*(100-(N30)))/$F$17))*1.96)))</f>
        <v>29.819412458875441</v>
      </c>
      <c r="P30" s="147">
        <f>((N30)+(SQRT((((N30)*(100-(N30)))/$F$17))*1.96))</f>
        <v>37.511317348819524</v>
      </c>
      <c r="Q30" s="146">
        <f t="shared" si="15"/>
        <v>34.067073413421923</v>
      </c>
      <c r="R30" s="147">
        <f t="shared" si="16"/>
        <v>30.233042496670496</v>
      </c>
      <c r="S30" s="148">
        <f t="shared" si="17"/>
        <v>37.901104330173354</v>
      </c>
      <c r="T30" s="146">
        <f t="shared" si="18"/>
        <v>39.746568180912568</v>
      </c>
      <c r="U30" s="147">
        <f t="shared" si="19"/>
        <v>35.739566980484312</v>
      </c>
      <c r="V30" s="148">
        <f t="shared" si="20"/>
        <v>43.753569381340824</v>
      </c>
      <c r="W30" s="150">
        <f t="shared" si="21"/>
        <v>36.260195197940511</v>
      </c>
      <c r="X30" s="147">
        <f t="shared" si="22"/>
        <v>32.075416222492947</v>
      </c>
      <c r="Y30" s="148">
        <f t="shared" si="23"/>
        <v>40.444974173388076</v>
      </c>
    </row>
    <row r="31" spans="1:25" ht="20.100000000000001" customHeight="1" thickBot="1" x14ac:dyDescent="0.25">
      <c r="A31" s="29" t="s">
        <v>31</v>
      </c>
      <c r="B31" s="151">
        <f t="shared" si="2"/>
        <v>0.62729603558245839</v>
      </c>
      <c r="C31" s="152">
        <f t="shared" si="3"/>
        <v>0.33614611877291733</v>
      </c>
      <c r="D31" s="153">
        <f t="shared" si="0"/>
        <v>0.91844595239199944</v>
      </c>
      <c r="E31" s="154" t="s">
        <v>123</v>
      </c>
      <c r="F31" s="152" t="s">
        <v>123</v>
      </c>
      <c r="G31" s="153" t="s">
        <v>123</v>
      </c>
      <c r="H31" s="155" t="str">
        <f t="shared" si="6"/>
        <v>*</v>
      </c>
      <c r="I31" s="152" t="s">
        <v>123</v>
      </c>
      <c r="J31" s="153" t="s">
        <v>123</v>
      </c>
      <c r="K31" s="154" t="str">
        <f t="shared" si="9"/>
        <v>*</v>
      </c>
      <c r="L31" s="152" t="s">
        <v>123</v>
      </c>
      <c r="M31" s="153" t="s">
        <v>123</v>
      </c>
      <c r="N31" s="155" t="str">
        <f>F16</f>
        <v>*</v>
      </c>
      <c r="O31" s="152" t="s">
        <v>123</v>
      </c>
      <c r="P31" s="152" t="s">
        <v>123</v>
      </c>
      <c r="Q31" s="154" t="str">
        <f t="shared" si="15"/>
        <v>*</v>
      </c>
      <c r="R31" s="152" t="s">
        <v>123</v>
      </c>
      <c r="S31" s="153" t="s">
        <v>123</v>
      </c>
      <c r="T31" s="154" t="str">
        <f t="shared" si="18"/>
        <v>*</v>
      </c>
      <c r="U31" s="152" t="s">
        <v>123</v>
      </c>
      <c r="V31" s="153" t="s">
        <v>123</v>
      </c>
      <c r="W31" s="155" t="str">
        <f t="shared" si="21"/>
        <v>*</v>
      </c>
      <c r="X31" s="152" t="s">
        <v>123</v>
      </c>
      <c r="Y31" s="153" t="s">
        <v>123</v>
      </c>
    </row>
    <row r="35" spans="1:7" ht="15.95" customHeight="1" x14ac:dyDescent="0.2"/>
    <row r="36" spans="1:7" x14ac:dyDescent="0.2">
      <c r="B36" s="13"/>
      <c r="E36" s="13"/>
      <c r="F36" s="13"/>
      <c r="G36" s="7"/>
    </row>
    <row r="37" spans="1:7" x14ac:dyDescent="0.2">
      <c r="B37" s="13"/>
      <c r="E37" s="13"/>
      <c r="F37" s="13"/>
      <c r="G37" s="7"/>
    </row>
    <row r="38" spans="1:7" x14ac:dyDescent="0.2">
      <c r="B38" s="13"/>
      <c r="E38" s="13"/>
      <c r="F38" s="13"/>
      <c r="G38" s="7"/>
    </row>
    <row r="39" spans="1:7" x14ac:dyDescent="0.2">
      <c r="B39" s="13"/>
      <c r="C39" s="256"/>
      <c r="D39" s="256"/>
      <c r="E39" s="13"/>
      <c r="F39" s="13"/>
      <c r="G39" s="7"/>
    </row>
    <row r="40" spans="1:7" x14ac:dyDescent="0.2">
      <c r="B40" s="13"/>
      <c r="C40" s="26"/>
      <c r="D40" s="26"/>
      <c r="E40" s="13"/>
      <c r="F40" s="13"/>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x14ac:dyDescent="0.2">
      <c r="B45" s="7"/>
      <c r="C45" s="26"/>
      <c r="D45" s="26"/>
      <c r="E45" s="7"/>
      <c r="F45" s="7"/>
      <c r="G45" s="7"/>
    </row>
    <row r="46" spans="1:7" ht="15.75" x14ac:dyDescent="0.25">
      <c r="A46" s="5"/>
      <c r="C46" s="26"/>
      <c r="D46" s="26"/>
      <c r="G46" s="7"/>
    </row>
    <row r="47" spans="1:7" ht="15.75" x14ac:dyDescent="0.2">
      <c r="A47" s="8"/>
      <c r="B47" s="13"/>
      <c r="C47" s="26"/>
      <c r="D47" s="26"/>
      <c r="E47" s="13"/>
      <c r="F47" s="13"/>
      <c r="G47" s="7"/>
    </row>
    <row r="48" spans="1:7" ht="15.75" x14ac:dyDescent="0.2">
      <c r="A48" s="16"/>
      <c r="B48" s="13"/>
      <c r="C48" s="26"/>
      <c r="D48" s="26"/>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
      <c r="A51" s="16"/>
      <c r="B51" s="13"/>
      <c r="C51" s="13"/>
      <c r="D51" s="13"/>
      <c r="E51" s="13"/>
      <c r="F51" s="13"/>
      <c r="G51" s="7"/>
    </row>
    <row r="52" spans="1:7" ht="15.75" x14ac:dyDescent="0.25">
      <c r="A52" s="6"/>
      <c r="B52" s="7"/>
      <c r="C52" s="7"/>
      <c r="D52" s="7"/>
      <c r="E52" s="7"/>
      <c r="F52" s="7"/>
      <c r="G52" s="7"/>
    </row>
    <row r="53" spans="1:7" x14ac:dyDescent="0.2">
      <c r="B53" s="7"/>
      <c r="C53" s="7"/>
      <c r="D53" s="7"/>
      <c r="E53" s="7"/>
      <c r="F53" s="7"/>
      <c r="G53" s="7"/>
    </row>
    <row r="54" spans="1:7" ht="15.75" x14ac:dyDescent="0.25">
      <c r="A54" s="5"/>
      <c r="D54" s="7"/>
      <c r="E54" s="7"/>
      <c r="F54" s="7"/>
      <c r="G54" s="7"/>
    </row>
    <row r="55" spans="1:7" ht="15.75" x14ac:dyDescent="0.2">
      <c r="A55" s="8"/>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
      <c r="A59" s="16"/>
      <c r="B59" s="15"/>
      <c r="C59" s="15"/>
      <c r="D59" s="7"/>
      <c r="E59" s="7"/>
      <c r="F59" s="7"/>
      <c r="G59" s="7"/>
    </row>
    <row r="60" spans="1:7" ht="15.75" x14ac:dyDescent="0.25">
      <c r="A60" s="6"/>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sheetData>
  <mergeCells count="1">
    <mergeCell ref="C39:D39"/>
  </mergeCells>
  <pageMargins left="0.7" right="0.7" top="0.75" bottom="0.75" header="0.3" footer="0.3"/>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97A2-DAC1-4150-8FC0-FC9406F3354F}">
  <sheetPr>
    <pageSetUpPr autoPageBreaks="0"/>
  </sheetPr>
  <dimension ref="A1:Y82"/>
  <sheetViews>
    <sheetView zoomScaleNormal="100" workbookViewId="0"/>
  </sheetViews>
  <sheetFormatPr defaultColWidth="7.109375" defaultRowHeight="15" x14ac:dyDescent="0.2"/>
  <cols>
    <col min="1" max="1" width="26.109375" style="3" customWidth="1"/>
    <col min="2" max="6" width="7.109375" style="3"/>
    <col min="7" max="7" width="7.109375" style="9"/>
    <col min="8" max="9" width="7.109375" style="3"/>
  </cols>
  <sheetData>
    <row r="1" spans="1:24" ht="18" x14ac:dyDescent="0.25">
      <c r="A1" s="2" t="s">
        <v>138</v>
      </c>
    </row>
    <row r="2" spans="1:24" x14ac:dyDescent="0.2">
      <c r="A2" s="183" t="s">
        <v>130</v>
      </c>
    </row>
    <row r="3" spans="1:24" x14ac:dyDescent="0.2">
      <c r="A3" s="183" t="s">
        <v>7</v>
      </c>
    </row>
    <row r="4" spans="1:24" x14ac:dyDescent="0.2">
      <c r="A4" s="183" t="s">
        <v>176</v>
      </c>
    </row>
    <row r="5" spans="1:24" ht="16.5" thickBot="1" x14ac:dyDescent="0.3">
      <c r="A5" s="4" t="s">
        <v>192</v>
      </c>
    </row>
    <row r="6" spans="1:24" ht="15.75" x14ac:dyDescent="0.25">
      <c r="B6" s="39" t="s">
        <v>122</v>
      </c>
      <c r="C6" s="40" t="s">
        <v>99</v>
      </c>
      <c r="D6" s="41"/>
      <c r="E6" s="42" t="s">
        <v>120</v>
      </c>
      <c r="F6" s="42"/>
      <c r="G6" s="42"/>
      <c r="H6" s="42"/>
      <c r="I6" s="41"/>
      <c r="L6" s="13"/>
      <c r="M6" s="13"/>
      <c r="N6" s="13"/>
      <c r="O6" s="35"/>
      <c r="P6" s="35"/>
      <c r="Q6" s="35"/>
      <c r="R6" s="35"/>
      <c r="S6" s="35"/>
    </row>
    <row r="7" spans="1:24" ht="16.5" thickBot="1" x14ac:dyDescent="0.3">
      <c r="A7" s="5"/>
      <c r="B7" s="43"/>
      <c r="C7" s="44" t="s">
        <v>15</v>
      </c>
      <c r="D7" s="45" t="s">
        <v>16</v>
      </c>
      <c r="E7" s="46" t="s">
        <v>17</v>
      </c>
      <c r="F7" s="47" t="s">
        <v>18</v>
      </c>
      <c r="G7" s="47" t="s">
        <v>19</v>
      </c>
      <c r="H7" s="47" t="s">
        <v>20</v>
      </c>
      <c r="I7" s="45" t="s">
        <v>21</v>
      </c>
      <c r="L7" s="13"/>
      <c r="M7" s="13"/>
      <c r="N7" s="13"/>
      <c r="O7" s="35"/>
      <c r="P7" s="35"/>
      <c r="Q7" s="35"/>
      <c r="R7" s="35"/>
      <c r="S7" s="35"/>
    </row>
    <row r="8" spans="1:24" ht="20.100000000000001" customHeight="1" x14ac:dyDescent="0.2">
      <c r="A8" s="19" t="s">
        <v>23</v>
      </c>
      <c r="B8" s="184">
        <v>20.776397973978746</v>
      </c>
      <c r="C8" s="185">
        <v>22.069622596842247</v>
      </c>
      <c r="D8" s="158">
        <v>19.446504832109365</v>
      </c>
      <c r="E8" s="159">
        <v>19.435528762759184</v>
      </c>
      <c r="F8" s="160">
        <v>19.408585714259999</v>
      </c>
      <c r="G8" s="160">
        <v>21.887220590219112</v>
      </c>
      <c r="H8" s="160">
        <v>19.292102637207975</v>
      </c>
      <c r="I8" s="161">
        <v>23.84938763525653</v>
      </c>
      <c r="K8" s="12"/>
      <c r="L8" s="13"/>
      <c r="M8" s="13"/>
      <c r="N8" s="13"/>
      <c r="O8" s="35"/>
      <c r="P8" s="35"/>
      <c r="Q8" s="35"/>
      <c r="R8" s="35"/>
      <c r="S8" s="35"/>
      <c r="T8" s="62"/>
      <c r="U8" s="62"/>
      <c r="V8" s="62"/>
      <c r="W8" s="62"/>
      <c r="X8" s="62"/>
    </row>
    <row r="9" spans="1:24" ht="20.100000000000001" customHeight="1" x14ac:dyDescent="0.2">
      <c r="A9" s="20" t="s">
        <v>24</v>
      </c>
      <c r="B9" s="186">
        <v>0.44831644458975528</v>
      </c>
      <c r="C9" s="187" t="s">
        <v>123</v>
      </c>
      <c r="D9" s="164" t="s">
        <v>123</v>
      </c>
      <c r="E9" s="187" t="s">
        <v>123</v>
      </c>
      <c r="F9" s="163" t="s">
        <v>123</v>
      </c>
      <c r="G9" s="163" t="s">
        <v>123</v>
      </c>
      <c r="H9" s="163" t="s">
        <v>123</v>
      </c>
      <c r="I9" s="165" t="s">
        <v>123</v>
      </c>
      <c r="K9" s="12"/>
      <c r="L9" s="10"/>
      <c r="M9" s="13"/>
      <c r="N9" s="13"/>
      <c r="O9" s="35"/>
      <c r="P9" s="35"/>
      <c r="Q9" s="35"/>
      <c r="R9" s="35"/>
      <c r="S9" s="35"/>
      <c r="T9" s="13"/>
      <c r="U9" s="10"/>
      <c r="V9" s="13"/>
      <c r="W9" s="10"/>
      <c r="X9" s="13"/>
    </row>
    <row r="10" spans="1:24" ht="20.100000000000001" customHeight="1" x14ac:dyDescent="0.2">
      <c r="A10" s="20" t="s">
        <v>25</v>
      </c>
      <c r="B10" s="188">
        <v>37.48166091132245</v>
      </c>
      <c r="C10" s="187">
        <v>36.8693926265925</v>
      </c>
      <c r="D10" s="164">
        <v>38.111289653654673</v>
      </c>
      <c r="E10" s="166">
        <v>35.365310292016311</v>
      </c>
      <c r="F10" s="167">
        <v>37.916580565971501</v>
      </c>
      <c r="G10" s="167">
        <v>39.795061007557891</v>
      </c>
      <c r="H10" s="167">
        <v>37.897858899430538</v>
      </c>
      <c r="I10" s="168">
        <v>36.346878420917122</v>
      </c>
      <c r="K10" s="12"/>
      <c r="L10" s="13"/>
      <c r="M10" s="13"/>
      <c r="N10" s="13"/>
      <c r="O10" s="35"/>
      <c r="P10" s="35"/>
      <c r="Q10" s="35"/>
      <c r="R10" s="35"/>
      <c r="S10" s="35"/>
      <c r="T10" s="13"/>
      <c r="U10" s="13"/>
      <c r="V10" s="13"/>
      <c r="W10" s="10"/>
      <c r="X10" s="13"/>
    </row>
    <row r="11" spans="1:24" ht="20.100000000000001" customHeight="1" x14ac:dyDescent="0.2">
      <c r="A11" s="20" t="s">
        <v>26</v>
      </c>
      <c r="B11" s="188">
        <v>9.6508356970952303</v>
      </c>
      <c r="C11" s="187">
        <v>9.6419652551774959</v>
      </c>
      <c r="D11" s="164">
        <v>9.6599576544591557</v>
      </c>
      <c r="E11" s="166">
        <v>8.5732870288871208</v>
      </c>
      <c r="F11" s="167">
        <v>13.470917003912449</v>
      </c>
      <c r="G11" s="167">
        <v>8.5483943427408509</v>
      </c>
      <c r="H11" s="167">
        <v>8.8167612155073432</v>
      </c>
      <c r="I11" s="168">
        <v>8.8712138701473169</v>
      </c>
      <c r="K11" s="12"/>
      <c r="L11" s="10"/>
      <c r="M11" s="10"/>
      <c r="N11" s="10"/>
      <c r="O11" s="10"/>
      <c r="P11" s="35"/>
      <c r="Q11" s="35"/>
      <c r="R11" s="35"/>
      <c r="S11" s="35"/>
      <c r="T11" s="13"/>
      <c r="U11" s="13"/>
      <c r="V11" s="13"/>
      <c r="W11" s="10"/>
      <c r="X11" s="13"/>
    </row>
    <row r="12" spans="1:24" ht="20.100000000000001" customHeight="1" x14ac:dyDescent="0.2">
      <c r="A12" s="20" t="s">
        <v>27</v>
      </c>
      <c r="B12" s="188">
        <v>2.382803867753164</v>
      </c>
      <c r="C12" s="187">
        <v>3.1556639935930191</v>
      </c>
      <c r="D12" s="164">
        <v>1.5880298100933707</v>
      </c>
      <c r="E12" s="166">
        <v>2.5634017408539691</v>
      </c>
      <c r="F12" s="167">
        <v>1.4175708635316644</v>
      </c>
      <c r="G12" s="167">
        <v>3.0219607243775721</v>
      </c>
      <c r="H12" s="167">
        <v>1.9002199093456664</v>
      </c>
      <c r="I12" s="168">
        <v>3.0133015257531697</v>
      </c>
      <c r="K12" s="12"/>
      <c r="L12" s="13"/>
      <c r="M12" s="13"/>
      <c r="N12" s="13"/>
      <c r="O12" s="35"/>
      <c r="P12" s="35"/>
      <c r="Q12" s="35"/>
      <c r="R12" s="35"/>
      <c r="S12" s="35"/>
      <c r="T12" s="35"/>
      <c r="U12" s="35"/>
      <c r="V12" s="35"/>
      <c r="W12" s="10"/>
      <c r="X12" s="35"/>
    </row>
    <row r="13" spans="1:24" ht="20.100000000000001" customHeight="1" x14ac:dyDescent="0.2">
      <c r="A13" s="20" t="s">
        <v>28</v>
      </c>
      <c r="B13" s="188">
        <v>1.4527588934989506</v>
      </c>
      <c r="C13" s="187">
        <v>0.79937979333634146</v>
      </c>
      <c r="D13" s="164">
        <v>2.1246641209319668</v>
      </c>
      <c r="E13" s="166">
        <v>2.1837737092346701</v>
      </c>
      <c r="F13" s="167">
        <v>1.7282461040527382</v>
      </c>
      <c r="G13" s="167">
        <v>1.2620030392274957</v>
      </c>
      <c r="H13" s="167">
        <v>1.3798771873168818</v>
      </c>
      <c r="I13" s="168">
        <v>0.7284904510743524</v>
      </c>
      <c r="K13" s="12"/>
      <c r="L13" s="13"/>
      <c r="M13" s="13"/>
      <c r="N13" s="13"/>
      <c r="O13" s="35"/>
      <c r="P13" s="35"/>
      <c r="Q13" s="35"/>
      <c r="R13" s="35"/>
      <c r="S13" s="35"/>
      <c r="T13" s="35"/>
      <c r="U13" s="35"/>
      <c r="V13" s="35"/>
      <c r="W13" s="35"/>
      <c r="X13" s="35"/>
    </row>
    <row r="14" spans="1:24" ht="20.100000000000001" customHeight="1" x14ac:dyDescent="0.2">
      <c r="A14" s="20" t="s">
        <v>29</v>
      </c>
      <c r="B14" s="188">
        <v>1.0902567812120716</v>
      </c>
      <c r="C14" s="187">
        <v>1.3941452872295124</v>
      </c>
      <c r="D14" s="164">
        <v>0.77775171990981395</v>
      </c>
      <c r="E14" s="166">
        <v>2.5017356104606128</v>
      </c>
      <c r="F14" s="189">
        <v>0.47847747208638097</v>
      </c>
      <c r="G14" s="167">
        <v>0.85045003928522556</v>
      </c>
      <c r="H14" s="167">
        <v>0.69656044934111494</v>
      </c>
      <c r="I14" s="168">
        <v>0.96194460951118388</v>
      </c>
      <c r="K14" s="12"/>
      <c r="L14" s="13"/>
      <c r="M14" s="13"/>
      <c r="N14" s="13"/>
      <c r="O14" s="35"/>
      <c r="P14" s="35"/>
      <c r="Q14" s="35"/>
      <c r="R14" s="35"/>
      <c r="S14" s="35"/>
      <c r="T14" s="35"/>
      <c r="U14" s="35"/>
      <c r="V14" s="35"/>
      <c r="W14" s="35"/>
      <c r="X14" s="35"/>
    </row>
    <row r="15" spans="1:24" ht="20.100000000000001" customHeight="1" x14ac:dyDescent="0.25">
      <c r="A15" s="20" t="s">
        <v>30</v>
      </c>
      <c r="B15" s="188">
        <v>26.16089086417875</v>
      </c>
      <c r="C15" s="187">
        <v>24.659382459902801</v>
      </c>
      <c r="D15" s="164">
        <v>27.704973534739423</v>
      </c>
      <c r="E15" s="166">
        <v>28.452970375957428</v>
      </c>
      <c r="F15" s="167">
        <v>24.106666166752021</v>
      </c>
      <c r="G15" s="167">
        <v>24.136045704383967</v>
      </c>
      <c r="H15" s="167">
        <v>29.171347007567306</v>
      </c>
      <c r="I15" s="168">
        <v>24.936052146351475</v>
      </c>
      <c r="K15" s="54"/>
      <c r="L15" s="7"/>
      <c r="M15" s="9"/>
      <c r="N15" s="9"/>
      <c r="O15" s="9"/>
      <c r="P15" s="9"/>
      <c r="Q15" s="9"/>
      <c r="R15" s="9"/>
      <c r="S15" s="9"/>
      <c r="T15" s="35"/>
      <c r="U15" s="35"/>
      <c r="V15" s="35"/>
      <c r="W15" s="35"/>
      <c r="X15" s="35"/>
    </row>
    <row r="16" spans="1:24" ht="20.100000000000001" customHeight="1" thickBot="1" x14ac:dyDescent="0.25">
      <c r="A16" s="20" t="s">
        <v>31</v>
      </c>
      <c r="B16" s="190">
        <v>0.55607856637085773</v>
      </c>
      <c r="C16" s="191" t="s">
        <v>123</v>
      </c>
      <c r="D16" s="171" t="s">
        <v>123</v>
      </c>
      <c r="E16" s="192" t="s">
        <v>123</v>
      </c>
      <c r="F16" s="174" t="s">
        <v>123</v>
      </c>
      <c r="G16" s="174" t="s">
        <v>123</v>
      </c>
      <c r="H16" s="174" t="s">
        <v>123</v>
      </c>
      <c r="I16" s="175" t="s">
        <v>123</v>
      </c>
      <c r="T16" s="35"/>
      <c r="U16" s="35"/>
      <c r="V16" s="35"/>
      <c r="W16" s="35"/>
      <c r="X16" s="35"/>
    </row>
    <row r="17" spans="1:25" ht="16.5" thickBot="1" x14ac:dyDescent="0.3">
      <c r="A17" s="17" t="s">
        <v>121</v>
      </c>
      <c r="B17" s="176">
        <v>2825</v>
      </c>
      <c r="C17" s="177">
        <v>1361</v>
      </c>
      <c r="D17" s="177">
        <v>1464</v>
      </c>
      <c r="E17" s="177">
        <v>578</v>
      </c>
      <c r="F17" s="177">
        <v>580</v>
      </c>
      <c r="G17" s="177">
        <v>587</v>
      </c>
      <c r="H17" s="177">
        <v>573</v>
      </c>
      <c r="I17" s="178">
        <v>507</v>
      </c>
    </row>
    <row r="20" spans="1:25" ht="17.100000000000001" customHeight="1" thickBot="1" x14ac:dyDescent="0.3">
      <c r="A20" s="4" t="s">
        <v>193</v>
      </c>
    </row>
    <row r="21" spans="1:25" ht="15.95" customHeight="1" thickBot="1" x14ac:dyDescent="0.25">
      <c r="B21" s="22" t="s">
        <v>14</v>
      </c>
      <c r="C21" s="23"/>
      <c r="D21" s="24"/>
      <c r="E21" s="22" t="s">
        <v>22</v>
      </c>
      <c r="F21" s="23"/>
      <c r="G21" s="24"/>
      <c r="H21" s="22" t="s">
        <v>16</v>
      </c>
      <c r="I21" s="23"/>
      <c r="J21" s="24"/>
      <c r="K21" s="22" t="s">
        <v>17</v>
      </c>
      <c r="L21" s="23"/>
      <c r="M21" s="24"/>
      <c r="N21" s="22" t="s">
        <v>18</v>
      </c>
      <c r="O21" s="23"/>
      <c r="P21" s="24"/>
      <c r="Q21" s="22" t="s">
        <v>19</v>
      </c>
      <c r="R21" s="23"/>
      <c r="S21" s="24"/>
      <c r="T21" s="22" t="s">
        <v>20</v>
      </c>
      <c r="U21" s="23"/>
      <c r="V21" s="24"/>
      <c r="W21" s="22" t="s">
        <v>21</v>
      </c>
      <c r="X21" s="23"/>
      <c r="Y21" s="24"/>
    </row>
    <row r="22" spans="1:25" ht="26.25" thickBot="1" x14ac:dyDescent="0.25">
      <c r="A22" s="18"/>
      <c r="B22" s="30" t="s">
        <v>84</v>
      </c>
      <c r="C22" s="31" t="s">
        <v>118</v>
      </c>
      <c r="D22" s="32" t="s">
        <v>119</v>
      </c>
      <c r="E22" s="30" t="s">
        <v>84</v>
      </c>
      <c r="F22" s="31" t="s">
        <v>118</v>
      </c>
      <c r="G22" s="32" t="s">
        <v>119</v>
      </c>
      <c r="H22" s="30" t="s">
        <v>84</v>
      </c>
      <c r="I22" s="31" t="s">
        <v>118</v>
      </c>
      <c r="J22" s="32" t="s">
        <v>119</v>
      </c>
      <c r="K22" s="30" t="s">
        <v>84</v>
      </c>
      <c r="L22" s="31" t="s">
        <v>118</v>
      </c>
      <c r="M22" s="32" t="s">
        <v>119</v>
      </c>
      <c r="N22" s="30" t="s">
        <v>84</v>
      </c>
      <c r="O22" s="31" t="s">
        <v>118</v>
      </c>
      <c r="P22" s="32" t="s">
        <v>119</v>
      </c>
      <c r="Q22" s="30" t="s">
        <v>84</v>
      </c>
      <c r="R22" s="31" t="s">
        <v>118</v>
      </c>
      <c r="S22" s="32" t="s">
        <v>119</v>
      </c>
      <c r="T22" s="30" t="s">
        <v>84</v>
      </c>
      <c r="U22" s="31" t="s">
        <v>118</v>
      </c>
      <c r="V22" s="32" t="s">
        <v>119</v>
      </c>
      <c r="W22" s="30" t="s">
        <v>84</v>
      </c>
      <c r="X22" s="31" t="s">
        <v>118</v>
      </c>
      <c r="Y22" s="32" t="s">
        <v>119</v>
      </c>
    </row>
    <row r="23" spans="1:25" ht="20.100000000000001" customHeight="1" x14ac:dyDescent="0.2">
      <c r="A23" s="27" t="s">
        <v>23</v>
      </c>
      <c r="B23" s="193">
        <f>B8</f>
        <v>20.776397973978746</v>
      </c>
      <c r="C23" s="143">
        <f>MAX(0,(B23)-(SQRT((((B23)*(100-(B23)))/$B$17))*1.96))</f>
        <v>19.28030265087229</v>
      </c>
      <c r="D23" s="144">
        <f t="shared" ref="D23:D31" si="0">((B23)+(SQRT((((B23)*(100-(B23)))/$B$17))*1.96))</f>
        <v>22.272493297085202</v>
      </c>
      <c r="E23" s="193">
        <f>C8</f>
        <v>22.069622596842247</v>
      </c>
      <c r="F23" s="143">
        <f>MAX(0,(E23)-(SQRT((((E23)*(100-(E23)))/$C$17))*1.96))</f>
        <v>19.866301201161086</v>
      </c>
      <c r="G23" s="144">
        <f>((E23)+(SQRT((((E23)*(100-(E23)))/$C$17))*1.96))</f>
        <v>24.272943992523409</v>
      </c>
      <c r="H23" s="194">
        <f>D8</f>
        <v>19.446504832109365</v>
      </c>
      <c r="I23" s="143">
        <f>MAX(0,(H23)-(SQRT((((H23)*(100-(H23)))/$D$17))*1.96))</f>
        <v>17.419062522096247</v>
      </c>
      <c r="J23" s="144">
        <f>((H23)+(SQRT((((H23)*(100-(H23)))/$D$17))*1.96))</f>
        <v>21.473947142122483</v>
      </c>
      <c r="K23" s="193">
        <f>E8</f>
        <v>19.435528762759184</v>
      </c>
      <c r="L23" s="143">
        <f>MAX(0,(K23)-(SQRT(((K23)*(100-(K23)))/$E$17)*1.96))</f>
        <v>16.209545476798453</v>
      </c>
      <c r="M23" s="144">
        <f>((K23)+(SQRT((((K23)*(100-(K23)))/$E$17))*1.96))</f>
        <v>22.661512048719914</v>
      </c>
      <c r="N23" s="193">
        <f>F8</f>
        <v>19.408585714259999</v>
      </c>
      <c r="O23" s="143">
        <f>MAX(0,((N23)-(SQRT((((N23)*(100-(N23)))/$F$17))*1.96)))</f>
        <v>16.189864161170206</v>
      </c>
      <c r="P23" s="144">
        <f>((N23)+(SQRT((((N23)*(100-(N23)))/$F$17))*1.96))</f>
        <v>22.627307267349792</v>
      </c>
      <c r="Q23" s="193">
        <f>G8</f>
        <v>21.887220590219112</v>
      </c>
      <c r="R23" s="143">
        <f>MAX(0,((Q23)-(SQRT((((Q23)*(100-(Q23)))/$G$17))*1.96)))</f>
        <v>18.542241758032439</v>
      </c>
      <c r="S23" s="144">
        <f>((Q23)+(SQRT((((Q23)*(100-(Q23)))/$G$17))*1.96))</f>
        <v>25.232199422405785</v>
      </c>
      <c r="T23" s="193">
        <f>H8</f>
        <v>19.292102637207975</v>
      </c>
      <c r="U23" s="143">
        <f>MAX(0,((T23)-(SQRT((((T23)*(100-(T23)))/$H$17))*1.96)))</f>
        <v>16.061180003038032</v>
      </c>
      <c r="V23" s="144">
        <f>((T23)+(SQRT((((T23)*(100-(T23)))/$H$17))*1.96))</f>
        <v>22.523025271377918</v>
      </c>
      <c r="W23" s="194">
        <f>I8</f>
        <v>23.84938763525653</v>
      </c>
      <c r="X23" s="143">
        <f>MAX(0,((W23)-(SQRT((((W23)*(100-(W23)))/$I$17))*1.96)))</f>
        <v>20.139784858794698</v>
      </c>
      <c r="Y23" s="144">
        <f>((W23)+(SQRT((((W23)*(100-(W23)))/$I$17))*1.96))</f>
        <v>27.558990411718362</v>
      </c>
    </row>
    <row r="24" spans="1:25" ht="20.100000000000001" customHeight="1" x14ac:dyDescent="0.2">
      <c r="A24" s="28" t="s">
        <v>24</v>
      </c>
      <c r="B24" s="195">
        <f t="shared" ref="B24:B31" si="1">B9</f>
        <v>0.44831644458975528</v>
      </c>
      <c r="C24" s="147">
        <f t="shared" ref="C24:C31" si="2">MAX(0,(B24)-(SQRT((((B24)*(100-(B24)))/$B$17))*1.96))</f>
        <v>0.20196025145415791</v>
      </c>
      <c r="D24" s="148">
        <f t="shared" si="0"/>
        <v>0.6946726377253527</v>
      </c>
      <c r="E24" s="149" t="s">
        <v>123</v>
      </c>
      <c r="F24" s="149" t="s">
        <v>123</v>
      </c>
      <c r="G24" s="148" t="s">
        <v>123</v>
      </c>
      <c r="H24" s="149" t="s">
        <v>123</v>
      </c>
      <c r="I24" s="149" t="s">
        <v>123</v>
      </c>
      <c r="J24" s="148" t="s">
        <v>123</v>
      </c>
      <c r="K24" s="149" t="s">
        <v>123</v>
      </c>
      <c r="L24" s="149" t="s">
        <v>123</v>
      </c>
      <c r="M24" s="148" t="s">
        <v>123</v>
      </c>
      <c r="N24" s="149" t="s">
        <v>123</v>
      </c>
      <c r="O24" s="149" t="s">
        <v>123</v>
      </c>
      <c r="P24" s="148" t="s">
        <v>123</v>
      </c>
      <c r="Q24" s="149" t="s">
        <v>123</v>
      </c>
      <c r="R24" s="149" t="s">
        <v>123</v>
      </c>
      <c r="S24" s="148" t="s">
        <v>123</v>
      </c>
      <c r="T24" s="149" t="s">
        <v>123</v>
      </c>
      <c r="U24" s="149" t="s">
        <v>123</v>
      </c>
      <c r="V24" s="148" t="s">
        <v>123</v>
      </c>
      <c r="W24" s="149" t="s">
        <v>123</v>
      </c>
      <c r="X24" s="149" t="s">
        <v>123</v>
      </c>
      <c r="Y24" s="148" t="s">
        <v>123</v>
      </c>
    </row>
    <row r="25" spans="1:25" ht="20.100000000000001" customHeight="1" x14ac:dyDescent="0.2">
      <c r="A25" s="28" t="s">
        <v>25</v>
      </c>
      <c r="B25" s="196">
        <f t="shared" si="1"/>
        <v>37.48166091132245</v>
      </c>
      <c r="C25" s="147">
        <f t="shared" si="2"/>
        <v>35.696571496154547</v>
      </c>
      <c r="D25" s="148">
        <f t="shared" si="0"/>
        <v>39.266750326490353</v>
      </c>
      <c r="E25" s="196">
        <f t="shared" ref="E25:E30" si="3">C10</f>
        <v>36.8693926265925</v>
      </c>
      <c r="F25" s="147">
        <f t="shared" ref="F25:F30" si="4">MAX(0,(E25)-(SQRT((((E25)*(100-(E25)))/$C$17))*1.96))</f>
        <v>34.306207441703229</v>
      </c>
      <c r="G25" s="148">
        <f t="shared" ref="G25:G30" si="5">((E25)+(SQRT((((E25)*(100-(E25)))/$C$17))*1.96))</f>
        <v>39.432577811481771</v>
      </c>
      <c r="H25" s="149">
        <f t="shared" ref="H25:H30" si="6">D10</f>
        <v>38.111289653654673</v>
      </c>
      <c r="I25" s="147">
        <f t="shared" ref="I25:I30" si="7">MAX(0,(H25)-(SQRT((((H25)*(100-(H25)))/$D$17))*1.96))</f>
        <v>35.623474711033332</v>
      </c>
      <c r="J25" s="148">
        <f t="shared" ref="J25:J30" si="8">((H25)+(SQRT((((H25)*(100-(H25)))/$D$17))*1.96))</f>
        <v>40.599104596276014</v>
      </c>
      <c r="K25" s="196">
        <f t="shared" ref="K25:K30" si="9">E10</f>
        <v>35.365310292016311</v>
      </c>
      <c r="L25" s="147">
        <f t="shared" ref="L25:L30" si="10">MAX(0,(K25)-(SQRT(((K25)*(100-(K25)))/$E$17)*1.96))</f>
        <v>31.467562603104014</v>
      </c>
      <c r="M25" s="148">
        <f t="shared" ref="M25:M30" si="11">((K25)+(SQRT((((K25)*(100-(K25)))/$E$17))*1.96))</f>
        <v>39.263057980928608</v>
      </c>
      <c r="N25" s="196">
        <f t="shared" ref="N25:N30" si="12">F10</f>
        <v>37.916580565971501</v>
      </c>
      <c r="O25" s="147">
        <f t="shared" ref="O25:O30" si="13">MAX(0,((N25)-(SQRT((((N25)*(100-(N25)))/$F$17))*1.96)))</f>
        <v>33.967968472677157</v>
      </c>
      <c r="P25" s="148">
        <f t="shared" ref="P25:P30" si="14">((N25)+(SQRT((((N25)*(100-(N25)))/$F$17))*1.96))</f>
        <v>41.865192659265844</v>
      </c>
      <c r="Q25" s="196">
        <f t="shared" ref="Q25:Q30" si="15">G10</f>
        <v>39.795061007557891</v>
      </c>
      <c r="R25" s="147">
        <f t="shared" ref="R25:R30" si="16">MAX(0,((Q25)-(SQRT((((Q25)*(100-(Q25)))/$G$17))*1.96)))</f>
        <v>35.835311910278499</v>
      </c>
      <c r="S25" s="148">
        <f t="shared" ref="S25:S30" si="17">((Q25)+(SQRT((((Q25)*(100-(Q25)))/$G$17))*1.96))</f>
        <v>43.754810104837283</v>
      </c>
      <c r="T25" s="196">
        <f t="shared" ref="T25:T30" si="18">H10</f>
        <v>37.897858899430538</v>
      </c>
      <c r="U25" s="147">
        <f t="shared" ref="U25:U30" si="19">MAX(0,((T25)-(SQRT((((T25)*(100-(T25)))/$H$17))*1.96)))</f>
        <v>33.925583191170986</v>
      </c>
      <c r="V25" s="148">
        <f t="shared" ref="V25:V30" si="20">((T25)+(SQRT((((T25)*(100-(T25)))/$H$17))*1.96))</f>
        <v>41.87013460769009</v>
      </c>
      <c r="W25" s="149">
        <f t="shared" ref="W25:W30" si="21">I10</f>
        <v>36.346878420917122</v>
      </c>
      <c r="X25" s="147">
        <f t="shared" ref="X25:X30" si="22">MAX(0,((W25)-(SQRT((((W25)*(100-(W25)))/$I$17))*1.96)))</f>
        <v>32.159950310753366</v>
      </c>
      <c r="Y25" s="148">
        <f t="shared" ref="Y25:Y30" si="23">((W25)+(SQRT((((W25)*(100-(W25)))/$I$17))*1.96))</f>
        <v>40.533806531080877</v>
      </c>
    </row>
    <row r="26" spans="1:25" ht="20.100000000000001" customHeight="1" x14ac:dyDescent="0.2">
      <c r="A26" s="28" t="s">
        <v>26</v>
      </c>
      <c r="B26" s="196">
        <f t="shared" si="1"/>
        <v>9.6508356970952303</v>
      </c>
      <c r="C26" s="147">
        <f t="shared" si="2"/>
        <v>8.5619272265398152</v>
      </c>
      <c r="D26" s="148">
        <f t="shared" si="0"/>
        <v>10.739744167650645</v>
      </c>
      <c r="E26" s="196">
        <f t="shared" si="3"/>
        <v>9.6419652551774959</v>
      </c>
      <c r="F26" s="147">
        <f t="shared" si="4"/>
        <v>8.0737951221361932</v>
      </c>
      <c r="G26" s="148">
        <f t="shared" si="5"/>
        <v>11.210135388218799</v>
      </c>
      <c r="H26" s="149">
        <f t="shared" si="6"/>
        <v>9.6599576544591557</v>
      </c>
      <c r="I26" s="147">
        <f t="shared" si="7"/>
        <v>8.1466985719324008</v>
      </c>
      <c r="J26" s="148">
        <f t="shared" si="8"/>
        <v>11.173216736985911</v>
      </c>
      <c r="K26" s="196">
        <f t="shared" si="9"/>
        <v>8.5732870288871208</v>
      </c>
      <c r="L26" s="147">
        <f t="shared" si="10"/>
        <v>6.2908311711504439</v>
      </c>
      <c r="M26" s="148">
        <f t="shared" si="11"/>
        <v>10.855742886623798</v>
      </c>
      <c r="N26" s="196">
        <f t="shared" si="12"/>
        <v>13.470917003912449</v>
      </c>
      <c r="O26" s="147">
        <f t="shared" si="13"/>
        <v>10.69234468124256</v>
      </c>
      <c r="P26" s="148">
        <f t="shared" si="14"/>
        <v>16.249489326582339</v>
      </c>
      <c r="Q26" s="196">
        <f t="shared" si="15"/>
        <v>8.5483943427408509</v>
      </c>
      <c r="R26" s="147">
        <f t="shared" si="16"/>
        <v>6.2864862087764335</v>
      </c>
      <c r="S26" s="148">
        <f t="shared" si="17"/>
        <v>10.810302476705267</v>
      </c>
      <c r="T26" s="196">
        <f t="shared" si="18"/>
        <v>8.8167612155073432</v>
      </c>
      <c r="U26" s="147">
        <f t="shared" si="19"/>
        <v>6.4951429771071574</v>
      </c>
      <c r="V26" s="148">
        <f t="shared" si="20"/>
        <v>11.138379453907529</v>
      </c>
      <c r="W26" s="149">
        <f t="shared" si="21"/>
        <v>8.8712138701473169</v>
      </c>
      <c r="X26" s="147">
        <f t="shared" si="22"/>
        <v>6.3962354926097662</v>
      </c>
      <c r="Y26" s="148">
        <f t="shared" si="23"/>
        <v>11.346192247684868</v>
      </c>
    </row>
    <row r="27" spans="1:25" ht="20.100000000000001" customHeight="1" x14ac:dyDescent="0.2">
      <c r="A27" s="28" t="s">
        <v>27</v>
      </c>
      <c r="B27" s="196">
        <f t="shared" si="1"/>
        <v>2.382803867753164</v>
      </c>
      <c r="C27" s="147">
        <f t="shared" si="2"/>
        <v>1.8203924122170521</v>
      </c>
      <c r="D27" s="148">
        <f t="shared" si="0"/>
        <v>2.9452153232892759</v>
      </c>
      <c r="E27" s="196">
        <f t="shared" si="3"/>
        <v>3.1556639935930191</v>
      </c>
      <c r="F27" s="147">
        <f t="shared" si="4"/>
        <v>2.2268911705996675</v>
      </c>
      <c r="G27" s="148">
        <f t="shared" si="5"/>
        <v>4.0844368165863711</v>
      </c>
      <c r="H27" s="149">
        <f t="shared" si="6"/>
        <v>1.5880298100933707</v>
      </c>
      <c r="I27" s="147">
        <f t="shared" si="7"/>
        <v>0.9476482445868335</v>
      </c>
      <c r="J27" s="148">
        <f t="shared" si="8"/>
        <v>2.228411375599908</v>
      </c>
      <c r="K27" s="196">
        <f t="shared" si="9"/>
        <v>2.5634017408539691</v>
      </c>
      <c r="L27" s="147">
        <f t="shared" si="10"/>
        <v>1.2749696112915927</v>
      </c>
      <c r="M27" s="148">
        <f t="shared" si="11"/>
        <v>3.8518338704163453</v>
      </c>
      <c r="N27" s="196">
        <f t="shared" si="12"/>
        <v>1.4175708635316644</v>
      </c>
      <c r="O27" s="147">
        <f t="shared" si="13"/>
        <v>0.45548414056519848</v>
      </c>
      <c r="P27" s="148">
        <f t="shared" si="14"/>
        <v>2.3796575864981304</v>
      </c>
      <c r="Q27" s="196">
        <f t="shared" si="15"/>
        <v>3.0219607243775721</v>
      </c>
      <c r="R27" s="147">
        <f t="shared" si="16"/>
        <v>1.6370616399522422</v>
      </c>
      <c r="S27" s="148">
        <f t="shared" si="17"/>
        <v>4.4068598088029018</v>
      </c>
      <c r="T27" s="196">
        <f t="shared" si="18"/>
        <v>1.9002199093456664</v>
      </c>
      <c r="U27" s="147">
        <f t="shared" si="19"/>
        <v>0.78228965559937857</v>
      </c>
      <c r="V27" s="148">
        <f t="shared" si="20"/>
        <v>3.0181501630919545</v>
      </c>
      <c r="W27" s="149">
        <f t="shared" si="21"/>
        <v>3.0133015257531697</v>
      </c>
      <c r="X27" s="147">
        <f t="shared" si="22"/>
        <v>1.5252105763333588</v>
      </c>
      <c r="Y27" s="148">
        <f t="shared" si="23"/>
        <v>4.501392475172981</v>
      </c>
    </row>
    <row r="28" spans="1:25" ht="20.100000000000001" customHeight="1" x14ac:dyDescent="0.2">
      <c r="A28" s="28" t="s">
        <v>28</v>
      </c>
      <c r="B28" s="196">
        <f t="shared" si="1"/>
        <v>1.4527588934989506</v>
      </c>
      <c r="C28" s="147">
        <f t="shared" si="2"/>
        <v>1.0115280617522506</v>
      </c>
      <c r="D28" s="148">
        <f t="shared" si="0"/>
        <v>1.8939897252456506</v>
      </c>
      <c r="E28" s="196">
        <f t="shared" si="3"/>
        <v>0.79937979333634146</v>
      </c>
      <c r="F28" s="147">
        <f t="shared" si="4"/>
        <v>0.3262712555627903</v>
      </c>
      <c r="G28" s="148">
        <f t="shared" si="5"/>
        <v>1.2724883311098927</v>
      </c>
      <c r="H28" s="149">
        <f t="shared" si="6"/>
        <v>2.1246641209319668</v>
      </c>
      <c r="I28" s="147">
        <f t="shared" si="7"/>
        <v>1.3859654668333699</v>
      </c>
      <c r="J28" s="148">
        <f t="shared" si="8"/>
        <v>2.8633627750305637</v>
      </c>
      <c r="K28" s="196">
        <f t="shared" si="9"/>
        <v>2.1837737092346701</v>
      </c>
      <c r="L28" s="147">
        <f t="shared" si="10"/>
        <v>0.99225347828769084</v>
      </c>
      <c r="M28" s="148">
        <f t="shared" si="11"/>
        <v>3.3752939401816491</v>
      </c>
      <c r="N28" s="196">
        <f t="shared" si="12"/>
        <v>1.7282461040527382</v>
      </c>
      <c r="O28" s="147">
        <f t="shared" si="13"/>
        <v>0.66762754709692373</v>
      </c>
      <c r="P28" s="148">
        <f t="shared" si="14"/>
        <v>2.7888646610085526</v>
      </c>
      <c r="Q28" s="196">
        <f t="shared" si="15"/>
        <v>1.2620030392274957</v>
      </c>
      <c r="R28" s="147">
        <f t="shared" si="16"/>
        <v>0.35895807015487502</v>
      </c>
      <c r="S28" s="148">
        <f t="shared" si="17"/>
        <v>2.1650480083001162</v>
      </c>
      <c r="T28" s="196">
        <f t="shared" si="18"/>
        <v>1.3798771873168818</v>
      </c>
      <c r="U28" s="147">
        <f t="shared" si="19"/>
        <v>0.42470482607031557</v>
      </c>
      <c r="V28" s="148">
        <f t="shared" si="20"/>
        <v>2.3350495485634482</v>
      </c>
      <c r="W28" s="149">
        <f t="shared" si="21"/>
        <v>0.7284904510743524</v>
      </c>
      <c r="X28" s="147">
        <f t="shared" si="22"/>
        <v>0</v>
      </c>
      <c r="Y28" s="148">
        <f t="shared" si="23"/>
        <v>1.4687369063183042</v>
      </c>
    </row>
    <row r="29" spans="1:25" ht="20.100000000000001" customHeight="1" x14ac:dyDescent="0.2">
      <c r="A29" s="28" t="s">
        <v>29</v>
      </c>
      <c r="B29" s="196">
        <f t="shared" si="1"/>
        <v>1.0902567812120716</v>
      </c>
      <c r="C29" s="147">
        <f t="shared" si="2"/>
        <v>0.70731673904895298</v>
      </c>
      <c r="D29" s="148">
        <f t="shared" si="0"/>
        <v>1.4731968233751902</v>
      </c>
      <c r="E29" s="196">
        <f t="shared" si="3"/>
        <v>1.3941452872295124</v>
      </c>
      <c r="F29" s="147">
        <f t="shared" si="4"/>
        <v>0.77122514053622271</v>
      </c>
      <c r="G29" s="148">
        <f t="shared" si="5"/>
        <v>2.0170654339228022</v>
      </c>
      <c r="H29" s="149">
        <f t="shared" si="6"/>
        <v>0.77775171990981395</v>
      </c>
      <c r="I29" s="147">
        <f t="shared" si="7"/>
        <v>0.32775374968751364</v>
      </c>
      <c r="J29" s="148">
        <f t="shared" si="8"/>
        <v>1.2277496901321143</v>
      </c>
      <c r="K29" s="196">
        <f t="shared" si="9"/>
        <v>2.5017356104606128</v>
      </c>
      <c r="L29" s="147">
        <f t="shared" si="10"/>
        <v>1.2284926030399248</v>
      </c>
      <c r="M29" s="148">
        <f t="shared" si="11"/>
        <v>3.7749786178813007</v>
      </c>
      <c r="N29" s="195">
        <f t="shared" si="12"/>
        <v>0.47847747208638097</v>
      </c>
      <c r="O29" s="147">
        <f t="shared" si="13"/>
        <v>0</v>
      </c>
      <c r="P29" s="148">
        <f t="shared" si="14"/>
        <v>1.0400829402986402</v>
      </c>
      <c r="Q29" s="196">
        <f t="shared" si="15"/>
        <v>0.85045003928522556</v>
      </c>
      <c r="R29" s="147">
        <f t="shared" si="16"/>
        <v>0.10759034175825211</v>
      </c>
      <c r="S29" s="148">
        <f t="shared" si="17"/>
        <v>1.5933097368121989</v>
      </c>
      <c r="T29" s="196">
        <f t="shared" si="18"/>
        <v>0.69656044934111494</v>
      </c>
      <c r="U29" s="147">
        <f t="shared" si="19"/>
        <v>1.5571112191163583E-2</v>
      </c>
      <c r="V29" s="148">
        <f t="shared" si="20"/>
        <v>1.3775497864910662</v>
      </c>
      <c r="W29" s="149">
        <f t="shared" si="21"/>
        <v>0.96194460951118388</v>
      </c>
      <c r="X29" s="147">
        <f t="shared" si="22"/>
        <v>0.11231786130574406</v>
      </c>
      <c r="Y29" s="148">
        <f t="shared" si="23"/>
        <v>1.8115713577166237</v>
      </c>
    </row>
    <row r="30" spans="1:25" ht="20.100000000000001" customHeight="1" x14ac:dyDescent="0.2">
      <c r="A30" s="28" t="s">
        <v>30</v>
      </c>
      <c r="B30" s="196">
        <f t="shared" si="1"/>
        <v>26.16089086417875</v>
      </c>
      <c r="C30" s="147">
        <f t="shared" si="2"/>
        <v>24.540139730837083</v>
      </c>
      <c r="D30" s="148">
        <f t="shared" si="0"/>
        <v>27.781641997520417</v>
      </c>
      <c r="E30" s="196">
        <f t="shared" si="3"/>
        <v>24.659382459902801</v>
      </c>
      <c r="F30" s="147">
        <f t="shared" si="4"/>
        <v>22.369397158351077</v>
      </c>
      <c r="G30" s="148">
        <f t="shared" si="5"/>
        <v>26.949367761454525</v>
      </c>
      <c r="H30" s="149">
        <f t="shared" si="6"/>
        <v>27.704973534739423</v>
      </c>
      <c r="I30" s="147">
        <f t="shared" si="7"/>
        <v>25.412424606207587</v>
      </c>
      <c r="J30" s="148">
        <f t="shared" si="8"/>
        <v>29.99752246327126</v>
      </c>
      <c r="K30" s="196">
        <f t="shared" si="9"/>
        <v>28.452970375957428</v>
      </c>
      <c r="L30" s="147">
        <f t="shared" si="10"/>
        <v>24.774631289350079</v>
      </c>
      <c r="M30" s="148">
        <f t="shared" si="11"/>
        <v>32.131309462564779</v>
      </c>
      <c r="N30" s="196">
        <f t="shared" si="12"/>
        <v>24.106666166752021</v>
      </c>
      <c r="O30" s="147">
        <f t="shared" si="13"/>
        <v>20.625598488101396</v>
      </c>
      <c r="P30" s="148">
        <f t="shared" si="14"/>
        <v>27.587733845402646</v>
      </c>
      <c r="Q30" s="196">
        <f t="shared" si="15"/>
        <v>24.136045704383967</v>
      </c>
      <c r="R30" s="147">
        <f t="shared" si="16"/>
        <v>20.674358534308215</v>
      </c>
      <c r="S30" s="148">
        <f t="shared" si="17"/>
        <v>27.597732874459719</v>
      </c>
      <c r="T30" s="196">
        <f t="shared" si="18"/>
        <v>29.171347007567306</v>
      </c>
      <c r="U30" s="147">
        <f t="shared" si="19"/>
        <v>25.44947449115136</v>
      </c>
      <c r="V30" s="148">
        <f t="shared" si="20"/>
        <v>32.893219523983248</v>
      </c>
      <c r="W30" s="149">
        <f t="shared" si="21"/>
        <v>24.936052146351475</v>
      </c>
      <c r="X30" s="147">
        <f t="shared" si="22"/>
        <v>21.170040651767994</v>
      </c>
      <c r="Y30" s="148">
        <f t="shared" si="23"/>
        <v>28.702063640934956</v>
      </c>
    </row>
    <row r="31" spans="1:25" ht="20.100000000000001" customHeight="1" thickBot="1" x14ac:dyDescent="0.25">
      <c r="A31" s="29" t="s">
        <v>31</v>
      </c>
      <c r="B31" s="154">
        <f t="shared" si="1"/>
        <v>0.55607856637085773</v>
      </c>
      <c r="C31" s="152">
        <f t="shared" si="2"/>
        <v>0.28185546131664779</v>
      </c>
      <c r="D31" s="153">
        <f t="shared" si="0"/>
        <v>0.83030167142506772</v>
      </c>
      <c r="E31" s="154" t="s">
        <v>123</v>
      </c>
      <c r="F31" s="152" t="s">
        <v>123</v>
      </c>
      <c r="G31" s="153" t="s">
        <v>123</v>
      </c>
      <c r="H31" s="155" t="s">
        <v>123</v>
      </c>
      <c r="I31" s="152" t="s">
        <v>123</v>
      </c>
      <c r="J31" s="153" t="s">
        <v>123</v>
      </c>
      <c r="K31" s="154" t="s">
        <v>123</v>
      </c>
      <c r="L31" s="152" t="s">
        <v>123</v>
      </c>
      <c r="M31" s="153" t="s">
        <v>123</v>
      </c>
      <c r="N31" s="154" t="s">
        <v>123</v>
      </c>
      <c r="O31" s="152" t="s">
        <v>123</v>
      </c>
      <c r="P31" s="153" t="s">
        <v>123</v>
      </c>
      <c r="Q31" s="154" t="s">
        <v>123</v>
      </c>
      <c r="R31" s="152" t="s">
        <v>123</v>
      </c>
      <c r="S31" s="153" t="s">
        <v>123</v>
      </c>
      <c r="T31" s="154" t="s">
        <v>123</v>
      </c>
      <c r="U31" s="152" t="s">
        <v>123</v>
      </c>
      <c r="V31" s="153" t="s">
        <v>123</v>
      </c>
      <c r="W31" s="155" t="s">
        <v>123</v>
      </c>
      <c r="X31" s="152" t="s">
        <v>123</v>
      </c>
      <c r="Y31" s="153" t="s">
        <v>123</v>
      </c>
    </row>
    <row r="35" spans="1:7" ht="15.95" customHeight="1" x14ac:dyDescent="0.2"/>
    <row r="36" spans="1:7" x14ac:dyDescent="0.2">
      <c r="B36" s="13"/>
      <c r="E36" s="13"/>
      <c r="F36" s="13"/>
      <c r="G36" s="7"/>
    </row>
    <row r="37" spans="1:7" x14ac:dyDescent="0.2">
      <c r="B37" s="13"/>
      <c r="E37" s="13"/>
      <c r="F37" s="13"/>
      <c r="G37" s="7"/>
    </row>
    <row r="38" spans="1:7" x14ac:dyDescent="0.2">
      <c r="B38" s="13"/>
      <c r="E38" s="13"/>
      <c r="F38" s="13"/>
      <c r="G38" s="7"/>
    </row>
    <row r="39" spans="1:7" x14ac:dyDescent="0.2">
      <c r="B39" s="13"/>
      <c r="C39" s="256"/>
      <c r="D39" s="256"/>
      <c r="E39" s="13"/>
      <c r="F39" s="13"/>
      <c r="G39" s="7"/>
    </row>
    <row r="40" spans="1:7" x14ac:dyDescent="0.2">
      <c r="B40" s="13"/>
      <c r="C40" s="26"/>
      <c r="D40" s="26"/>
      <c r="E40" s="13"/>
      <c r="F40" s="13"/>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x14ac:dyDescent="0.2">
      <c r="B45" s="7"/>
      <c r="C45" s="26"/>
      <c r="D45" s="26"/>
      <c r="E45" s="7"/>
      <c r="F45" s="7"/>
      <c r="G45" s="7"/>
    </row>
    <row r="46" spans="1:7" ht="15.75" x14ac:dyDescent="0.25">
      <c r="A46" s="5"/>
      <c r="C46" s="26"/>
      <c r="D46" s="26"/>
      <c r="G46" s="7"/>
    </row>
    <row r="47" spans="1:7" ht="15.75" x14ac:dyDescent="0.2">
      <c r="A47" s="8"/>
      <c r="B47" s="13"/>
      <c r="C47" s="26"/>
      <c r="D47" s="26"/>
      <c r="E47" s="13"/>
      <c r="F47" s="13"/>
      <c r="G47" s="7"/>
    </row>
    <row r="48" spans="1:7" ht="15.75" x14ac:dyDescent="0.2">
      <c r="A48" s="16"/>
      <c r="B48" s="13"/>
      <c r="C48" s="26"/>
      <c r="D48" s="26"/>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
      <c r="A51" s="16"/>
      <c r="B51" s="13"/>
      <c r="C51" s="13"/>
      <c r="D51" s="13"/>
      <c r="E51" s="13"/>
      <c r="F51" s="13"/>
      <c r="G51" s="7"/>
    </row>
    <row r="52" spans="1:7" ht="15.75" x14ac:dyDescent="0.25">
      <c r="A52" s="6"/>
      <c r="B52" s="7"/>
      <c r="C52" s="7"/>
      <c r="D52" s="7"/>
      <c r="E52" s="7"/>
      <c r="F52" s="7"/>
      <c r="G52" s="7"/>
    </row>
    <row r="53" spans="1:7" x14ac:dyDescent="0.2">
      <c r="B53" s="7"/>
      <c r="C53" s="7"/>
      <c r="D53" s="7"/>
      <c r="E53" s="7"/>
      <c r="F53" s="7"/>
      <c r="G53" s="7"/>
    </row>
    <row r="54" spans="1:7" ht="15.75" x14ac:dyDescent="0.25">
      <c r="A54" s="5"/>
      <c r="D54" s="7"/>
      <c r="E54" s="7"/>
      <c r="F54" s="7"/>
      <c r="G54" s="7"/>
    </row>
    <row r="55" spans="1:7" ht="15.75" x14ac:dyDescent="0.2">
      <c r="A55" s="8"/>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
      <c r="A59" s="16"/>
      <c r="B59" s="15"/>
      <c r="C59" s="15"/>
      <c r="D59" s="7"/>
      <c r="E59" s="7"/>
      <c r="F59" s="7"/>
      <c r="G59" s="7"/>
    </row>
    <row r="60" spans="1:7" ht="15.75" x14ac:dyDescent="0.25">
      <c r="A60" s="6"/>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row r="82" spans="2:7" x14ac:dyDescent="0.2">
      <c r="B82" s="7"/>
      <c r="C82" s="7"/>
      <c r="D82" s="7"/>
      <c r="E82" s="7"/>
      <c r="F82" s="7"/>
      <c r="G82" s="7"/>
    </row>
  </sheetData>
  <mergeCells count="1">
    <mergeCell ref="C39:D39"/>
  </mergeCells>
  <pageMargins left="0.7" right="0.7" top="0.75" bottom="0.75" header="0.3" footer="0.3"/>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ABF6-DD8D-49C4-96C9-03C2F4719836}">
  <sheetPr>
    <pageSetUpPr autoPageBreaks="0"/>
  </sheetPr>
  <dimension ref="A1:Y81"/>
  <sheetViews>
    <sheetView zoomScaleNormal="100" workbookViewId="0"/>
  </sheetViews>
  <sheetFormatPr defaultColWidth="7.109375" defaultRowHeight="15" x14ac:dyDescent="0.2"/>
  <cols>
    <col min="1" max="1" width="26.109375" style="3" customWidth="1"/>
    <col min="2" max="6" width="7.109375" style="3"/>
    <col min="7" max="7" width="7.109375" style="9"/>
    <col min="8" max="9" width="7.109375" style="3"/>
  </cols>
  <sheetData>
    <row r="1" spans="1:22" ht="18" x14ac:dyDescent="0.25">
      <c r="A1" s="2" t="s">
        <v>140</v>
      </c>
    </row>
    <row r="2" spans="1:22" x14ac:dyDescent="0.2">
      <c r="A2" s="183" t="s">
        <v>130</v>
      </c>
    </row>
    <row r="3" spans="1:22" x14ac:dyDescent="0.2">
      <c r="A3" s="183" t="s">
        <v>7</v>
      </c>
    </row>
    <row r="4" spans="1:22" ht="16.5" thickBot="1" x14ac:dyDescent="0.3">
      <c r="A4" s="4" t="s">
        <v>194</v>
      </c>
    </row>
    <row r="5" spans="1:22" ht="15.75" x14ac:dyDescent="0.25">
      <c r="B5" s="39" t="s">
        <v>122</v>
      </c>
      <c r="C5" s="40" t="s">
        <v>99</v>
      </c>
      <c r="D5" s="41"/>
      <c r="E5" s="42" t="s">
        <v>120</v>
      </c>
      <c r="F5" s="42"/>
      <c r="G5" s="42"/>
      <c r="H5" s="42"/>
      <c r="I5" s="41"/>
      <c r="L5" s="13"/>
      <c r="M5" s="13"/>
      <c r="N5" s="13"/>
      <c r="O5" s="35"/>
      <c r="P5" s="35"/>
      <c r="Q5" s="35"/>
      <c r="R5" s="35"/>
      <c r="S5" s="35"/>
    </row>
    <row r="6" spans="1:22" ht="16.5" thickBot="1" x14ac:dyDescent="0.3">
      <c r="A6" s="5"/>
      <c r="B6" s="43"/>
      <c r="C6" s="44" t="s">
        <v>15</v>
      </c>
      <c r="D6" s="45" t="s">
        <v>16</v>
      </c>
      <c r="E6" s="46" t="s">
        <v>17</v>
      </c>
      <c r="F6" s="47" t="s">
        <v>18</v>
      </c>
      <c r="G6" s="47" t="s">
        <v>19</v>
      </c>
      <c r="H6" s="47" t="s">
        <v>20</v>
      </c>
      <c r="I6" s="45" t="s">
        <v>21</v>
      </c>
      <c r="L6" s="13"/>
      <c r="M6" s="8"/>
      <c r="N6" s="13"/>
      <c r="O6" s="13"/>
      <c r="P6" s="13"/>
      <c r="Q6" s="13"/>
      <c r="R6" s="13"/>
      <c r="S6" s="13"/>
      <c r="T6" s="13"/>
      <c r="U6" s="13"/>
      <c r="V6" s="13"/>
    </row>
    <row r="7" spans="1:22" ht="20.100000000000001" customHeight="1" x14ac:dyDescent="0.2">
      <c r="A7" s="19" t="s">
        <v>23</v>
      </c>
      <c r="B7" s="197">
        <v>17.550657184842958</v>
      </c>
      <c r="C7" s="198">
        <v>19.857387910969276</v>
      </c>
      <c r="D7" s="199">
        <v>15.17447311186918</v>
      </c>
      <c r="E7" s="200">
        <v>17.406399015313809</v>
      </c>
      <c r="F7" s="201">
        <v>17.064971234178572</v>
      </c>
      <c r="G7" s="201">
        <v>17.822548262369118</v>
      </c>
      <c r="H7" s="201">
        <v>15.926899212556108</v>
      </c>
      <c r="I7" s="202">
        <v>19.552232829884474</v>
      </c>
      <c r="K7" s="63"/>
      <c r="L7" s="13"/>
      <c r="M7" s="16"/>
      <c r="N7" s="13"/>
      <c r="O7" s="13"/>
      <c r="P7" s="13"/>
      <c r="Q7" s="13"/>
      <c r="R7" s="63"/>
      <c r="S7" s="63"/>
      <c r="T7" s="63"/>
      <c r="U7" s="63"/>
      <c r="V7" s="63"/>
    </row>
    <row r="8" spans="1:22" ht="20.100000000000001" customHeight="1" x14ac:dyDescent="0.2">
      <c r="A8" s="20" t="s">
        <v>24</v>
      </c>
      <c r="B8" s="203">
        <v>4.808550383558825</v>
      </c>
      <c r="C8" s="204">
        <v>7.3952651476605791</v>
      </c>
      <c r="D8" s="205">
        <v>2.1439522342522719</v>
      </c>
      <c r="E8" s="206">
        <v>7.8402032237465127</v>
      </c>
      <c r="F8" s="207">
        <v>6.76945665862943</v>
      </c>
      <c r="G8" s="207">
        <v>3.5359541473741367</v>
      </c>
      <c r="H8" s="207">
        <v>3.989641283345696</v>
      </c>
      <c r="I8" s="208">
        <v>2.0359547941559399</v>
      </c>
      <c r="K8" s="63"/>
      <c r="L8" s="75"/>
      <c r="M8" s="16"/>
      <c r="N8" s="13"/>
      <c r="O8" s="13"/>
      <c r="P8" s="13"/>
      <c r="Q8" s="13"/>
      <c r="R8" s="13"/>
      <c r="S8" s="10"/>
      <c r="T8" s="13"/>
      <c r="U8" s="10"/>
      <c r="V8" s="13"/>
    </row>
    <row r="9" spans="1:22" ht="20.100000000000001" customHeight="1" x14ac:dyDescent="0.2">
      <c r="A9" s="20" t="s">
        <v>25</v>
      </c>
      <c r="B9" s="203">
        <v>28.755984900440318</v>
      </c>
      <c r="C9" s="204">
        <v>32.14259967245183</v>
      </c>
      <c r="D9" s="205">
        <v>25.267402556863104</v>
      </c>
      <c r="E9" s="206">
        <v>32.247345035448184</v>
      </c>
      <c r="F9" s="207">
        <v>33.268763857531738</v>
      </c>
      <c r="G9" s="207">
        <v>29.202009559598118</v>
      </c>
      <c r="H9" s="207">
        <v>24.407336055464764</v>
      </c>
      <c r="I9" s="208">
        <v>24.858365044717502</v>
      </c>
      <c r="K9" s="63"/>
      <c r="L9" s="13"/>
      <c r="M9" s="16"/>
      <c r="N9" s="13"/>
      <c r="O9" s="13"/>
      <c r="P9" s="13"/>
      <c r="Q9" s="13"/>
      <c r="R9" s="16"/>
      <c r="S9" s="16"/>
      <c r="T9" s="16"/>
      <c r="U9" s="16"/>
      <c r="V9" s="16"/>
    </row>
    <row r="10" spans="1:22" ht="20.100000000000001" customHeight="1" x14ac:dyDescent="0.2">
      <c r="A10" s="20" t="s">
        <v>28</v>
      </c>
      <c r="B10" s="203">
        <v>1.8860353945363597</v>
      </c>
      <c r="C10" s="204">
        <v>1.8963550203709874</v>
      </c>
      <c r="D10" s="205">
        <v>1.8754050551258845</v>
      </c>
      <c r="E10" s="206">
        <v>2.7408507254714429</v>
      </c>
      <c r="F10" s="207">
        <v>2.0885058474556017</v>
      </c>
      <c r="G10" s="207">
        <v>0.86498398524192843</v>
      </c>
      <c r="H10" s="207">
        <v>1.4494370068185707</v>
      </c>
      <c r="I10" s="208">
        <v>2.3319551524299498</v>
      </c>
      <c r="K10" s="63"/>
      <c r="L10" s="10"/>
      <c r="M10" s="16"/>
      <c r="N10" s="10"/>
      <c r="O10" s="13"/>
      <c r="P10" s="13"/>
      <c r="Q10" s="13"/>
      <c r="R10" s="13"/>
      <c r="S10" s="13"/>
      <c r="T10" s="13"/>
      <c r="U10" s="10"/>
      <c r="V10" s="13"/>
    </row>
    <row r="11" spans="1:22" ht="20.100000000000001" customHeight="1" x14ac:dyDescent="0.2">
      <c r="A11" s="20" t="s">
        <v>29</v>
      </c>
      <c r="B11" s="203">
        <v>1.2419433832027327</v>
      </c>
      <c r="C11" s="204">
        <v>1.3462114085299091</v>
      </c>
      <c r="D11" s="205">
        <v>1.1345359522890563</v>
      </c>
      <c r="E11" s="206">
        <v>2.337982935184423</v>
      </c>
      <c r="F11" s="207">
        <v>0.65439010909945183</v>
      </c>
      <c r="G11" s="207">
        <v>1.181600184492247</v>
      </c>
      <c r="H11" s="207">
        <v>1.4355289444474586</v>
      </c>
      <c r="I11" s="208">
        <v>0.62410889248935453</v>
      </c>
      <c r="K11" s="63"/>
      <c r="L11" s="13"/>
      <c r="M11" s="16"/>
      <c r="N11" s="13"/>
      <c r="O11" s="13"/>
      <c r="P11" s="13"/>
      <c r="Q11" s="13"/>
      <c r="R11" s="13"/>
      <c r="S11" s="13"/>
      <c r="T11" s="13"/>
      <c r="U11" s="13"/>
      <c r="V11" s="13"/>
    </row>
    <row r="12" spans="1:22" ht="20.100000000000001" customHeight="1" x14ac:dyDescent="0.2">
      <c r="A12" s="20" t="s">
        <v>30</v>
      </c>
      <c r="B12" s="203">
        <v>44.409219798399292</v>
      </c>
      <c r="C12" s="204">
        <v>35.112499042450004</v>
      </c>
      <c r="D12" s="205">
        <v>53.985855484987908</v>
      </c>
      <c r="E12" s="206">
        <v>35.383970075998043</v>
      </c>
      <c r="F12" s="207">
        <v>39.262258482421906</v>
      </c>
      <c r="G12" s="207">
        <v>46.046558203624116</v>
      </c>
      <c r="H12" s="207">
        <v>50.942196197564492</v>
      </c>
      <c r="I12" s="208">
        <v>49.982436143053285</v>
      </c>
      <c r="K12" s="63"/>
      <c r="L12" s="13"/>
      <c r="M12" s="16"/>
      <c r="N12" s="13"/>
      <c r="O12" s="13"/>
      <c r="P12" s="13"/>
      <c r="Q12" s="13"/>
      <c r="R12" s="13"/>
      <c r="S12" s="13"/>
      <c r="T12" s="13"/>
      <c r="U12" s="13"/>
      <c r="V12" s="13"/>
    </row>
    <row r="13" spans="1:22" ht="20.100000000000001" customHeight="1" thickBot="1" x14ac:dyDescent="0.25">
      <c r="A13" s="21" t="s">
        <v>31</v>
      </c>
      <c r="B13" s="203">
        <v>1.3476089550195376</v>
      </c>
      <c r="C13" s="204">
        <v>2.2496817975682193</v>
      </c>
      <c r="D13" s="209">
        <v>0.41837560461199857</v>
      </c>
      <c r="E13" s="206">
        <v>2.0432489888376262</v>
      </c>
      <c r="F13" s="207">
        <v>0.89165381068402305</v>
      </c>
      <c r="G13" s="207">
        <v>1.3463456573006474</v>
      </c>
      <c r="H13" s="207">
        <v>1.8489612998027463</v>
      </c>
      <c r="I13" s="208">
        <v>0.61494714326943911</v>
      </c>
      <c r="K13" s="63"/>
      <c r="L13" s="13"/>
      <c r="M13" s="13"/>
      <c r="N13" s="13"/>
      <c r="O13" s="7"/>
      <c r="P13" s="9"/>
      <c r="Q13" s="9"/>
      <c r="R13" s="13"/>
      <c r="S13" s="13"/>
      <c r="T13" s="13"/>
      <c r="U13" s="13"/>
      <c r="V13" s="13"/>
    </row>
    <row r="14" spans="1:22" ht="20.100000000000001" customHeight="1" thickBot="1" x14ac:dyDescent="0.3">
      <c r="A14" s="38" t="s">
        <v>121</v>
      </c>
      <c r="B14" s="210">
        <v>2810</v>
      </c>
      <c r="C14" s="211">
        <v>1355</v>
      </c>
      <c r="D14" s="211">
        <v>1455</v>
      </c>
      <c r="E14" s="211">
        <v>572</v>
      </c>
      <c r="F14" s="211">
        <v>577</v>
      </c>
      <c r="G14" s="211">
        <v>584</v>
      </c>
      <c r="H14" s="211">
        <v>570</v>
      </c>
      <c r="I14" s="212">
        <v>507</v>
      </c>
      <c r="L14" s="7"/>
      <c r="M14" s="9"/>
      <c r="N14" s="9"/>
      <c r="O14" s="9"/>
      <c r="P14" s="9"/>
      <c r="Q14" s="9"/>
      <c r="R14" s="9"/>
      <c r="S14" s="9"/>
    </row>
    <row r="15" spans="1:22" ht="20.100000000000001" customHeight="1" x14ac:dyDescent="0.2">
      <c r="A15" s="37"/>
      <c r="B15" s="12"/>
      <c r="C15" s="15"/>
      <c r="D15" s="15"/>
      <c r="E15" s="13"/>
      <c r="F15" s="13"/>
      <c r="G15" s="13"/>
      <c r="H15" s="13"/>
      <c r="I15" s="13"/>
    </row>
    <row r="16" spans="1:22" ht="16.5" thickBot="1" x14ac:dyDescent="0.3">
      <c r="A16" s="4" t="s">
        <v>195</v>
      </c>
    </row>
    <row r="17" spans="1:25" ht="15.75" thickBot="1" x14ac:dyDescent="0.25">
      <c r="B17" s="22" t="s">
        <v>14</v>
      </c>
      <c r="C17" s="23"/>
      <c r="D17" s="24"/>
      <c r="E17" s="22" t="s">
        <v>22</v>
      </c>
      <c r="F17" s="23"/>
      <c r="G17" s="24"/>
      <c r="H17" s="22" t="s">
        <v>16</v>
      </c>
      <c r="I17" s="23"/>
      <c r="J17" s="24"/>
      <c r="K17" s="22" t="s">
        <v>17</v>
      </c>
      <c r="L17" s="23"/>
      <c r="M17" s="24"/>
      <c r="N17" s="22" t="s">
        <v>18</v>
      </c>
      <c r="O17" s="23"/>
      <c r="P17" s="24"/>
      <c r="Q17" s="22" t="s">
        <v>19</v>
      </c>
      <c r="R17" s="23"/>
      <c r="S17" s="24"/>
      <c r="T17" s="22" t="s">
        <v>20</v>
      </c>
      <c r="U17" s="23"/>
      <c r="V17" s="24"/>
      <c r="W17" s="22" t="s">
        <v>21</v>
      </c>
      <c r="X17" s="23"/>
      <c r="Y17" s="24"/>
    </row>
    <row r="18" spans="1:25" ht="26.25" thickBot="1" x14ac:dyDescent="0.25">
      <c r="A18" s="18"/>
      <c r="B18" s="30" t="s">
        <v>84</v>
      </c>
      <c r="C18" s="31" t="s">
        <v>118</v>
      </c>
      <c r="D18" s="32" t="s">
        <v>119</v>
      </c>
      <c r="E18" s="30" t="s">
        <v>84</v>
      </c>
      <c r="F18" s="31" t="s">
        <v>118</v>
      </c>
      <c r="G18" s="32" t="s">
        <v>119</v>
      </c>
      <c r="H18" s="30" t="s">
        <v>84</v>
      </c>
      <c r="I18" s="31" t="s">
        <v>118</v>
      </c>
      <c r="J18" s="32" t="s">
        <v>119</v>
      </c>
      <c r="K18" s="30" t="s">
        <v>84</v>
      </c>
      <c r="L18" s="31" t="s">
        <v>118</v>
      </c>
      <c r="M18" s="32" t="s">
        <v>119</v>
      </c>
      <c r="N18" s="30" t="s">
        <v>84</v>
      </c>
      <c r="O18" s="31" t="s">
        <v>118</v>
      </c>
      <c r="P18" s="32" t="s">
        <v>119</v>
      </c>
      <c r="Q18" s="30" t="s">
        <v>84</v>
      </c>
      <c r="R18" s="31" t="s">
        <v>118</v>
      </c>
      <c r="S18" s="32" t="s">
        <v>119</v>
      </c>
      <c r="T18" s="30" t="s">
        <v>84</v>
      </c>
      <c r="U18" s="31" t="s">
        <v>118</v>
      </c>
      <c r="V18" s="32" t="s">
        <v>119</v>
      </c>
      <c r="W18" s="30" t="s">
        <v>84</v>
      </c>
      <c r="X18" s="31" t="s">
        <v>118</v>
      </c>
      <c r="Y18" s="32" t="s">
        <v>119</v>
      </c>
    </row>
    <row r="19" spans="1:25" ht="20.100000000000001" customHeight="1" x14ac:dyDescent="0.2">
      <c r="A19" s="27" t="s">
        <v>23</v>
      </c>
      <c r="B19" s="193">
        <f t="shared" ref="B19:B25" si="0">B7</f>
        <v>17.550657184842958</v>
      </c>
      <c r="C19" s="143">
        <f>MAX(0,(B19)-(SQRT((((B19)*(100-(B19)))/$B$14))*1.96))</f>
        <v>16.144145960809809</v>
      </c>
      <c r="D19" s="144">
        <f t="shared" ref="D19:D25" si="1">((B19)+(SQRT((((B19)*(100-(B19)))/$B$14))*1.96))</f>
        <v>18.957168408876107</v>
      </c>
      <c r="E19" s="193">
        <f t="shared" ref="E19:E25" si="2">C7</f>
        <v>19.857387910969276</v>
      </c>
      <c r="F19" s="143">
        <f>MAX(0,(E19)-(SQRT((((E19)*(100-(E19)))/$C$14))*1.96))</f>
        <v>17.733267020067828</v>
      </c>
      <c r="G19" s="144">
        <f t="shared" ref="G19:G25" si="3">((E19)+(SQRT((((E19)*(100-(E19)))/$C$14))*1.96))</f>
        <v>21.981508801870724</v>
      </c>
      <c r="H19" s="193">
        <f t="shared" ref="H19:H25" si="4">D7</f>
        <v>15.17447311186918</v>
      </c>
      <c r="I19" s="143">
        <f>MAX(0,(H19)-(SQRT((((H19)*(100-(H19)))/$D$14))*1.96))</f>
        <v>13.330966634571466</v>
      </c>
      <c r="J19" s="144">
        <f>((H19)+(SQRT((((H19)*(100-(H19)))/$D$14))*1.96))</f>
        <v>17.017979589166892</v>
      </c>
      <c r="K19" s="193">
        <f t="shared" ref="K19:K25" si="5">E7</f>
        <v>17.406399015313809</v>
      </c>
      <c r="L19" s="143">
        <f t="shared" ref="L19:L25" si="6">MAX(0,(K19)-(SQRT(((K19)*(100-(K19)))/$E$14)*1.96))</f>
        <v>14.29908084221665</v>
      </c>
      <c r="M19" s="144">
        <f t="shared" ref="M19:M25" si="7">((K19)+(SQRT((((K19)*(100-(K19)))/$E$14))*1.96))</f>
        <v>20.513717188410968</v>
      </c>
      <c r="N19" s="193">
        <f t="shared" ref="N19:N25" si="8">F7</f>
        <v>17.064971234178572</v>
      </c>
      <c r="O19" s="143">
        <f t="shared" ref="O19:O25" si="9">MAX(0,((N19)-(SQRT((((N19)*(100-(N19)))/$F$14))*1.96)))</f>
        <v>13.995313568013808</v>
      </c>
      <c r="P19" s="144">
        <f t="shared" ref="P19:P25" si="10">((N19)+(SQRT((((N19)*(100-(N19)))/$F$14))*1.96))</f>
        <v>20.134628900343337</v>
      </c>
      <c r="Q19" s="193">
        <f t="shared" ref="Q19:Q25" si="11">G7</f>
        <v>17.822548262369118</v>
      </c>
      <c r="R19" s="143">
        <f t="shared" ref="R19:R25" si="12">MAX(0,((Q19)-(SQRT((((Q19)*(100-(Q19)))/$G$14))*1.96)))</f>
        <v>14.718625666413981</v>
      </c>
      <c r="S19" s="144">
        <f t="shared" ref="S19:S25" si="13">((Q19)+(SQRT((((Q19)*(100-(Q19)))/$G$14))*1.96))</f>
        <v>20.926470858324254</v>
      </c>
      <c r="T19" s="193">
        <f t="shared" ref="T19:T25" si="14">H7</f>
        <v>15.926899212556108</v>
      </c>
      <c r="U19" s="143">
        <f>MAX(0,(T19)-(SQRT((((T19)*(100-(T19)))/$H$14))*1.96))</f>
        <v>12.922810232935475</v>
      </c>
      <c r="V19" s="144">
        <f t="shared" ref="V19:V25" si="15">((T19)+(SQRT((((T19)*(100-(T19)))/$H$14))*1.96))</f>
        <v>18.930988192176741</v>
      </c>
      <c r="W19" s="193">
        <f t="shared" ref="W19:W25" si="16">I7</f>
        <v>19.552232829884474</v>
      </c>
      <c r="X19" s="143">
        <f>MAX(0,(W19)-(SQRT((((W19)*(100-(W19)))/$I$14))*1.96))</f>
        <v>16.099942838648261</v>
      </c>
      <c r="Y19" s="144">
        <f t="shared" ref="Y19:Y25" si="17">((W19)+(SQRT((((W19)*(100-(W19)))/$I$14))*1.96))</f>
        <v>23.004522821120688</v>
      </c>
    </row>
    <row r="20" spans="1:25" ht="20.100000000000001" customHeight="1" x14ac:dyDescent="0.2">
      <c r="A20" s="28" t="s">
        <v>24</v>
      </c>
      <c r="B20" s="196">
        <f t="shared" si="0"/>
        <v>4.808550383558825</v>
      </c>
      <c r="C20" s="147">
        <f t="shared" ref="C20:C25" si="18">MAX(0,(B20)-(SQRT((((B20)*(100-(B20)))/$B$14))*1.96))</f>
        <v>4.0174912174998152</v>
      </c>
      <c r="D20" s="148">
        <f t="shared" si="1"/>
        <v>5.5996095496178349</v>
      </c>
      <c r="E20" s="196">
        <f t="shared" si="2"/>
        <v>7.3952651476605791</v>
      </c>
      <c r="F20" s="147">
        <f t="shared" ref="F20:F25" si="19">MAX(0,(E20)-(SQRT((((E20)*(100-(E20)))/$C$14))*1.96))</f>
        <v>6.0018520293549882</v>
      </c>
      <c r="G20" s="148">
        <f t="shared" si="3"/>
        <v>8.7886782659661709</v>
      </c>
      <c r="H20" s="196">
        <f t="shared" si="4"/>
        <v>2.1439522342522719</v>
      </c>
      <c r="I20" s="147">
        <f t="shared" ref="I20:I25" si="20">MAX(0,(H20)-(SQRT((((H20)*(100-(H20)))/$D$14))*1.96))</f>
        <v>1.3996900330512774</v>
      </c>
      <c r="J20" s="148">
        <f t="shared" ref="J20:J25" si="21">((H20)+(SQRT((((H20)*(100-(H20)))/$D$14))*1.96))</f>
        <v>2.8882144354532664</v>
      </c>
      <c r="K20" s="196">
        <f t="shared" si="5"/>
        <v>7.8402032237465127</v>
      </c>
      <c r="L20" s="147">
        <f t="shared" si="6"/>
        <v>5.6373149496782586</v>
      </c>
      <c r="M20" s="148">
        <f t="shared" si="7"/>
        <v>10.043091497814768</v>
      </c>
      <c r="N20" s="196">
        <f t="shared" si="8"/>
        <v>6.76945665862943</v>
      </c>
      <c r="O20" s="147">
        <f t="shared" si="9"/>
        <v>4.7195967647614649</v>
      </c>
      <c r="P20" s="148">
        <f t="shared" si="10"/>
        <v>8.8193165524973942</v>
      </c>
      <c r="Q20" s="196">
        <f t="shared" si="11"/>
        <v>3.5359541473741367</v>
      </c>
      <c r="R20" s="147">
        <f t="shared" si="12"/>
        <v>2.0380442284929181</v>
      </c>
      <c r="S20" s="148">
        <f t="shared" si="13"/>
        <v>5.0338640662553553</v>
      </c>
      <c r="T20" s="196">
        <f t="shared" si="14"/>
        <v>3.989641283345696</v>
      </c>
      <c r="U20" s="147">
        <f t="shared" ref="U20:U25" si="22">MAX(0,(T20)-(SQRT((((T20)*(100-(T20)))/$H$14))*1.96))</f>
        <v>2.3829049511066773</v>
      </c>
      <c r="V20" s="148">
        <f t="shared" si="15"/>
        <v>5.5963776155847142</v>
      </c>
      <c r="W20" s="196">
        <f t="shared" si="16"/>
        <v>2.0359547941559399</v>
      </c>
      <c r="X20" s="147">
        <f t="shared" ref="X20:X25" si="23">MAX(0,(W20)-(SQRT((((W20)*(100-(W20)))/$I$14))*1.96))</f>
        <v>0.80662187282340447</v>
      </c>
      <c r="Y20" s="148">
        <f t="shared" si="17"/>
        <v>3.2652877154884754</v>
      </c>
    </row>
    <row r="21" spans="1:25" ht="20.100000000000001" customHeight="1" x14ac:dyDescent="0.2">
      <c r="A21" s="28" t="s">
        <v>25</v>
      </c>
      <c r="B21" s="196">
        <f t="shared" si="0"/>
        <v>28.755984900440318</v>
      </c>
      <c r="C21" s="147">
        <f t="shared" si="18"/>
        <v>27.082425127085841</v>
      </c>
      <c r="D21" s="148">
        <f t="shared" si="1"/>
        <v>30.429544673794794</v>
      </c>
      <c r="E21" s="196">
        <f t="shared" si="2"/>
        <v>32.14259967245183</v>
      </c>
      <c r="F21" s="147">
        <f t="shared" si="19"/>
        <v>29.65588743188512</v>
      </c>
      <c r="G21" s="148">
        <f t="shared" si="3"/>
        <v>34.62931191301854</v>
      </c>
      <c r="H21" s="196">
        <f t="shared" si="4"/>
        <v>25.267402556863104</v>
      </c>
      <c r="I21" s="147">
        <f t="shared" si="20"/>
        <v>23.034550683919871</v>
      </c>
      <c r="J21" s="148">
        <f t="shared" si="21"/>
        <v>27.500254429806336</v>
      </c>
      <c r="K21" s="196">
        <f t="shared" si="5"/>
        <v>32.247345035448184</v>
      </c>
      <c r="L21" s="147">
        <f t="shared" si="6"/>
        <v>28.416732740421406</v>
      </c>
      <c r="M21" s="148">
        <f t="shared" si="7"/>
        <v>36.077957330474959</v>
      </c>
      <c r="N21" s="196">
        <f t="shared" si="8"/>
        <v>33.268763857531738</v>
      </c>
      <c r="O21" s="147">
        <f t="shared" si="9"/>
        <v>29.424164562904309</v>
      </c>
      <c r="P21" s="148">
        <f t="shared" si="10"/>
        <v>37.113363152159167</v>
      </c>
      <c r="Q21" s="196">
        <f t="shared" si="11"/>
        <v>29.202009559598118</v>
      </c>
      <c r="R21" s="147">
        <f t="shared" si="12"/>
        <v>25.514217010410881</v>
      </c>
      <c r="S21" s="148">
        <f t="shared" si="13"/>
        <v>32.889802108785354</v>
      </c>
      <c r="T21" s="196">
        <f t="shared" si="14"/>
        <v>24.407336055464764</v>
      </c>
      <c r="U21" s="147">
        <f t="shared" si="22"/>
        <v>20.881040910684781</v>
      </c>
      <c r="V21" s="148">
        <f t="shared" si="15"/>
        <v>27.933631200244747</v>
      </c>
      <c r="W21" s="196">
        <f t="shared" si="16"/>
        <v>24.858365044717502</v>
      </c>
      <c r="X21" s="147">
        <f t="shared" si="23"/>
        <v>21.096279275315194</v>
      </c>
      <c r="Y21" s="148">
        <f t="shared" si="17"/>
        <v>28.62045081411981</v>
      </c>
    </row>
    <row r="22" spans="1:25" ht="20.100000000000001" customHeight="1" x14ac:dyDescent="0.2">
      <c r="A22" s="28" t="s">
        <v>28</v>
      </c>
      <c r="B22" s="196">
        <f t="shared" si="0"/>
        <v>1.8860353945363597</v>
      </c>
      <c r="C22" s="147">
        <f t="shared" si="18"/>
        <v>1.3830640496044277</v>
      </c>
      <c r="D22" s="148">
        <f t="shared" si="1"/>
        <v>2.3890067394682917</v>
      </c>
      <c r="E22" s="196">
        <f t="shared" si="2"/>
        <v>1.8963550203709874</v>
      </c>
      <c r="F22" s="147">
        <f t="shared" si="19"/>
        <v>1.1701005503701141</v>
      </c>
      <c r="G22" s="148">
        <f t="shared" si="3"/>
        <v>2.6226094903718606</v>
      </c>
      <c r="H22" s="196">
        <f t="shared" si="4"/>
        <v>1.8754050551258845</v>
      </c>
      <c r="I22" s="147">
        <f t="shared" si="20"/>
        <v>1.1783596730386354</v>
      </c>
      <c r="J22" s="148">
        <f t="shared" si="21"/>
        <v>2.5724504372131336</v>
      </c>
      <c r="K22" s="196">
        <f t="shared" si="5"/>
        <v>2.7408507254714429</v>
      </c>
      <c r="L22" s="147">
        <f t="shared" si="6"/>
        <v>1.4028203219737172</v>
      </c>
      <c r="M22" s="148">
        <f t="shared" si="7"/>
        <v>4.0788811289691687</v>
      </c>
      <c r="N22" s="196">
        <f t="shared" si="8"/>
        <v>2.0885058474556017</v>
      </c>
      <c r="O22" s="147">
        <f t="shared" si="9"/>
        <v>0.92168856908551589</v>
      </c>
      <c r="P22" s="148">
        <f t="shared" si="10"/>
        <v>3.2553231258256874</v>
      </c>
      <c r="Q22" s="196">
        <f t="shared" si="11"/>
        <v>0.86498398524192843</v>
      </c>
      <c r="R22" s="147">
        <f t="shared" si="12"/>
        <v>0.11393680187114696</v>
      </c>
      <c r="S22" s="148">
        <f t="shared" si="13"/>
        <v>1.61603116861271</v>
      </c>
      <c r="T22" s="196">
        <f t="shared" si="14"/>
        <v>1.4494370068185707</v>
      </c>
      <c r="U22" s="147">
        <f t="shared" si="22"/>
        <v>0.46825885050248905</v>
      </c>
      <c r="V22" s="148">
        <f t="shared" si="15"/>
        <v>2.4306151631346524</v>
      </c>
      <c r="W22" s="196">
        <f t="shared" si="16"/>
        <v>2.3319551524299498</v>
      </c>
      <c r="X22" s="147">
        <f t="shared" si="23"/>
        <v>1.0182786384497633</v>
      </c>
      <c r="Y22" s="148">
        <f t="shared" si="17"/>
        <v>3.6456316664101363</v>
      </c>
    </row>
    <row r="23" spans="1:25" ht="20.100000000000001" customHeight="1" x14ac:dyDescent="0.2">
      <c r="A23" s="28" t="s">
        <v>29</v>
      </c>
      <c r="B23" s="196">
        <f t="shared" si="0"/>
        <v>1.2419433832027327</v>
      </c>
      <c r="C23" s="147">
        <f t="shared" si="18"/>
        <v>0.83245642162452038</v>
      </c>
      <c r="D23" s="148">
        <f t="shared" si="1"/>
        <v>1.6514303447809451</v>
      </c>
      <c r="E23" s="196">
        <f t="shared" si="2"/>
        <v>1.3462114085299091</v>
      </c>
      <c r="F23" s="147">
        <f t="shared" si="19"/>
        <v>0.7325907941964972</v>
      </c>
      <c r="G23" s="148">
        <f t="shared" si="3"/>
        <v>1.959832022863321</v>
      </c>
      <c r="H23" s="196">
        <f t="shared" si="4"/>
        <v>1.1345359522890563</v>
      </c>
      <c r="I23" s="147">
        <f t="shared" si="20"/>
        <v>0.59033911849536413</v>
      </c>
      <c r="J23" s="148">
        <f t="shared" si="21"/>
        <v>1.6787327860827486</v>
      </c>
      <c r="K23" s="196">
        <f t="shared" si="5"/>
        <v>2.337982935184423</v>
      </c>
      <c r="L23" s="147">
        <f t="shared" si="6"/>
        <v>1.0996381765627505</v>
      </c>
      <c r="M23" s="148">
        <f t="shared" si="7"/>
        <v>3.5763276938060953</v>
      </c>
      <c r="N23" s="196">
        <f t="shared" si="8"/>
        <v>0.65439010909945183</v>
      </c>
      <c r="O23" s="147">
        <f t="shared" si="9"/>
        <v>0</v>
      </c>
      <c r="P23" s="148">
        <f t="shared" si="10"/>
        <v>1.3122915963495179</v>
      </c>
      <c r="Q23" s="196">
        <f t="shared" si="11"/>
        <v>1.181600184492247</v>
      </c>
      <c r="R23" s="147">
        <f t="shared" si="12"/>
        <v>0.30519723324706538</v>
      </c>
      <c r="S23" s="148">
        <f t="shared" si="13"/>
        <v>2.0580031357374287</v>
      </c>
      <c r="T23" s="196">
        <f t="shared" si="14"/>
        <v>1.4355289444474586</v>
      </c>
      <c r="U23" s="147">
        <f t="shared" si="22"/>
        <v>0.45900067961973379</v>
      </c>
      <c r="V23" s="148">
        <f t="shared" si="15"/>
        <v>2.4120572092751833</v>
      </c>
      <c r="W23" s="196">
        <f t="shared" si="16"/>
        <v>0.62410889248935453</v>
      </c>
      <c r="X23" s="147">
        <f t="shared" si="23"/>
        <v>0</v>
      </c>
      <c r="Y23" s="148">
        <f t="shared" si="17"/>
        <v>1.3096330993833254</v>
      </c>
    </row>
    <row r="24" spans="1:25" ht="20.100000000000001" customHeight="1" x14ac:dyDescent="0.2">
      <c r="A24" s="28" t="s">
        <v>30</v>
      </c>
      <c r="B24" s="196">
        <f t="shared" si="0"/>
        <v>44.409219798399292</v>
      </c>
      <c r="C24" s="147">
        <f t="shared" si="18"/>
        <v>42.572085658991959</v>
      </c>
      <c r="D24" s="148">
        <f t="shared" si="1"/>
        <v>46.246353937806624</v>
      </c>
      <c r="E24" s="196">
        <f t="shared" si="2"/>
        <v>35.112499042450004</v>
      </c>
      <c r="F24" s="147">
        <f t="shared" si="19"/>
        <v>32.570953957833567</v>
      </c>
      <c r="G24" s="148">
        <f t="shared" si="3"/>
        <v>37.654044127066442</v>
      </c>
      <c r="H24" s="196">
        <f t="shared" si="4"/>
        <v>53.985855484987908</v>
      </c>
      <c r="I24" s="147">
        <f t="shared" si="20"/>
        <v>51.424851556519521</v>
      </c>
      <c r="J24" s="148">
        <f t="shared" si="21"/>
        <v>56.546859413456296</v>
      </c>
      <c r="K24" s="196">
        <f t="shared" si="5"/>
        <v>35.383970075998043</v>
      </c>
      <c r="L24" s="147">
        <f t="shared" si="6"/>
        <v>31.465365222978082</v>
      </c>
      <c r="M24" s="148">
        <f t="shared" si="7"/>
        <v>39.302574929018</v>
      </c>
      <c r="N24" s="196">
        <f t="shared" si="8"/>
        <v>39.262258482421906</v>
      </c>
      <c r="O24" s="147">
        <f t="shared" si="9"/>
        <v>35.277654880296723</v>
      </c>
      <c r="P24" s="148">
        <f t="shared" si="10"/>
        <v>43.246862084547089</v>
      </c>
      <c r="Q24" s="196">
        <f t="shared" si="11"/>
        <v>46.046558203624116</v>
      </c>
      <c r="R24" s="147">
        <f t="shared" si="12"/>
        <v>42.003985753461045</v>
      </c>
      <c r="S24" s="148">
        <f t="shared" si="13"/>
        <v>50.089130653787187</v>
      </c>
      <c r="T24" s="196">
        <f t="shared" si="14"/>
        <v>50.942196197564492</v>
      </c>
      <c r="U24" s="147">
        <f t="shared" si="22"/>
        <v>46.838156749223927</v>
      </c>
      <c r="V24" s="148">
        <f t="shared" si="15"/>
        <v>55.046235645905057</v>
      </c>
      <c r="W24" s="196">
        <f t="shared" si="16"/>
        <v>49.982436143053285</v>
      </c>
      <c r="X24" s="147">
        <f t="shared" si="23"/>
        <v>45.630103613076301</v>
      </c>
      <c r="Y24" s="148">
        <f t="shared" si="17"/>
        <v>54.334768673030268</v>
      </c>
    </row>
    <row r="25" spans="1:25" ht="20.100000000000001" customHeight="1" thickBot="1" x14ac:dyDescent="0.25">
      <c r="A25" s="29" t="s">
        <v>31</v>
      </c>
      <c r="B25" s="154">
        <f t="shared" si="0"/>
        <v>1.3476089550195376</v>
      </c>
      <c r="C25" s="152">
        <f t="shared" si="18"/>
        <v>0.92128605312040868</v>
      </c>
      <c r="D25" s="153">
        <f t="shared" si="1"/>
        <v>1.7739318569186664</v>
      </c>
      <c r="E25" s="154">
        <f t="shared" si="2"/>
        <v>2.2496817975682193</v>
      </c>
      <c r="F25" s="152">
        <f t="shared" si="19"/>
        <v>1.4600837589570954</v>
      </c>
      <c r="G25" s="153">
        <f t="shared" si="3"/>
        <v>3.0392798361793432</v>
      </c>
      <c r="H25" s="213">
        <f t="shared" si="4"/>
        <v>0.41837560461199857</v>
      </c>
      <c r="I25" s="152">
        <f t="shared" si="20"/>
        <v>8.671235291670043E-2</v>
      </c>
      <c r="J25" s="153">
        <f t="shared" si="21"/>
        <v>0.75003885630729672</v>
      </c>
      <c r="K25" s="154">
        <f t="shared" si="5"/>
        <v>2.0432489888376262</v>
      </c>
      <c r="L25" s="152">
        <f t="shared" si="6"/>
        <v>0.88384206555150224</v>
      </c>
      <c r="M25" s="153">
        <f t="shared" si="7"/>
        <v>3.2026559121237499</v>
      </c>
      <c r="N25" s="154">
        <f t="shared" si="8"/>
        <v>0.89165381068402305</v>
      </c>
      <c r="O25" s="152">
        <f t="shared" si="9"/>
        <v>0.12460780214388745</v>
      </c>
      <c r="P25" s="153">
        <f t="shared" si="10"/>
        <v>1.6586998192241587</v>
      </c>
      <c r="Q25" s="154">
        <f t="shared" si="11"/>
        <v>1.3463456573006474</v>
      </c>
      <c r="R25" s="152">
        <f t="shared" si="12"/>
        <v>0.4116192263502263</v>
      </c>
      <c r="S25" s="153">
        <f t="shared" si="13"/>
        <v>2.2810720882510687</v>
      </c>
      <c r="T25" s="154">
        <f t="shared" si="14"/>
        <v>1.8489612998027463</v>
      </c>
      <c r="U25" s="152">
        <f t="shared" si="22"/>
        <v>0.74302527742405577</v>
      </c>
      <c r="V25" s="153">
        <f t="shared" si="15"/>
        <v>2.954897322181437</v>
      </c>
      <c r="W25" s="154">
        <f t="shared" si="16"/>
        <v>0.61494714326943911</v>
      </c>
      <c r="X25" s="152">
        <f t="shared" si="23"/>
        <v>0</v>
      </c>
      <c r="Y25" s="153">
        <f t="shared" si="17"/>
        <v>1.2954524595545374</v>
      </c>
    </row>
    <row r="26" spans="1:25" ht="20.100000000000001" customHeight="1" x14ac:dyDescent="0.2"/>
    <row r="27" spans="1:25" ht="20.100000000000001" customHeight="1" x14ac:dyDescent="0.2"/>
    <row r="28" spans="1:25" ht="20.100000000000001" customHeight="1" x14ac:dyDescent="0.2"/>
    <row r="29" spans="1:25" ht="20.100000000000001" customHeight="1" x14ac:dyDescent="0.2"/>
    <row r="30" spans="1:25" ht="20.100000000000001" customHeight="1" x14ac:dyDescent="0.2"/>
    <row r="34" spans="1:7" ht="15.95" customHeight="1" x14ac:dyDescent="0.2"/>
    <row r="35" spans="1:7" x14ac:dyDescent="0.2">
      <c r="B35" s="13"/>
      <c r="E35" s="13"/>
      <c r="F35" s="13"/>
      <c r="G35" s="7"/>
    </row>
    <row r="36" spans="1:7" x14ac:dyDescent="0.2">
      <c r="B36" s="13"/>
      <c r="E36" s="13"/>
      <c r="F36" s="13"/>
      <c r="G36" s="7"/>
    </row>
    <row r="37" spans="1:7" x14ac:dyDescent="0.2">
      <c r="B37" s="13"/>
      <c r="E37" s="13"/>
      <c r="F37" s="13"/>
      <c r="G37" s="7"/>
    </row>
    <row r="38" spans="1:7" x14ac:dyDescent="0.2">
      <c r="B38" s="13"/>
      <c r="C38" s="256"/>
      <c r="D38" s="256"/>
      <c r="E38" s="13"/>
      <c r="F38" s="13"/>
      <c r="G38" s="7"/>
    </row>
    <row r="39" spans="1:7" x14ac:dyDescent="0.2">
      <c r="B39" s="13"/>
      <c r="C39" s="26"/>
      <c r="D39" s="26"/>
      <c r="E39" s="13"/>
      <c r="F39" s="13"/>
      <c r="G39" s="7"/>
    </row>
    <row r="40" spans="1:7" x14ac:dyDescent="0.2">
      <c r="B40" s="7"/>
      <c r="C40" s="26"/>
      <c r="D40" s="26"/>
      <c r="E40" s="7"/>
      <c r="F40" s="7"/>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ht="15.75" x14ac:dyDescent="0.25">
      <c r="A45" s="5"/>
      <c r="C45" s="26"/>
      <c r="D45" s="26"/>
      <c r="G45" s="7"/>
    </row>
    <row r="46" spans="1:7" ht="15.75" x14ac:dyDescent="0.2">
      <c r="A46" s="8"/>
      <c r="B46" s="13"/>
      <c r="C46" s="26"/>
      <c r="D46" s="26"/>
      <c r="E46" s="13"/>
      <c r="F46" s="13"/>
      <c r="G46" s="7"/>
    </row>
    <row r="47" spans="1:7" ht="15.75" x14ac:dyDescent="0.2">
      <c r="A47" s="16"/>
      <c r="B47" s="13"/>
      <c r="C47" s="26"/>
      <c r="D47" s="26"/>
      <c r="E47" s="13"/>
      <c r="F47" s="13"/>
      <c r="G47" s="7"/>
    </row>
    <row r="48" spans="1:7" ht="15.75" x14ac:dyDescent="0.2">
      <c r="A48" s="16"/>
      <c r="B48" s="13"/>
      <c r="C48" s="13"/>
      <c r="D48" s="13"/>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5">
      <c r="A51" s="6"/>
      <c r="B51" s="7"/>
      <c r="C51" s="7"/>
      <c r="D51" s="7"/>
      <c r="E51" s="7"/>
      <c r="F51" s="7"/>
      <c r="G51" s="7"/>
    </row>
    <row r="52" spans="1:7" x14ac:dyDescent="0.2">
      <c r="B52" s="7"/>
      <c r="C52" s="7"/>
      <c r="D52" s="7"/>
      <c r="E52" s="7"/>
      <c r="F52" s="7"/>
      <c r="G52" s="7"/>
    </row>
    <row r="53" spans="1:7" ht="15.75" x14ac:dyDescent="0.25">
      <c r="A53" s="5"/>
      <c r="D53" s="7"/>
      <c r="E53" s="7"/>
      <c r="F53" s="7"/>
      <c r="G53" s="7"/>
    </row>
    <row r="54" spans="1:7" ht="15.75" x14ac:dyDescent="0.2">
      <c r="A54" s="8"/>
      <c r="B54" s="15"/>
      <c r="C54" s="15"/>
      <c r="D54" s="7"/>
      <c r="E54" s="7"/>
      <c r="F54" s="7"/>
      <c r="G54" s="7"/>
    </row>
    <row r="55" spans="1:7" ht="15.75" x14ac:dyDescent="0.2">
      <c r="A55" s="16"/>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5">
      <c r="A59" s="6"/>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sheetData>
  <mergeCells count="1">
    <mergeCell ref="C38:D38"/>
  </mergeCells>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7CE5-5010-41BA-B49C-FAD2B1D00E54}">
  <sheetPr>
    <pageSetUpPr autoPageBreaks="0"/>
  </sheetPr>
  <dimension ref="A1:Y81"/>
  <sheetViews>
    <sheetView zoomScaleNormal="100" workbookViewId="0"/>
  </sheetViews>
  <sheetFormatPr defaultColWidth="7.109375" defaultRowHeight="15" x14ac:dyDescent="0.2"/>
  <cols>
    <col min="1" max="1" width="26.109375" style="3" customWidth="1"/>
    <col min="2" max="6" width="7.109375" style="3"/>
    <col min="7" max="7" width="7.109375" style="9"/>
    <col min="8" max="9" width="7.109375" style="3"/>
  </cols>
  <sheetData>
    <row r="1" spans="1:25" ht="18" x14ac:dyDescent="0.25">
      <c r="A1" s="2" t="s">
        <v>141</v>
      </c>
    </row>
    <row r="2" spans="1:25" x14ac:dyDescent="0.2">
      <c r="A2" s="183" t="s">
        <v>130</v>
      </c>
    </row>
    <row r="3" spans="1:25" x14ac:dyDescent="0.2">
      <c r="A3" s="183" t="s">
        <v>7</v>
      </c>
    </row>
    <row r="4" spans="1:25" ht="16.5" thickBot="1" x14ac:dyDescent="0.3">
      <c r="A4" s="4" t="s">
        <v>196</v>
      </c>
    </row>
    <row r="5" spans="1:25" ht="15.75" x14ac:dyDescent="0.25">
      <c r="B5" s="39" t="s">
        <v>122</v>
      </c>
      <c r="C5" s="40" t="s">
        <v>99</v>
      </c>
      <c r="D5" s="41"/>
      <c r="E5" s="42" t="s">
        <v>120</v>
      </c>
      <c r="F5" s="42"/>
      <c r="G5" s="42"/>
      <c r="H5" s="42"/>
      <c r="I5" s="41"/>
      <c r="L5" s="13"/>
      <c r="M5" s="13"/>
      <c r="N5" s="13"/>
      <c r="O5" s="35"/>
      <c r="P5" s="35"/>
      <c r="Q5" s="35"/>
      <c r="R5" s="35"/>
      <c r="S5" s="35"/>
    </row>
    <row r="6" spans="1:25" ht="16.5" thickBot="1" x14ac:dyDescent="0.3">
      <c r="A6" s="5"/>
      <c r="B6" s="43"/>
      <c r="C6" s="44" t="s">
        <v>15</v>
      </c>
      <c r="D6" s="45" t="s">
        <v>16</v>
      </c>
      <c r="E6" s="46" t="s">
        <v>17</v>
      </c>
      <c r="F6" s="47" t="s">
        <v>18</v>
      </c>
      <c r="G6" s="47" t="s">
        <v>19</v>
      </c>
      <c r="H6" s="47" t="s">
        <v>20</v>
      </c>
      <c r="I6" s="45" t="s">
        <v>21</v>
      </c>
      <c r="L6" s="13"/>
      <c r="N6" s="64"/>
      <c r="O6" s="64"/>
      <c r="Q6" s="10"/>
      <c r="R6" s="13"/>
      <c r="S6" s="13"/>
      <c r="T6" s="13"/>
      <c r="U6" s="13"/>
      <c r="V6" s="13"/>
    </row>
    <row r="7" spans="1:25" ht="20.100000000000001" customHeight="1" x14ac:dyDescent="0.2">
      <c r="A7" s="19" t="s">
        <v>32</v>
      </c>
      <c r="B7" s="214">
        <v>96.057946422504415</v>
      </c>
      <c r="C7" s="185">
        <v>96.764319003338031</v>
      </c>
      <c r="D7" s="158">
        <v>95.332906509054084</v>
      </c>
      <c r="E7" s="159">
        <v>96.749889886961057</v>
      </c>
      <c r="F7" s="160">
        <v>96.543644517888112</v>
      </c>
      <c r="G7" s="160">
        <v>96.410803715737998</v>
      </c>
      <c r="H7" s="160">
        <v>95.479879052261126</v>
      </c>
      <c r="I7" s="161">
        <v>95.129930438821631</v>
      </c>
      <c r="K7" s="64"/>
      <c r="L7" s="13"/>
      <c r="M7" s="13"/>
      <c r="N7" s="13"/>
      <c r="O7" s="10"/>
      <c r="P7" s="13"/>
      <c r="Q7" s="10"/>
      <c r="R7" s="13"/>
      <c r="S7" s="13"/>
      <c r="T7" s="13"/>
      <c r="U7" s="13"/>
      <c r="V7" s="13"/>
    </row>
    <row r="8" spans="1:25" ht="20.100000000000001" customHeight="1" thickBot="1" x14ac:dyDescent="0.25">
      <c r="A8" s="20" t="s">
        <v>33</v>
      </c>
      <c r="B8" s="215">
        <v>3.9420535774955905</v>
      </c>
      <c r="C8" s="187">
        <v>3.2356809966619244</v>
      </c>
      <c r="D8" s="164">
        <v>4.6670934909459119</v>
      </c>
      <c r="E8" s="166">
        <v>3.250110113038982</v>
      </c>
      <c r="F8" s="167">
        <v>3.4563554821118525</v>
      </c>
      <c r="G8" s="167">
        <v>3.5891962842619298</v>
      </c>
      <c r="H8" s="167">
        <v>4.5201209477389215</v>
      </c>
      <c r="I8" s="168">
        <v>4.8700695611782914</v>
      </c>
      <c r="K8" s="64"/>
      <c r="L8" s="10"/>
      <c r="M8" s="13"/>
      <c r="N8" s="10"/>
      <c r="O8" s="13"/>
      <c r="P8" s="13"/>
      <c r="Q8" s="13"/>
      <c r="R8" s="13"/>
      <c r="S8" s="13"/>
      <c r="T8" s="13"/>
      <c r="U8" s="13"/>
      <c r="V8" s="13"/>
    </row>
    <row r="9" spans="1:25" ht="20.100000000000001" customHeight="1" thickBot="1" x14ac:dyDescent="0.3">
      <c r="A9" s="49" t="s">
        <v>121</v>
      </c>
      <c r="B9" s="176">
        <v>2813</v>
      </c>
      <c r="C9" s="177">
        <v>1354</v>
      </c>
      <c r="D9" s="177">
        <v>1459</v>
      </c>
      <c r="E9" s="177">
        <v>578</v>
      </c>
      <c r="F9" s="177">
        <v>578</v>
      </c>
      <c r="G9" s="177">
        <v>580</v>
      </c>
      <c r="H9" s="177">
        <v>570</v>
      </c>
      <c r="I9" s="178">
        <v>507</v>
      </c>
      <c r="L9" s="13"/>
      <c r="M9" s="16"/>
      <c r="N9" s="13"/>
      <c r="O9" s="13"/>
      <c r="P9" s="13"/>
      <c r="Q9" s="13"/>
      <c r="R9" s="13"/>
      <c r="S9" s="13"/>
      <c r="T9" s="13"/>
      <c r="U9" s="13"/>
      <c r="V9" s="13"/>
    </row>
    <row r="10" spans="1:25" ht="20.100000000000001" customHeight="1" x14ac:dyDescent="0.2">
      <c r="K10" s="10"/>
      <c r="L10" s="10"/>
      <c r="M10" s="16"/>
      <c r="N10" s="10"/>
      <c r="O10" s="13"/>
      <c r="P10" s="13"/>
      <c r="Q10" s="13"/>
      <c r="R10" s="13"/>
      <c r="S10" s="13"/>
      <c r="T10" s="13"/>
      <c r="U10" s="13"/>
      <c r="V10" s="13"/>
    </row>
    <row r="11" spans="1:25" ht="20.100000000000001" customHeight="1" thickBot="1" x14ac:dyDescent="0.3">
      <c r="A11" s="4" t="s">
        <v>197</v>
      </c>
    </row>
    <row r="12" spans="1:25" ht="15.75" thickBot="1" x14ac:dyDescent="0.25">
      <c r="B12" s="22" t="s">
        <v>14</v>
      </c>
      <c r="C12" s="23"/>
      <c r="D12" s="24"/>
      <c r="E12" s="22" t="s">
        <v>22</v>
      </c>
      <c r="F12" s="23"/>
      <c r="G12" s="24"/>
      <c r="H12" s="22" t="s">
        <v>16</v>
      </c>
      <c r="I12" s="23"/>
      <c r="J12" s="24"/>
      <c r="K12" s="22" t="s">
        <v>17</v>
      </c>
      <c r="L12" s="23"/>
      <c r="M12" s="24"/>
      <c r="N12" s="22" t="s">
        <v>18</v>
      </c>
      <c r="O12" s="23"/>
      <c r="P12" s="24"/>
      <c r="Q12" s="22" t="s">
        <v>19</v>
      </c>
      <c r="R12" s="23"/>
      <c r="S12" s="24"/>
      <c r="T12" s="22" t="s">
        <v>20</v>
      </c>
      <c r="U12" s="23"/>
      <c r="V12" s="24"/>
      <c r="W12" s="22" t="s">
        <v>21</v>
      </c>
      <c r="X12" s="23"/>
      <c r="Y12" s="24"/>
    </row>
    <row r="13" spans="1:25" ht="26.25" thickBot="1" x14ac:dyDescent="0.25">
      <c r="A13" s="18"/>
      <c r="B13" s="30" t="s">
        <v>84</v>
      </c>
      <c r="C13" s="31" t="s">
        <v>118</v>
      </c>
      <c r="D13" s="32" t="s">
        <v>119</v>
      </c>
      <c r="E13" s="30" t="s">
        <v>84</v>
      </c>
      <c r="F13" s="31" t="s">
        <v>118</v>
      </c>
      <c r="G13" s="32" t="s">
        <v>119</v>
      </c>
      <c r="H13" s="30" t="s">
        <v>84</v>
      </c>
      <c r="I13" s="31" t="s">
        <v>118</v>
      </c>
      <c r="J13" s="32" t="s">
        <v>119</v>
      </c>
      <c r="K13" s="30" t="s">
        <v>84</v>
      </c>
      <c r="L13" s="31" t="s">
        <v>118</v>
      </c>
      <c r="M13" s="32" t="s">
        <v>119</v>
      </c>
      <c r="N13" s="30" t="s">
        <v>84</v>
      </c>
      <c r="O13" s="31" t="s">
        <v>118</v>
      </c>
      <c r="P13" s="32" t="s">
        <v>119</v>
      </c>
      <c r="Q13" s="30" t="s">
        <v>84</v>
      </c>
      <c r="R13" s="31" t="s">
        <v>118</v>
      </c>
      <c r="S13" s="32" t="s">
        <v>119</v>
      </c>
      <c r="T13" s="30" t="s">
        <v>84</v>
      </c>
      <c r="U13" s="31" t="s">
        <v>118</v>
      </c>
      <c r="V13" s="32" t="s">
        <v>119</v>
      </c>
      <c r="W13" s="30" t="s">
        <v>84</v>
      </c>
      <c r="X13" s="31" t="s">
        <v>118</v>
      </c>
      <c r="Y13" s="32" t="s">
        <v>119</v>
      </c>
    </row>
    <row r="14" spans="1:25" ht="20.100000000000001" customHeight="1" x14ac:dyDescent="0.2">
      <c r="A14" s="19" t="s">
        <v>32</v>
      </c>
      <c r="B14" s="216">
        <f>B7</f>
        <v>96.057946422504415</v>
      </c>
      <c r="C14" s="134">
        <f>MAX(0,(B14)-(SQRT((((B14)*(100-(B14)))/$B$9))*1.96))</f>
        <v>95.338830151328168</v>
      </c>
      <c r="D14" s="135">
        <f>((B14)+(SQRT((((B14)*(100-(B14)))/$B$9))*1.96))</f>
        <v>96.777062693680662</v>
      </c>
      <c r="E14" s="216">
        <f>C7</f>
        <v>96.764319003338031</v>
      </c>
      <c r="F14" s="134">
        <f>MAX(0,(E14)-(SQRT((((E14)*(100-(E14)))/$C$9))*1.96))</f>
        <v>95.821806303941727</v>
      </c>
      <c r="G14" s="135">
        <f>((E14)+(SQRT((((E14)*(100-(E14)))/$C$9))*1.96))</f>
        <v>97.706831702734334</v>
      </c>
      <c r="H14" s="216">
        <f>D7</f>
        <v>95.332906509054084</v>
      </c>
      <c r="I14" s="134">
        <f>MAX(0,(H14)-(SQRT((((H14)*(100-(H14)))/$D$9))*1.96))</f>
        <v>94.250543122624066</v>
      </c>
      <c r="J14" s="135">
        <f>((H14)+(SQRT((((H14)*(100-(H14)))/$D$9))*1.96))</f>
        <v>96.415269895484101</v>
      </c>
      <c r="K14" s="216">
        <f>E7</f>
        <v>96.749889886961057</v>
      </c>
      <c r="L14" s="134">
        <f>MAX(0,(K14)-(SQRT(((K14)*(100-(K14)))/$E$9)*1.96))</f>
        <v>95.304229005887819</v>
      </c>
      <c r="M14" s="135">
        <f>((K14)+(SQRT((((K14)*(100-(K14)))/$E$9))*1.96))</f>
        <v>98.195550768034295</v>
      </c>
      <c r="N14" s="216">
        <f>F7</f>
        <v>96.543644517888112</v>
      </c>
      <c r="O14" s="134">
        <f>MAX(0,((N14)-(SQRT((((N14)*(100-(N14)))/$F$9))*1.96)))</f>
        <v>95.05440964210193</v>
      </c>
      <c r="P14" s="135">
        <f>((N14)+(SQRT((((N14)*(100-(N14)))/$F$9))*1.96))</f>
        <v>98.032879393674293</v>
      </c>
      <c r="Q14" s="216">
        <f>G7</f>
        <v>96.410803715737998</v>
      </c>
      <c r="R14" s="134">
        <f>MAX(0,((Q14)-(SQRT((((Q14)*(100-(Q14)))/$G$9))*1.96)))</f>
        <v>94.896881608143346</v>
      </c>
      <c r="S14" s="135">
        <f>((Q14)+(SQRT((((Q14)*(100-(Q14)))/$G$9))*1.96))</f>
        <v>97.924725823332651</v>
      </c>
      <c r="T14" s="216">
        <f>H7</f>
        <v>95.479879052261126</v>
      </c>
      <c r="U14" s="134">
        <f>MAX(0,(T14)-(SQRT((((T14)*(100-(T14)))/$H$9))*1.96))</f>
        <v>93.774387386614507</v>
      </c>
      <c r="V14" s="135">
        <f>((T14)+(SQRT((((T14)*(100-(T14)))/$H$9))*1.96))</f>
        <v>97.185370717907745</v>
      </c>
      <c r="W14" s="216">
        <f>I7</f>
        <v>95.129930438821631</v>
      </c>
      <c r="X14" s="134">
        <f>MAX(0,(W14)-(SQRT((((W14)*(100-(W14)))/$I$9))*1.96))</f>
        <v>93.256324460371047</v>
      </c>
      <c r="Y14" s="135">
        <f>((W14)+(SQRT((((W14)*(100-(W14)))/$I$9))*1.96))</f>
        <v>97.003536417272215</v>
      </c>
    </row>
    <row r="15" spans="1:25" ht="20.100000000000001" customHeight="1" thickBot="1" x14ac:dyDescent="0.25">
      <c r="A15" s="20" t="s">
        <v>33</v>
      </c>
      <c r="B15" s="217">
        <f>B8</f>
        <v>3.9420535774955905</v>
      </c>
      <c r="C15" s="140">
        <f>MAX(0,(B15)-(SQRT((((B15)*(100-(B15)))/$B$9))*1.96))</f>
        <v>3.2229373063193418</v>
      </c>
      <c r="D15" s="141">
        <f>((B15)+(SQRT((((B15)*(100-(B15)))/$B$9))*1.96))</f>
        <v>4.6611698486718396</v>
      </c>
      <c r="E15" s="217">
        <f>C8</f>
        <v>3.2356809966619244</v>
      </c>
      <c r="F15" s="140">
        <f>MAX(0,(E15)-(SQRT((((E15)*(100-(E15)))/$C$9))*1.96))</f>
        <v>2.29316829726563</v>
      </c>
      <c r="G15" s="141">
        <f>((E15)+(SQRT((((E15)*(100-(E15)))/$C$9))*1.96))</f>
        <v>4.1781936960582193</v>
      </c>
      <c r="H15" s="217">
        <f>D8</f>
        <v>4.6670934909459119</v>
      </c>
      <c r="I15" s="140">
        <f>MAX(0,(H15)-(SQRT((((H15)*(100-(H15)))/$D$9))*1.96))</f>
        <v>3.5847301045158924</v>
      </c>
      <c r="J15" s="141">
        <f>((H15)+(SQRT((((H15)*(100-(H15)))/$D$9))*1.96))</f>
        <v>5.7494568773759314</v>
      </c>
      <c r="K15" s="217">
        <f>E8</f>
        <v>3.250110113038982</v>
      </c>
      <c r="L15" s="140">
        <f>MAX(0,(K15)-(SQRT(((K15)*(100-(K15)))/$E$9)*1.96))</f>
        <v>1.8044492319657337</v>
      </c>
      <c r="M15" s="141">
        <f>((K15)+(SQRT((((K15)*(100-(K15)))/$E$9))*1.96))</f>
        <v>4.6957709941122303</v>
      </c>
      <c r="N15" s="217">
        <f>F8</f>
        <v>3.4563554821118525</v>
      </c>
      <c r="O15" s="140">
        <f>MAX(0,((N15)-(SQRT((((N15)*(100-(N15)))/$F$9))*1.96)))</f>
        <v>1.9671206063256828</v>
      </c>
      <c r="P15" s="141">
        <f>((N15)+(SQRT((((N15)*(100-(N15)))/$F$9))*1.96))</f>
        <v>4.9455903578980225</v>
      </c>
      <c r="Q15" s="217">
        <f>G8</f>
        <v>3.5891962842619298</v>
      </c>
      <c r="R15" s="140">
        <f>MAX(0,((Q15)-(SQRT((((Q15)*(100-(Q15)))/$G$9))*1.96)))</f>
        <v>2.0752741766672962</v>
      </c>
      <c r="S15" s="141">
        <f>((Q15)+(SQRT((((Q15)*(100-(Q15)))/$G$9))*1.96))</f>
        <v>5.1031183918565635</v>
      </c>
      <c r="T15" s="217">
        <f>H8</f>
        <v>4.5201209477389215</v>
      </c>
      <c r="U15" s="140">
        <f>MAX(0,(T15)-(SQRT((((T15)*(100-(T15)))/$H$9))*1.96))</f>
        <v>2.8146292820922896</v>
      </c>
      <c r="V15" s="141">
        <f>((T15)+(SQRT((((T15)*(100-(T15)))/$H$9))*1.96))</f>
        <v>6.2256126133855538</v>
      </c>
      <c r="W15" s="217">
        <f>I8</f>
        <v>4.8700695611782914</v>
      </c>
      <c r="X15" s="140">
        <f>MAX(0,(W15)-(SQRT((((W15)*(100-(W15)))/$I$9))*1.96))</f>
        <v>2.9964635827277228</v>
      </c>
      <c r="Y15" s="141">
        <f>((W15)+(SQRT((((W15)*(100-(W15)))/$I$9))*1.96))</f>
        <v>6.7436755396288603</v>
      </c>
    </row>
    <row r="17" spans="1:25" ht="15.6" customHeight="1" x14ac:dyDescent="0.2"/>
    <row r="18" spans="1:25" ht="15.6" customHeight="1" x14ac:dyDescent="0.2"/>
    <row r="19" spans="1:25" ht="15.6" customHeight="1" x14ac:dyDescent="0.2"/>
    <row r="20" spans="1:25" ht="15.6" customHeight="1" x14ac:dyDescent="0.2"/>
    <row r="21" spans="1:25" ht="15.6" customHeight="1" x14ac:dyDescent="0.2"/>
    <row r="22" spans="1:25" ht="15.6" customHeight="1" x14ac:dyDescent="0.2"/>
    <row r="23" spans="1:25" ht="15.6" customHeight="1" x14ac:dyDescent="0.2"/>
    <row r="24" spans="1:25" ht="15.6" customHeight="1" x14ac:dyDescent="0.2">
      <c r="A24" s="37"/>
      <c r="B24" s="33"/>
      <c r="C24" s="34"/>
      <c r="D24" s="34"/>
      <c r="E24" s="33"/>
      <c r="F24" s="34"/>
      <c r="G24" s="34"/>
      <c r="H24" s="33"/>
      <c r="I24" s="34"/>
      <c r="J24" s="34"/>
      <c r="K24" s="33"/>
      <c r="L24" s="34"/>
      <c r="M24" s="34"/>
      <c r="N24" s="33"/>
      <c r="O24" s="34"/>
      <c r="P24" s="34"/>
      <c r="Q24" s="33"/>
      <c r="R24" s="34"/>
      <c r="S24" s="34"/>
      <c r="T24" s="33"/>
      <c r="U24" s="34"/>
      <c r="V24" s="34"/>
      <c r="W24" s="33"/>
      <c r="X24" s="34"/>
      <c r="Y24" s="34"/>
    </row>
    <row r="25" spans="1:25" ht="15.6" customHeight="1" x14ac:dyDescent="0.2">
      <c r="A25" s="37"/>
      <c r="B25" s="33"/>
      <c r="C25" s="34"/>
      <c r="D25" s="34"/>
      <c r="E25" s="33"/>
      <c r="F25" s="34"/>
      <c r="G25" s="34"/>
      <c r="H25" s="33"/>
      <c r="I25" s="34"/>
      <c r="J25" s="34"/>
      <c r="K25" s="33"/>
      <c r="L25" s="34"/>
      <c r="M25" s="34"/>
      <c r="N25" s="33"/>
      <c r="O25" s="34"/>
      <c r="P25" s="34"/>
      <c r="Q25" s="33"/>
      <c r="R25" s="34"/>
      <c r="S25" s="34"/>
      <c r="T25" s="33"/>
      <c r="U25" s="34"/>
      <c r="V25" s="34"/>
      <c r="W25" s="33"/>
      <c r="X25" s="34"/>
      <c r="Y25" s="34"/>
    </row>
    <row r="26" spans="1:25" ht="15.6" customHeight="1" x14ac:dyDescent="0.2">
      <c r="A26" s="37"/>
      <c r="B26" s="33"/>
      <c r="C26" s="34"/>
      <c r="D26" s="34"/>
      <c r="E26" s="33"/>
      <c r="F26" s="34"/>
      <c r="G26" s="34"/>
      <c r="H26" s="33"/>
      <c r="I26" s="34"/>
      <c r="J26" s="34"/>
      <c r="K26" s="33"/>
      <c r="L26" s="34"/>
      <c r="M26" s="34"/>
      <c r="N26" s="33"/>
      <c r="O26" s="34"/>
      <c r="P26" s="34"/>
      <c r="Q26" s="33"/>
      <c r="R26" s="34"/>
      <c r="S26" s="34"/>
      <c r="T26" s="33"/>
      <c r="U26" s="34"/>
      <c r="V26" s="34"/>
      <c r="W26" s="33"/>
      <c r="X26" s="34"/>
      <c r="Y26" s="34"/>
    </row>
    <row r="27" spans="1:25" ht="15.6" customHeight="1" x14ac:dyDescent="0.2">
      <c r="A27" s="37"/>
      <c r="B27" s="33"/>
      <c r="C27" s="34"/>
      <c r="D27" s="34"/>
      <c r="E27" s="33"/>
      <c r="F27" s="34"/>
      <c r="G27" s="34"/>
      <c r="H27" s="33"/>
      <c r="I27" s="34"/>
      <c r="J27" s="34"/>
      <c r="K27" s="33"/>
      <c r="L27" s="34"/>
      <c r="M27" s="34"/>
      <c r="N27" s="33"/>
      <c r="O27" s="34"/>
      <c r="P27" s="34"/>
      <c r="Q27" s="33"/>
      <c r="R27" s="34"/>
      <c r="S27" s="34"/>
      <c r="T27" s="33"/>
      <c r="U27" s="34"/>
      <c r="V27" s="34"/>
      <c r="W27" s="33"/>
      <c r="X27" s="34"/>
      <c r="Y27" s="34"/>
    </row>
    <row r="28" spans="1:25" ht="15.6" customHeight="1" x14ac:dyDescent="0.2">
      <c r="A28" s="37"/>
      <c r="B28" s="33"/>
      <c r="C28" s="34"/>
      <c r="D28" s="34"/>
      <c r="E28" s="33"/>
      <c r="F28" s="34"/>
      <c r="G28" s="34"/>
      <c r="H28" s="33"/>
      <c r="I28" s="34"/>
      <c r="J28" s="34"/>
      <c r="K28" s="33"/>
      <c r="L28" s="34"/>
      <c r="M28" s="34"/>
      <c r="N28" s="33"/>
      <c r="O28" s="34"/>
      <c r="P28" s="34"/>
      <c r="Q28" s="33"/>
      <c r="R28" s="34"/>
      <c r="S28" s="34"/>
      <c r="T28" s="33"/>
      <c r="U28" s="34"/>
      <c r="V28" s="34"/>
      <c r="W28" s="33"/>
      <c r="X28" s="34"/>
      <c r="Y28" s="34"/>
    </row>
    <row r="29" spans="1:25" ht="15.6" customHeight="1" x14ac:dyDescent="0.2"/>
    <row r="30" spans="1:25" ht="15.6" customHeight="1" x14ac:dyDescent="0.2"/>
    <row r="31" spans="1:25" ht="15.6" customHeight="1" x14ac:dyDescent="0.2"/>
    <row r="32" spans="1:25" ht="15.6" customHeight="1" x14ac:dyDescent="0.2"/>
    <row r="33" spans="1:7" ht="15.6" customHeight="1" x14ac:dyDescent="0.2"/>
    <row r="34" spans="1:7" ht="15.6" customHeight="1" x14ac:dyDescent="0.2"/>
    <row r="35" spans="1:7" ht="15.6" customHeight="1" x14ac:dyDescent="0.2">
      <c r="B35" s="13"/>
      <c r="E35" s="13"/>
      <c r="F35" s="13"/>
      <c r="G35" s="7"/>
    </row>
    <row r="36" spans="1:7" ht="15.6" customHeight="1" x14ac:dyDescent="0.2">
      <c r="B36" s="13"/>
      <c r="E36" s="13"/>
      <c r="F36" s="13"/>
      <c r="G36" s="7"/>
    </row>
    <row r="37" spans="1:7" ht="15.6" customHeight="1" x14ac:dyDescent="0.2">
      <c r="B37" s="13"/>
      <c r="E37" s="13"/>
      <c r="F37" s="13"/>
      <c r="G37" s="7"/>
    </row>
    <row r="38" spans="1:7" ht="15.6" customHeight="1" x14ac:dyDescent="0.2">
      <c r="B38" s="13"/>
      <c r="C38" s="256"/>
      <c r="D38" s="256"/>
      <c r="E38" s="13"/>
      <c r="F38" s="13"/>
      <c r="G38" s="7"/>
    </row>
    <row r="39" spans="1:7" ht="15.6" customHeight="1" x14ac:dyDescent="0.2">
      <c r="B39" s="13"/>
      <c r="C39" s="26"/>
      <c r="D39" s="26"/>
      <c r="E39" s="13"/>
      <c r="F39" s="13"/>
      <c r="G39" s="7"/>
    </row>
    <row r="40" spans="1:7" ht="15.6" customHeight="1" x14ac:dyDescent="0.2">
      <c r="B40" s="7"/>
      <c r="C40" s="26"/>
      <c r="D40" s="26"/>
      <c r="E40" s="7"/>
      <c r="F40" s="7"/>
      <c r="G40" s="7"/>
    </row>
    <row r="41" spans="1:7" ht="15.6" customHeight="1" x14ac:dyDescent="0.2">
      <c r="B41" s="7"/>
      <c r="C41" s="26"/>
      <c r="D41" s="26"/>
      <c r="E41" s="7"/>
      <c r="F41" s="7"/>
      <c r="G41" s="7"/>
    </row>
    <row r="42" spans="1:7" ht="15.6" customHeight="1" x14ac:dyDescent="0.2">
      <c r="B42" s="7"/>
      <c r="C42" s="26"/>
      <c r="D42" s="26"/>
      <c r="E42" s="7"/>
      <c r="F42" s="7"/>
      <c r="G42" s="7"/>
    </row>
    <row r="43" spans="1:7" ht="15.6" customHeight="1" x14ac:dyDescent="0.2">
      <c r="B43" s="7"/>
      <c r="C43" s="26"/>
      <c r="D43" s="26"/>
      <c r="E43" s="7"/>
      <c r="F43" s="7"/>
      <c r="G43" s="7"/>
    </row>
    <row r="44" spans="1:7" ht="15.6" customHeight="1" x14ac:dyDescent="0.2">
      <c r="B44" s="7"/>
      <c r="C44" s="26"/>
      <c r="D44" s="26"/>
      <c r="E44" s="7"/>
      <c r="F44" s="7"/>
      <c r="G44" s="7"/>
    </row>
    <row r="45" spans="1:7" ht="15.6" customHeight="1" x14ac:dyDescent="0.25">
      <c r="A45" s="5"/>
      <c r="C45" s="26"/>
      <c r="D45" s="26"/>
      <c r="G45" s="7"/>
    </row>
    <row r="46" spans="1:7" ht="15.6" customHeight="1" x14ac:dyDescent="0.2">
      <c r="A46" s="8"/>
      <c r="B46" s="13"/>
      <c r="C46" s="26"/>
      <c r="D46" s="26"/>
      <c r="E46" s="13"/>
      <c r="F46" s="13"/>
      <c r="G46" s="7"/>
    </row>
    <row r="47" spans="1:7" ht="15.6" customHeight="1" x14ac:dyDescent="0.2">
      <c r="A47" s="16"/>
      <c r="B47" s="13"/>
      <c r="C47" s="26"/>
      <c r="D47" s="26"/>
      <c r="E47" s="13"/>
      <c r="F47" s="13"/>
      <c r="G47" s="7"/>
    </row>
    <row r="48" spans="1:7" ht="15.6" customHeight="1" x14ac:dyDescent="0.2">
      <c r="A48" s="16"/>
      <c r="B48" s="13"/>
      <c r="C48" s="13"/>
      <c r="D48" s="13"/>
      <c r="E48" s="13"/>
      <c r="F48" s="13"/>
      <c r="G48" s="7"/>
    </row>
    <row r="49" spans="1:7" ht="15.6" customHeight="1" x14ac:dyDescent="0.2">
      <c r="A49" s="16"/>
      <c r="B49" s="13"/>
      <c r="C49" s="13"/>
      <c r="D49" s="13"/>
      <c r="E49" s="13"/>
      <c r="F49" s="13"/>
      <c r="G49" s="7"/>
    </row>
    <row r="50" spans="1:7" ht="15.6" customHeight="1" x14ac:dyDescent="0.2">
      <c r="A50" s="16"/>
      <c r="B50" s="13"/>
      <c r="C50" s="13"/>
      <c r="D50" s="13"/>
      <c r="E50" s="13"/>
      <c r="F50" s="13"/>
      <c r="G50" s="7"/>
    </row>
    <row r="51" spans="1:7" ht="15.6" customHeight="1" x14ac:dyDescent="0.25">
      <c r="A51" s="6"/>
      <c r="B51" s="7"/>
      <c r="C51" s="7"/>
      <c r="D51" s="7"/>
      <c r="E51" s="7"/>
      <c r="F51" s="7"/>
      <c r="G51" s="7"/>
    </row>
    <row r="52" spans="1:7" ht="15.6" customHeight="1" x14ac:dyDescent="0.2">
      <c r="B52" s="7"/>
      <c r="C52" s="7"/>
      <c r="D52" s="7"/>
      <c r="E52" s="7"/>
      <c r="F52" s="7"/>
      <c r="G52" s="7"/>
    </row>
    <row r="53" spans="1:7" ht="15.6" customHeight="1" x14ac:dyDescent="0.25">
      <c r="A53" s="5"/>
      <c r="D53" s="7"/>
      <c r="E53" s="7"/>
      <c r="F53" s="7"/>
      <c r="G53" s="7"/>
    </row>
    <row r="54" spans="1:7" ht="15.6" customHeight="1" x14ac:dyDescent="0.2">
      <c r="A54" s="8"/>
      <c r="B54" s="15"/>
      <c r="C54" s="15"/>
      <c r="D54" s="7"/>
      <c r="E54" s="7"/>
      <c r="F54" s="7"/>
      <c r="G54" s="7"/>
    </row>
    <row r="55" spans="1:7" ht="15.6" customHeight="1" x14ac:dyDescent="0.2">
      <c r="A55" s="16"/>
      <c r="B55" s="15"/>
      <c r="C55" s="15"/>
      <c r="D55" s="7"/>
      <c r="E55" s="7"/>
      <c r="F55" s="7"/>
      <c r="G55" s="7"/>
    </row>
    <row r="56" spans="1:7" ht="15.6" customHeight="1"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5">
      <c r="A59" s="6"/>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sheetData>
  <mergeCells count="1">
    <mergeCell ref="C38:D38"/>
  </mergeCells>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6D46-3CD2-4AA4-B9A4-D218438A239D}">
  <sheetPr>
    <pageSetUpPr autoPageBreaks="0"/>
  </sheetPr>
  <dimension ref="A1:Y65"/>
  <sheetViews>
    <sheetView zoomScaleNormal="100" workbookViewId="0"/>
  </sheetViews>
  <sheetFormatPr defaultColWidth="7.109375" defaultRowHeight="15" x14ac:dyDescent="0.2"/>
  <cols>
    <col min="1" max="1" width="46.88671875" style="3" customWidth="1"/>
    <col min="2" max="6" width="7.109375" style="3"/>
    <col min="7" max="7" width="7.109375" style="9"/>
    <col min="8" max="9" width="7.109375" style="3"/>
  </cols>
  <sheetData>
    <row r="1" spans="1:25" ht="18" x14ac:dyDescent="0.25">
      <c r="A1" s="2" t="s">
        <v>142</v>
      </c>
    </row>
    <row r="2" spans="1:25" x14ac:dyDescent="0.2">
      <c r="A2" s="183" t="s">
        <v>130</v>
      </c>
    </row>
    <row r="3" spans="1:25" x14ac:dyDescent="0.2">
      <c r="A3" s="183" t="s">
        <v>170</v>
      </c>
    </row>
    <row r="4" spans="1:25" x14ac:dyDescent="0.2">
      <c r="A4" s="183" t="s">
        <v>179</v>
      </c>
    </row>
    <row r="5" spans="1:25" x14ac:dyDescent="0.2">
      <c r="A5" s="183" t="s">
        <v>7</v>
      </c>
    </row>
    <row r="6" spans="1:25" ht="16.5" thickBot="1" x14ac:dyDescent="0.3">
      <c r="A6" s="4" t="s">
        <v>210</v>
      </c>
    </row>
    <row r="7" spans="1:25" ht="15.6" customHeight="1" thickBot="1" x14ac:dyDescent="0.25">
      <c r="B7" s="22" t="s">
        <v>14</v>
      </c>
      <c r="C7" s="23"/>
      <c r="D7" s="24"/>
      <c r="G7" s="3"/>
      <c r="J7" s="3"/>
      <c r="K7" s="3"/>
      <c r="L7" s="3"/>
    </row>
    <row r="8" spans="1:25" ht="26.25" thickBot="1" x14ac:dyDescent="0.25">
      <c r="A8" s="18"/>
      <c r="B8" s="30" t="s">
        <v>84</v>
      </c>
      <c r="C8" s="31" t="s">
        <v>118</v>
      </c>
      <c r="D8" s="32" t="s">
        <v>119</v>
      </c>
      <c r="E8" s="25"/>
      <c r="F8" s="25"/>
      <c r="G8" s="25"/>
      <c r="H8" s="25"/>
      <c r="I8" s="25"/>
      <c r="J8" s="25"/>
      <c r="K8" s="25"/>
      <c r="L8" s="25"/>
    </row>
    <row r="9" spans="1:25" ht="20.100000000000001" customHeight="1" x14ac:dyDescent="0.2">
      <c r="A9" s="27" t="s">
        <v>40</v>
      </c>
      <c r="B9" s="133">
        <v>26.201127843286326</v>
      </c>
      <c r="C9" s="134">
        <f t="shared" ref="C9:C22" si="0">MAX(0,(B9)-(SQRT((((B9)*(100-(B9)))/$B$23))*1.96))</f>
        <v>17.983535667341112</v>
      </c>
      <c r="D9" s="135">
        <f t="shared" ref="D9:D22" si="1">((B9)+(SQRT((((B9)*(100-(B9)))/$B$23))*1.96))</f>
        <v>34.418720019231543</v>
      </c>
      <c r="E9" s="33"/>
      <c r="F9" s="34"/>
      <c r="G9" s="34"/>
      <c r="H9" s="33"/>
      <c r="I9" s="34"/>
      <c r="J9" s="34"/>
      <c r="K9" s="33"/>
      <c r="L9" s="34"/>
    </row>
    <row r="10" spans="1:25" ht="20.100000000000001" customHeight="1" x14ac:dyDescent="0.2">
      <c r="A10" s="28" t="s">
        <v>41</v>
      </c>
      <c r="B10" s="136">
        <v>15.608432132871814</v>
      </c>
      <c r="C10" s="137">
        <f t="shared" si="0"/>
        <v>8.8259462778346087</v>
      </c>
      <c r="D10" s="138">
        <f t="shared" si="1"/>
        <v>22.39091798790902</v>
      </c>
      <c r="E10" s="33"/>
      <c r="F10" s="34"/>
      <c r="G10" s="34"/>
      <c r="H10" s="33"/>
      <c r="I10" s="34"/>
      <c r="J10" s="34"/>
      <c r="K10" s="33"/>
      <c r="L10" s="34"/>
    </row>
    <row r="11" spans="1:25" ht="20.100000000000001" customHeight="1" x14ac:dyDescent="0.2">
      <c r="A11" s="28" t="s">
        <v>42</v>
      </c>
      <c r="B11" s="136">
        <v>6.6510352129715944</v>
      </c>
      <c r="C11" s="137">
        <f t="shared" si="0"/>
        <v>1.9945405941407772</v>
      </c>
      <c r="D11" s="138">
        <f t="shared" si="1"/>
        <v>11.307529831802412</v>
      </c>
    </row>
    <row r="12" spans="1:25" ht="20.100000000000001" customHeight="1" x14ac:dyDescent="0.2">
      <c r="A12" s="55" t="s">
        <v>43</v>
      </c>
      <c r="B12" s="136">
        <v>6.2534984606153703</v>
      </c>
      <c r="C12" s="137">
        <f t="shared" si="0"/>
        <v>1.7287047179198307</v>
      </c>
      <c r="D12" s="138">
        <f t="shared" si="1"/>
        <v>10.77829220331091</v>
      </c>
      <c r="M12" s="3"/>
      <c r="N12" s="3"/>
      <c r="O12" s="3"/>
      <c r="P12" s="3"/>
      <c r="Q12" s="3"/>
      <c r="R12" s="3"/>
      <c r="S12" s="3"/>
      <c r="T12" s="3"/>
      <c r="U12" s="3"/>
      <c r="V12" s="3"/>
      <c r="W12" s="3"/>
      <c r="X12" s="3"/>
      <c r="Y12" s="3"/>
    </row>
    <row r="13" spans="1:25" ht="20.100000000000001" customHeight="1" x14ac:dyDescent="0.2">
      <c r="A13" s="28" t="s">
        <v>44</v>
      </c>
      <c r="B13" s="136">
        <v>11.20576671387219</v>
      </c>
      <c r="C13" s="137">
        <f t="shared" si="0"/>
        <v>5.3109148206680867</v>
      </c>
      <c r="D13" s="138">
        <f t="shared" si="1"/>
        <v>17.100618607076292</v>
      </c>
      <c r="M13" s="25"/>
      <c r="N13" s="25"/>
      <c r="O13" s="25"/>
      <c r="P13" s="25"/>
      <c r="Q13" s="25"/>
      <c r="R13" s="25"/>
      <c r="S13" s="25"/>
      <c r="T13" s="25"/>
      <c r="U13" s="25"/>
      <c r="V13" s="25"/>
      <c r="W13" s="25"/>
      <c r="X13" s="25"/>
      <c r="Y13" s="25"/>
    </row>
    <row r="14" spans="1:25" ht="20.100000000000001" customHeight="1" x14ac:dyDescent="0.2">
      <c r="A14" s="28" t="s">
        <v>45</v>
      </c>
      <c r="B14" s="136">
        <v>15.36303770493338</v>
      </c>
      <c r="C14" s="137">
        <f t="shared" si="0"/>
        <v>8.6243037488781695</v>
      </c>
      <c r="D14" s="138">
        <f t="shared" si="1"/>
        <v>22.101771660988589</v>
      </c>
      <c r="M14" s="34"/>
      <c r="N14" s="33"/>
      <c r="O14" s="34"/>
      <c r="P14" s="34"/>
      <c r="Q14" s="33"/>
      <c r="R14" s="34"/>
      <c r="S14" s="34"/>
      <c r="T14" s="33"/>
      <c r="U14" s="34"/>
      <c r="V14" s="34"/>
      <c r="W14" s="33"/>
      <c r="X14" s="34"/>
      <c r="Y14" s="34"/>
    </row>
    <row r="15" spans="1:25" ht="20.100000000000001" customHeight="1" x14ac:dyDescent="0.2">
      <c r="A15" s="55" t="s">
        <v>46</v>
      </c>
      <c r="B15" s="136">
        <v>34.75945177979608</v>
      </c>
      <c r="C15" s="137">
        <f t="shared" si="0"/>
        <v>25.860169372309073</v>
      </c>
      <c r="D15" s="138">
        <f t="shared" si="1"/>
        <v>43.658734187283088</v>
      </c>
      <c r="M15" s="34"/>
      <c r="N15" s="33"/>
      <c r="O15" s="34"/>
      <c r="P15" s="34"/>
      <c r="Q15" s="33"/>
      <c r="R15" s="34"/>
      <c r="S15" s="34"/>
      <c r="T15" s="33"/>
      <c r="U15" s="34"/>
      <c r="V15" s="34"/>
      <c r="W15" s="33"/>
      <c r="X15" s="34"/>
      <c r="Y15" s="34"/>
    </row>
    <row r="16" spans="1:25" ht="20.100000000000001" customHeight="1" x14ac:dyDescent="0.2">
      <c r="A16" s="28" t="s">
        <v>47</v>
      </c>
      <c r="B16" s="136">
        <v>2.9673192924091869</v>
      </c>
      <c r="C16" s="137">
        <f t="shared" si="0"/>
        <v>0</v>
      </c>
      <c r="D16" s="138">
        <f t="shared" si="1"/>
        <v>6.1383531841330345</v>
      </c>
      <c r="E16" s="33"/>
      <c r="F16" s="34"/>
      <c r="G16" s="34"/>
      <c r="H16" s="33"/>
      <c r="I16" s="34"/>
      <c r="J16" s="34"/>
      <c r="K16" s="33"/>
      <c r="L16" s="34"/>
    </row>
    <row r="17" spans="1:25" ht="20.100000000000001" customHeight="1" x14ac:dyDescent="0.2">
      <c r="A17" s="28" t="s">
        <v>48</v>
      </c>
      <c r="B17" s="136">
        <v>11.92683744775883</v>
      </c>
      <c r="C17" s="137">
        <f t="shared" si="0"/>
        <v>5.8700243185565997</v>
      </c>
      <c r="D17" s="138">
        <f t="shared" si="1"/>
        <v>17.983650576961061</v>
      </c>
      <c r="E17" s="33"/>
      <c r="F17" s="34"/>
      <c r="G17" s="34"/>
      <c r="H17" s="33"/>
      <c r="I17" s="34"/>
      <c r="J17" s="34"/>
      <c r="K17" s="33"/>
      <c r="L17" s="34"/>
    </row>
    <row r="18" spans="1:25" ht="20.100000000000001" customHeight="1" x14ac:dyDescent="0.2">
      <c r="A18" s="55" t="s">
        <v>49</v>
      </c>
      <c r="B18" s="136">
        <v>14.67698976248027</v>
      </c>
      <c r="C18" s="137">
        <f t="shared" si="0"/>
        <v>8.0637950625467916</v>
      </c>
      <c r="D18" s="138">
        <f t="shared" si="1"/>
        <v>21.290184462413748</v>
      </c>
      <c r="E18" s="33"/>
      <c r="F18" s="34"/>
      <c r="G18" s="34"/>
      <c r="H18" s="33"/>
      <c r="I18" s="34"/>
      <c r="J18" s="34"/>
      <c r="K18" s="33"/>
      <c r="L18" s="34"/>
    </row>
    <row r="19" spans="1:25" ht="20.100000000000001" customHeight="1" x14ac:dyDescent="0.2">
      <c r="A19" s="28" t="s">
        <v>50</v>
      </c>
      <c r="B19" s="136">
        <v>11.577700716663358</v>
      </c>
      <c r="C19" s="137">
        <f t="shared" si="0"/>
        <v>5.5983808044764674</v>
      </c>
      <c r="D19" s="138">
        <f t="shared" si="1"/>
        <v>17.55702062885025</v>
      </c>
      <c r="E19" s="33"/>
      <c r="F19" s="34"/>
      <c r="G19" s="34"/>
      <c r="H19" s="33"/>
      <c r="I19" s="34"/>
      <c r="J19" s="34"/>
      <c r="K19" s="33"/>
      <c r="L19" s="34"/>
    </row>
    <row r="20" spans="1:25" ht="20.100000000000001" customHeight="1" x14ac:dyDescent="0.2">
      <c r="A20" s="28" t="s">
        <v>51</v>
      </c>
      <c r="B20" s="136">
        <v>14.465086837621932</v>
      </c>
      <c r="C20" s="137">
        <f t="shared" si="0"/>
        <v>7.8916580750432024</v>
      </c>
      <c r="D20" s="138">
        <f t="shared" si="1"/>
        <v>21.038515600200661</v>
      </c>
    </row>
    <row r="21" spans="1:25" ht="20.100000000000001" customHeight="1" x14ac:dyDescent="0.2">
      <c r="A21" s="55" t="s">
        <v>52</v>
      </c>
      <c r="B21" s="136">
        <v>13.181884148583842</v>
      </c>
      <c r="C21" s="137">
        <f t="shared" si="0"/>
        <v>6.8598963660075967</v>
      </c>
      <c r="D21" s="138">
        <f t="shared" si="1"/>
        <v>19.503871931160088</v>
      </c>
      <c r="M21" s="34"/>
      <c r="N21" s="33"/>
      <c r="O21" s="34"/>
      <c r="P21" s="34"/>
      <c r="Q21" s="33"/>
      <c r="R21" s="34"/>
      <c r="S21" s="34"/>
      <c r="T21" s="33"/>
      <c r="U21" s="34"/>
      <c r="V21" s="34"/>
      <c r="W21" s="33"/>
      <c r="X21" s="34"/>
      <c r="Y21" s="34"/>
    </row>
    <row r="22" spans="1:25" ht="20.100000000000001" customHeight="1" thickBot="1" x14ac:dyDescent="0.25">
      <c r="A22" s="29" t="s">
        <v>53</v>
      </c>
      <c r="B22" s="139">
        <v>19.026890998511604</v>
      </c>
      <c r="C22" s="140">
        <f t="shared" si="0"/>
        <v>11.691655674435815</v>
      </c>
      <c r="D22" s="141">
        <f t="shared" si="1"/>
        <v>26.362126322587393</v>
      </c>
      <c r="E22" s="33"/>
      <c r="F22" s="34"/>
      <c r="G22" s="34"/>
      <c r="H22" s="33"/>
      <c r="I22" s="34"/>
      <c r="J22" s="34"/>
      <c r="K22" s="33"/>
      <c r="L22" s="34"/>
      <c r="M22" s="34"/>
      <c r="N22" s="33"/>
      <c r="O22" s="34"/>
      <c r="P22" s="34"/>
      <c r="Q22" s="33"/>
      <c r="R22" s="34"/>
      <c r="S22" s="34"/>
      <c r="T22" s="33"/>
      <c r="U22" s="34"/>
      <c r="V22" s="34"/>
      <c r="W22" s="33"/>
      <c r="X22" s="34"/>
      <c r="Y22" s="34"/>
    </row>
    <row r="23" spans="1:25" ht="20.100000000000001" customHeight="1" thickBot="1" x14ac:dyDescent="0.3">
      <c r="A23" s="38" t="s">
        <v>13</v>
      </c>
      <c r="B23" s="182">
        <v>110</v>
      </c>
      <c r="M23" s="34"/>
      <c r="N23" s="33"/>
      <c r="O23" s="34"/>
      <c r="P23" s="34"/>
      <c r="Q23" s="33"/>
      <c r="R23" s="34"/>
      <c r="S23" s="34"/>
      <c r="T23" s="33"/>
      <c r="U23" s="34"/>
      <c r="V23" s="34"/>
      <c r="W23" s="33"/>
      <c r="X23" s="34"/>
      <c r="Y23" s="34"/>
    </row>
    <row r="24" spans="1:25" ht="20.100000000000001" customHeight="1" x14ac:dyDescent="0.2">
      <c r="A24" s="11"/>
      <c r="B24" s="34"/>
      <c r="M24" s="34"/>
      <c r="N24" s="33"/>
      <c r="O24" s="34"/>
      <c r="P24" s="34"/>
      <c r="Q24" s="33"/>
      <c r="R24" s="34"/>
      <c r="S24" s="34"/>
      <c r="T24" s="33"/>
      <c r="U24" s="34"/>
      <c r="V24" s="34"/>
      <c r="W24" s="33"/>
      <c r="X24" s="34"/>
      <c r="Y24" s="34"/>
    </row>
    <row r="25" spans="1:25" ht="20.100000000000001" customHeight="1" x14ac:dyDescent="0.2"/>
    <row r="26" spans="1:25" ht="20.100000000000001" customHeight="1" x14ac:dyDescent="0.2"/>
    <row r="27" spans="1:25" ht="20.100000000000001" customHeight="1" x14ac:dyDescent="0.2">
      <c r="M27" s="34"/>
      <c r="N27" s="33"/>
      <c r="O27" s="34"/>
      <c r="P27" s="34"/>
      <c r="Q27" s="33"/>
      <c r="R27" s="34"/>
      <c r="S27" s="34"/>
      <c r="T27" s="33"/>
      <c r="U27" s="34"/>
      <c r="V27" s="34"/>
      <c r="W27" s="33"/>
      <c r="X27" s="34"/>
      <c r="Y27" s="34"/>
    </row>
    <row r="30" spans="1:25" ht="15.75" x14ac:dyDescent="0.2">
      <c r="A30" s="11"/>
    </row>
    <row r="31" spans="1:25" ht="15.75" x14ac:dyDescent="0.2">
      <c r="A31" s="11"/>
    </row>
    <row r="32" spans="1:25" ht="15.75" x14ac:dyDescent="0.2">
      <c r="A32" s="11"/>
    </row>
    <row r="33" spans="1:7" x14ac:dyDescent="0.2">
      <c r="A33" s="1"/>
    </row>
    <row r="34" spans="1:7" x14ac:dyDescent="0.2">
      <c r="B34" s="13"/>
      <c r="E34" s="13"/>
      <c r="F34" s="13"/>
      <c r="G34" s="7"/>
    </row>
    <row r="35" spans="1:7" x14ac:dyDescent="0.2">
      <c r="B35" s="13"/>
      <c r="E35" s="13"/>
      <c r="F35" s="13"/>
      <c r="G35" s="7"/>
    </row>
    <row r="36" spans="1:7" x14ac:dyDescent="0.2">
      <c r="B36" s="13"/>
      <c r="E36" s="13"/>
      <c r="F36" s="13"/>
      <c r="G36" s="7"/>
    </row>
    <row r="37" spans="1:7" x14ac:dyDescent="0.2">
      <c r="B37" s="13"/>
      <c r="C37" s="25"/>
      <c r="D37" s="25"/>
      <c r="E37" s="13"/>
      <c r="F37" s="13"/>
      <c r="G37" s="7"/>
    </row>
    <row r="38" spans="1:7" x14ac:dyDescent="0.2">
      <c r="B38" s="13"/>
      <c r="C38" s="26"/>
      <c r="D38" s="26"/>
      <c r="E38" s="13"/>
      <c r="F38" s="13"/>
      <c r="G38" s="7"/>
    </row>
    <row r="39" spans="1:7" x14ac:dyDescent="0.2">
      <c r="B39" s="7"/>
      <c r="C39" s="26"/>
      <c r="D39" s="26"/>
      <c r="E39" s="7"/>
      <c r="F39" s="7"/>
      <c r="G39" s="7"/>
    </row>
    <row r="40" spans="1:7" x14ac:dyDescent="0.2">
      <c r="B40" s="7"/>
      <c r="C40" s="26"/>
      <c r="D40" s="26"/>
      <c r="E40" s="7"/>
      <c r="F40" s="7"/>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ht="15.75" x14ac:dyDescent="0.25">
      <c r="A44" s="5"/>
      <c r="C44" s="26"/>
      <c r="D44" s="26"/>
      <c r="G44" s="7"/>
    </row>
    <row r="45" spans="1:7" ht="15.75" x14ac:dyDescent="0.2">
      <c r="A45" s="8"/>
      <c r="B45" s="13"/>
      <c r="C45" s="26"/>
      <c r="D45" s="26"/>
      <c r="E45" s="13"/>
      <c r="F45" s="13"/>
      <c r="G45" s="7"/>
    </row>
    <row r="46" spans="1:7" ht="15.75" x14ac:dyDescent="0.2">
      <c r="A46" s="16"/>
      <c r="B46" s="13"/>
      <c r="C46" s="26"/>
      <c r="D46" s="26"/>
      <c r="E46" s="13"/>
      <c r="F46" s="13"/>
      <c r="G46" s="7"/>
    </row>
    <row r="47" spans="1:7" ht="15.75" x14ac:dyDescent="0.2">
      <c r="A47" s="16"/>
      <c r="B47" s="13"/>
      <c r="C47" s="13"/>
      <c r="D47" s="13"/>
      <c r="E47" s="13"/>
      <c r="F47" s="13"/>
      <c r="G47" s="7"/>
    </row>
    <row r="48" spans="1:7" ht="15.75" x14ac:dyDescent="0.2">
      <c r="A48" s="16"/>
      <c r="B48" s="13"/>
      <c r="C48" s="13"/>
      <c r="D48" s="13"/>
      <c r="E48" s="13"/>
      <c r="F48" s="13"/>
      <c r="G48" s="7"/>
    </row>
    <row r="49" spans="1:7" ht="15.75" x14ac:dyDescent="0.2">
      <c r="A49" s="16"/>
      <c r="B49" s="13"/>
      <c r="C49" s="13"/>
      <c r="D49" s="13"/>
      <c r="E49" s="13"/>
      <c r="F49" s="13"/>
      <c r="G49" s="7"/>
    </row>
    <row r="50" spans="1:7" ht="15.75" x14ac:dyDescent="0.25">
      <c r="A50" s="6"/>
      <c r="B50" s="7"/>
      <c r="C50" s="7"/>
      <c r="D50" s="7"/>
      <c r="E50" s="7"/>
      <c r="F50" s="7"/>
      <c r="G50" s="7"/>
    </row>
    <row r="51" spans="1:7" x14ac:dyDescent="0.2">
      <c r="B51" s="7"/>
      <c r="C51" s="7"/>
      <c r="D51" s="7"/>
      <c r="E51" s="7"/>
      <c r="F51" s="7"/>
      <c r="G51" s="7"/>
    </row>
    <row r="52" spans="1:7" ht="15.75" x14ac:dyDescent="0.25">
      <c r="A52" s="5"/>
      <c r="D52" s="7"/>
      <c r="E52" s="7"/>
      <c r="F52" s="7"/>
      <c r="G52" s="7"/>
    </row>
    <row r="53" spans="1:7" ht="15.75" x14ac:dyDescent="0.2">
      <c r="A53" s="8"/>
      <c r="B53" s="15"/>
      <c r="C53" s="15"/>
      <c r="D53" s="7"/>
      <c r="E53" s="7"/>
      <c r="F53" s="7"/>
      <c r="G53" s="7"/>
    </row>
    <row r="54" spans="1:7" ht="15.75" x14ac:dyDescent="0.2">
      <c r="A54" s="16"/>
      <c r="B54" s="15"/>
      <c r="C54" s="15"/>
      <c r="D54" s="7"/>
      <c r="E54" s="7"/>
      <c r="F54" s="7"/>
      <c r="G54" s="7"/>
    </row>
    <row r="55" spans="1:7" ht="15.75" x14ac:dyDescent="0.2">
      <c r="A55" s="16"/>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5">
      <c r="A58" s="6"/>
      <c r="B58" s="7"/>
      <c r="C58" s="7"/>
      <c r="D58" s="7"/>
      <c r="E58" s="7"/>
      <c r="F58" s="7"/>
      <c r="G58" s="7"/>
    </row>
    <row r="59" spans="1:7" x14ac:dyDescent="0.2">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sheetData>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C33A-03F2-4EB3-BCE8-E1C6142CF0D5}">
  <sheetPr>
    <pageSetUpPr autoPageBreaks="0"/>
  </sheetPr>
  <dimension ref="A1:Y81"/>
  <sheetViews>
    <sheetView zoomScaleNormal="100" workbookViewId="0"/>
  </sheetViews>
  <sheetFormatPr defaultColWidth="7.109375" defaultRowHeight="15" x14ac:dyDescent="0.2"/>
  <cols>
    <col min="1" max="1" width="26.109375" style="3" customWidth="1"/>
    <col min="2" max="6" width="7.109375" style="3"/>
    <col min="7" max="7" width="7.109375" style="9"/>
    <col min="8" max="9" width="7.109375" style="3"/>
  </cols>
  <sheetData>
    <row r="1" spans="1:25" ht="18" x14ac:dyDescent="0.25">
      <c r="A1" s="2" t="s">
        <v>143</v>
      </c>
    </row>
    <row r="2" spans="1:25" x14ac:dyDescent="0.2">
      <c r="A2" s="183" t="s">
        <v>130</v>
      </c>
    </row>
    <row r="3" spans="1:25" x14ac:dyDescent="0.2">
      <c r="A3" s="183" t="s">
        <v>7</v>
      </c>
    </row>
    <row r="4" spans="1:25" ht="16.5" thickBot="1" x14ac:dyDescent="0.3">
      <c r="A4" s="4" t="s">
        <v>198</v>
      </c>
    </row>
    <row r="5" spans="1:25" ht="15.75" x14ac:dyDescent="0.25">
      <c r="B5" s="39" t="s">
        <v>122</v>
      </c>
      <c r="C5" s="40" t="s">
        <v>99</v>
      </c>
      <c r="D5" s="41"/>
      <c r="E5" s="42" t="s">
        <v>120</v>
      </c>
      <c r="F5" s="42"/>
      <c r="G5" s="42"/>
      <c r="H5" s="42"/>
      <c r="I5" s="41"/>
      <c r="L5" s="13"/>
      <c r="M5" s="13"/>
      <c r="N5" s="13"/>
      <c r="O5" s="35"/>
      <c r="P5" s="35"/>
      <c r="Q5" s="35"/>
      <c r="R5" s="35"/>
      <c r="S5" s="35"/>
    </row>
    <row r="6" spans="1:25" ht="16.5" thickBot="1" x14ac:dyDescent="0.3">
      <c r="A6" s="5"/>
      <c r="B6" s="43"/>
      <c r="C6" s="44" t="s">
        <v>15</v>
      </c>
      <c r="D6" s="45" t="s">
        <v>16</v>
      </c>
      <c r="E6" s="46" t="s">
        <v>17</v>
      </c>
      <c r="F6" s="47" t="s">
        <v>18</v>
      </c>
      <c r="G6" s="47" t="s">
        <v>19</v>
      </c>
      <c r="H6" s="47" t="s">
        <v>20</v>
      </c>
      <c r="I6" s="45" t="s">
        <v>21</v>
      </c>
      <c r="L6" s="13"/>
      <c r="M6" s="8"/>
      <c r="N6" s="13"/>
      <c r="O6" s="13"/>
      <c r="P6" s="13"/>
      <c r="Q6" s="13"/>
      <c r="R6" s="13"/>
      <c r="S6" s="13"/>
      <c r="T6" s="13"/>
      <c r="U6" s="13"/>
      <c r="V6" s="13"/>
    </row>
    <row r="7" spans="1:25" ht="31.5" x14ac:dyDescent="0.2">
      <c r="A7" s="19" t="s">
        <v>34</v>
      </c>
      <c r="B7" s="214">
        <v>48.103377067169475</v>
      </c>
      <c r="C7" s="185">
        <v>44.961083506806744</v>
      </c>
      <c r="D7" s="158">
        <v>51.337371967814207</v>
      </c>
      <c r="E7" s="159">
        <v>44.957806084083309</v>
      </c>
      <c r="F7" s="160">
        <v>48.649399388126483</v>
      </c>
      <c r="G7" s="160">
        <v>48.050861993676669</v>
      </c>
      <c r="H7" s="160">
        <v>49.899265822804914</v>
      </c>
      <c r="I7" s="161">
        <v>48.845269069569831</v>
      </c>
      <c r="K7" s="65"/>
      <c r="L7" s="13"/>
      <c r="M7" s="16"/>
      <c r="N7" s="65"/>
      <c r="O7" s="65"/>
      <c r="P7" s="65"/>
      <c r="Q7" s="10"/>
      <c r="S7" s="13"/>
      <c r="T7" s="13"/>
      <c r="U7" s="13"/>
      <c r="V7" s="13"/>
    </row>
    <row r="8" spans="1:25" ht="31.5" x14ac:dyDescent="0.2">
      <c r="A8" s="20" t="s">
        <v>35</v>
      </c>
      <c r="B8" s="215">
        <v>18.279722449207338</v>
      </c>
      <c r="C8" s="187">
        <v>20.268085162289474</v>
      </c>
      <c r="D8" s="164">
        <v>16.233333481654128</v>
      </c>
      <c r="E8" s="166">
        <v>16.546879059599686</v>
      </c>
      <c r="F8" s="167">
        <v>17.754793973170923</v>
      </c>
      <c r="G8" s="167">
        <v>19.004201400327794</v>
      </c>
      <c r="H8" s="167">
        <v>17.062995488563544</v>
      </c>
      <c r="I8" s="168">
        <v>21.008766365127126</v>
      </c>
      <c r="K8" s="65"/>
      <c r="L8" s="66"/>
      <c r="M8" s="16"/>
      <c r="N8" s="13"/>
      <c r="O8" s="66"/>
      <c r="P8" s="66"/>
      <c r="Q8" s="66"/>
      <c r="R8" s="13"/>
      <c r="S8" s="13"/>
      <c r="T8" s="13"/>
      <c r="U8" s="13"/>
      <c r="V8" s="13"/>
    </row>
    <row r="9" spans="1:25" ht="48" thickBot="1" x14ac:dyDescent="0.25">
      <c r="A9" s="48" t="s">
        <v>36</v>
      </c>
      <c r="B9" s="215">
        <v>33.616900483623198</v>
      </c>
      <c r="C9" s="187">
        <v>34.770831330904485</v>
      </c>
      <c r="D9" s="164">
        <v>32.429294550530983</v>
      </c>
      <c r="E9" s="166">
        <v>38.495314856317002</v>
      </c>
      <c r="F9" s="167">
        <v>33.595806638703372</v>
      </c>
      <c r="G9" s="167">
        <v>32.944936605995885</v>
      </c>
      <c r="H9" s="167">
        <v>33.03773868863135</v>
      </c>
      <c r="I9" s="168">
        <v>30.145964565303007</v>
      </c>
      <c r="K9" s="65"/>
      <c r="L9" s="66"/>
      <c r="M9" s="16"/>
      <c r="N9" s="16"/>
      <c r="O9" s="16"/>
      <c r="P9" s="16"/>
      <c r="Q9" s="16"/>
      <c r="R9" s="16"/>
      <c r="S9" s="13"/>
      <c r="T9" s="13"/>
      <c r="U9" s="13"/>
      <c r="V9" s="13"/>
    </row>
    <row r="10" spans="1:25" ht="20.100000000000001" customHeight="1" thickBot="1" x14ac:dyDescent="0.3">
      <c r="A10" s="49" t="s">
        <v>121</v>
      </c>
      <c r="B10" s="176">
        <v>2813</v>
      </c>
      <c r="C10" s="177">
        <v>1356</v>
      </c>
      <c r="D10" s="177">
        <v>1457</v>
      </c>
      <c r="E10" s="177">
        <v>575</v>
      </c>
      <c r="F10" s="177">
        <v>575</v>
      </c>
      <c r="G10" s="177">
        <v>582</v>
      </c>
      <c r="H10" s="177">
        <v>574</v>
      </c>
      <c r="I10" s="178">
        <v>507</v>
      </c>
      <c r="K10" s="10"/>
      <c r="L10" s="66"/>
      <c r="M10" s="16"/>
      <c r="N10" s="10"/>
      <c r="O10" s="13"/>
      <c r="P10" s="13"/>
      <c r="Q10" s="13"/>
      <c r="R10" s="13"/>
      <c r="S10" s="13"/>
      <c r="T10" s="13"/>
      <c r="U10" s="13"/>
      <c r="V10" s="13"/>
    </row>
    <row r="11" spans="1:25" ht="20.100000000000001" customHeight="1" x14ac:dyDescent="0.2">
      <c r="A11" s="37"/>
      <c r="B11" s="12"/>
      <c r="C11" s="15"/>
      <c r="D11" s="15"/>
      <c r="E11" s="13"/>
      <c r="F11" s="13"/>
      <c r="G11" s="13"/>
      <c r="H11" s="13"/>
      <c r="I11" s="13"/>
      <c r="L11" s="13"/>
      <c r="M11" s="16"/>
      <c r="N11" s="13"/>
      <c r="O11" s="13"/>
      <c r="P11" s="13"/>
      <c r="Q11" s="13"/>
      <c r="R11" s="13"/>
      <c r="S11" s="13"/>
      <c r="T11" s="13"/>
      <c r="U11" s="13"/>
      <c r="V11" s="13"/>
    </row>
    <row r="12" spans="1:25" ht="20.100000000000001" customHeight="1" thickBot="1" x14ac:dyDescent="0.3">
      <c r="A12" s="4" t="s">
        <v>199</v>
      </c>
    </row>
    <row r="13" spans="1:25" ht="15.75" thickBot="1" x14ac:dyDescent="0.25">
      <c r="B13" s="22" t="s">
        <v>14</v>
      </c>
      <c r="C13" s="23"/>
      <c r="D13" s="24"/>
      <c r="E13" s="22" t="s">
        <v>22</v>
      </c>
      <c r="F13" s="23"/>
      <c r="G13" s="24"/>
      <c r="H13" s="22" t="s">
        <v>16</v>
      </c>
      <c r="I13" s="23"/>
      <c r="J13" s="24"/>
      <c r="K13" s="22" t="s">
        <v>17</v>
      </c>
      <c r="L13" s="23"/>
      <c r="M13" s="24"/>
      <c r="N13" s="22" t="s">
        <v>18</v>
      </c>
      <c r="O13" s="23"/>
      <c r="P13" s="24"/>
      <c r="Q13" s="22" t="s">
        <v>19</v>
      </c>
      <c r="R13" s="23"/>
      <c r="S13" s="24"/>
      <c r="T13" s="22" t="s">
        <v>20</v>
      </c>
      <c r="U13" s="23"/>
      <c r="V13" s="24"/>
      <c r="W13" s="22" t="s">
        <v>21</v>
      </c>
      <c r="X13" s="23"/>
      <c r="Y13" s="24"/>
    </row>
    <row r="14" spans="1:25" ht="26.25" thickBot="1" x14ac:dyDescent="0.25">
      <c r="A14" s="18"/>
      <c r="B14" s="30" t="s">
        <v>84</v>
      </c>
      <c r="C14" s="31" t="s">
        <v>118</v>
      </c>
      <c r="D14" s="32" t="s">
        <v>119</v>
      </c>
      <c r="E14" s="30" t="s">
        <v>84</v>
      </c>
      <c r="F14" s="31" t="s">
        <v>118</v>
      </c>
      <c r="G14" s="32" t="s">
        <v>119</v>
      </c>
      <c r="H14" s="30" t="s">
        <v>84</v>
      </c>
      <c r="I14" s="31" t="s">
        <v>118</v>
      </c>
      <c r="J14" s="32" t="s">
        <v>119</v>
      </c>
      <c r="K14" s="30" t="s">
        <v>84</v>
      </c>
      <c r="L14" s="31" t="s">
        <v>118</v>
      </c>
      <c r="M14" s="32" t="s">
        <v>119</v>
      </c>
      <c r="N14" s="30" t="s">
        <v>84</v>
      </c>
      <c r="O14" s="31" t="s">
        <v>118</v>
      </c>
      <c r="P14" s="32" t="s">
        <v>119</v>
      </c>
      <c r="Q14" s="30" t="s">
        <v>84</v>
      </c>
      <c r="R14" s="31" t="s">
        <v>118</v>
      </c>
      <c r="S14" s="32" t="s">
        <v>119</v>
      </c>
      <c r="T14" s="30" t="s">
        <v>84</v>
      </c>
      <c r="U14" s="31" t="s">
        <v>118</v>
      </c>
      <c r="V14" s="32" t="s">
        <v>119</v>
      </c>
      <c r="W14" s="30" t="s">
        <v>84</v>
      </c>
      <c r="X14" s="31" t="s">
        <v>118</v>
      </c>
      <c r="Y14" s="32" t="s">
        <v>119</v>
      </c>
    </row>
    <row r="15" spans="1:25" ht="31.5" x14ac:dyDescent="0.2">
      <c r="A15" s="27" t="s">
        <v>34</v>
      </c>
      <c r="B15" s="216">
        <f>B7</f>
        <v>48.103377067169475</v>
      </c>
      <c r="C15" s="134">
        <f>MAX(0,(B15)-(SQRT((((B15)*(100-(B15)))/$B$10))*1.96))</f>
        <v>46.256965391792626</v>
      </c>
      <c r="D15" s="135">
        <f>((B15)+(SQRT((((B15)*(100-(B15)))/$B$10))*1.96))</f>
        <v>49.949788742546325</v>
      </c>
      <c r="E15" s="216">
        <f>C7</f>
        <v>44.961083506806744</v>
      </c>
      <c r="F15" s="134">
        <f>MAX(0,(E15)-(SQRT((((E15)*(100-(E15)))/$C$10))*1.96))</f>
        <v>42.313317825763477</v>
      </c>
      <c r="G15" s="135">
        <f>((E15)+(SQRT((((E15)*(100-(E15)))/$C$10))*1.96))</f>
        <v>47.608849187850012</v>
      </c>
      <c r="H15" s="216">
        <f>D7</f>
        <v>51.337371967814207</v>
      </c>
      <c r="I15" s="134">
        <f>MAX(0,(H15)-(SQRT((((H15)*(100-(H15)))/$D$10))*1.96))</f>
        <v>48.770874196101893</v>
      </c>
      <c r="J15" s="135">
        <f>((H15)+(SQRT((((H15)*(100-(H15)))/$D$10))*1.96))</f>
        <v>53.90386973952652</v>
      </c>
      <c r="K15" s="216">
        <f>E7</f>
        <v>44.957806084083309</v>
      </c>
      <c r="L15" s="134">
        <f>MAX(0,(K15)-(SQRT(((K15)*(100-(K15)))/$E$10)*1.96))</f>
        <v>40.891757422250905</v>
      </c>
      <c r="M15" s="135">
        <f>((K15)+(SQRT((((K15)*(100-(K15)))/$E$10))*1.96))</f>
        <v>49.023854745915713</v>
      </c>
      <c r="N15" s="216">
        <f>F7</f>
        <v>48.649399388126483</v>
      </c>
      <c r="O15" s="134">
        <f>MAX(0,((N15)-(SQRT((((N15)*(100-(N15)))/$F$10))*1.96)))</f>
        <v>44.564008139154723</v>
      </c>
      <c r="P15" s="135">
        <f>((N15)+(SQRT((((N15)*(100-(N15)))/$F$10))*1.96))</f>
        <v>52.734790637098243</v>
      </c>
      <c r="Q15" s="216">
        <f>G7</f>
        <v>48.050861993676669</v>
      </c>
      <c r="R15" s="134">
        <f>MAX(0,((Q15)-(SQRT((((Q15)*(100-(Q15)))/$G$10))*1.96)))</f>
        <v>43.991719068774962</v>
      </c>
      <c r="S15" s="135">
        <f>((Q15)+(SQRT((((Q15)*(100-(Q15)))/$G$10))*1.96))</f>
        <v>52.110004918578376</v>
      </c>
      <c r="T15" s="216">
        <f>H7</f>
        <v>49.899265822804914</v>
      </c>
      <c r="U15" s="134">
        <f>MAX(0,(T15)-(SQRT((((T15)*(100-(T15)))/$H$10))*1.96))</f>
        <v>45.808833155725132</v>
      </c>
      <c r="V15" s="135">
        <f>((T15)+(SQRT((((T15)*(100-(T15)))/$H$10))*1.96))</f>
        <v>53.989698489884695</v>
      </c>
      <c r="W15" s="216">
        <f>I7</f>
        <v>48.845269069569831</v>
      </c>
      <c r="X15" s="134">
        <f>MAX(0,(W15)-(SQRT((((W15)*(100-(W15)))/$I$10))*1.96))</f>
        <v>44.494097109046834</v>
      </c>
      <c r="Y15" s="135">
        <f>((W15)+(SQRT((((W15)*(100-(W15)))/$I$10))*1.96))</f>
        <v>53.196441030092828</v>
      </c>
    </row>
    <row r="16" spans="1:25" ht="31.5" x14ac:dyDescent="0.2">
      <c r="A16" s="28" t="s">
        <v>35</v>
      </c>
      <c r="B16" s="218">
        <f>B8</f>
        <v>18.279722449207338</v>
      </c>
      <c r="C16" s="137">
        <f t="shared" ref="C16:C17" si="0">MAX(0,(B16)-(SQRT((((B16)*(100-(B16)))/$B$10))*1.96))</f>
        <v>16.851417567886738</v>
      </c>
      <c r="D16" s="138">
        <f>((B16)+(SQRT((((B16)*(100-(B16)))/$B$10))*1.96))</f>
        <v>19.708027330527937</v>
      </c>
      <c r="E16" s="218">
        <f>C8</f>
        <v>20.268085162289474</v>
      </c>
      <c r="F16" s="137">
        <f t="shared" ref="F16:F17" si="1">MAX(0,(E16)-(SQRT((((E16)*(100-(E16)))/$C$10))*1.96))</f>
        <v>18.128405868524936</v>
      </c>
      <c r="G16" s="138">
        <f>((E16)+(SQRT((((E16)*(100-(E16)))/$C$10))*1.96))</f>
        <v>22.407764456054011</v>
      </c>
      <c r="H16" s="218">
        <f>D8</f>
        <v>16.233333481654128</v>
      </c>
      <c r="I16" s="137">
        <f t="shared" ref="I16:I17" si="2">MAX(0,(H16)-(SQRT((((H16)*(100-(H16)))/$D$10))*1.96))</f>
        <v>14.339831485678507</v>
      </c>
      <c r="J16" s="138">
        <f>((H16)+(SQRT((((H16)*(100-(H16)))/$D$10))*1.96))</f>
        <v>18.126835477629747</v>
      </c>
      <c r="K16" s="218">
        <f>E8</f>
        <v>16.546879059599686</v>
      </c>
      <c r="L16" s="137">
        <f>MAX(0,(K16)-(SQRT(((K16)*(100-(K16)))/$E$10)*1.96))</f>
        <v>13.50948256935083</v>
      </c>
      <c r="M16" s="138">
        <f>((K16)+(SQRT((((K16)*(100-(K16)))/$E$10))*1.96))</f>
        <v>19.584275549848542</v>
      </c>
      <c r="N16" s="218">
        <f>F8</f>
        <v>17.754793973170923</v>
      </c>
      <c r="O16" s="137">
        <f>MAX(0,((N16)-(SQRT((((N16)*(100-(N16)))/$F$10))*1.96)))</f>
        <v>14.631338896907746</v>
      </c>
      <c r="P16" s="138">
        <f>((N16)+(SQRT((((N16)*(100-(N16)))/$F$10))*1.96))</f>
        <v>20.8782490494341</v>
      </c>
      <c r="Q16" s="218">
        <f>G8</f>
        <v>19.004201400327794</v>
      </c>
      <c r="R16" s="137">
        <f>MAX(0,((Q16)-(SQRT((((Q16)*(100-(Q16)))/$G$10))*1.96)))</f>
        <v>15.81669814425293</v>
      </c>
      <c r="S16" s="138">
        <f>((Q16)+(SQRT((((Q16)*(100-(Q16)))/$G$10))*1.96))</f>
        <v>22.191704656402656</v>
      </c>
      <c r="T16" s="218">
        <f>H8</f>
        <v>17.062995488563544</v>
      </c>
      <c r="U16" s="137">
        <f t="shared" ref="U16:U17" si="3">MAX(0,(T16)-(SQRT((((T16)*(100-(T16)))/$H$10))*1.96))</f>
        <v>13.985468034074621</v>
      </c>
      <c r="V16" s="138">
        <f>((T16)+(SQRT((((T16)*(100-(T16)))/$H$10))*1.96))</f>
        <v>20.140522943052467</v>
      </c>
      <c r="W16" s="218">
        <f>I8</f>
        <v>21.008766365127126</v>
      </c>
      <c r="X16" s="137">
        <f t="shared" ref="X16:X17" si="4">MAX(0,(W16)-(SQRT((((W16)*(100-(W16)))/$I$10))*1.96))</f>
        <v>17.462741181651083</v>
      </c>
      <c r="Y16" s="138">
        <f>((W16)+(SQRT((((W16)*(100-(W16)))/$I$10))*1.96))</f>
        <v>24.55479154860317</v>
      </c>
    </row>
    <row r="17" spans="1:25" ht="48" thickBot="1" x14ac:dyDescent="0.25">
      <c r="A17" s="29" t="s">
        <v>36</v>
      </c>
      <c r="B17" s="217">
        <f>B9</f>
        <v>33.616900483623198</v>
      </c>
      <c r="C17" s="140">
        <f t="shared" si="0"/>
        <v>31.871163539748533</v>
      </c>
      <c r="D17" s="141">
        <f>((B17)+(SQRT((((B17)*(100-(B17)))/$B$10))*1.96))</f>
        <v>35.362637427497866</v>
      </c>
      <c r="E17" s="217">
        <f>C9</f>
        <v>34.770831330904485</v>
      </c>
      <c r="F17" s="140">
        <f t="shared" si="1"/>
        <v>32.235967203035294</v>
      </c>
      <c r="G17" s="141">
        <f>((E17)+(SQRT((((E17)*(100-(E17)))/$C$10))*1.96))</f>
        <v>37.305695458773677</v>
      </c>
      <c r="H17" s="217">
        <f>D9</f>
        <v>32.429294550530983</v>
      </c>
      <c r="I17" s="140">
        <f t="shared" si="2"/>
        <v>30.025627707633454</v>
      </c>
      <c r="J17" s="141">
        <f>((H17)+(SQRT((((H17)*(100-(H17)))/$D$10))*1.96))</f>
        <v>34.832961393428512</v>
      </c>
      <c r="K17" s="217">
        <f>E9</f>
        <v>38.495314856317002</v>
      </c>
      <c r="L17" s="140">
        <f>MAX(0,(K17)-(SQRT(((K17)*(100-(K17)))/$E$10)*1.96))</f>
        <v>34.518089616142575</v>
      </c>
      <c r="M17" s="141">
        <f>((K17)+(SQRT((((K17)*(100-(K17)))/$E$10))*1.96))</f>
        <v>42.472540096491429</v>
      </c>
      <c r="N17" s="217">
        <f>F9</f>
        <v>33.595806638703372</v>
      </c>
      <c r="O17" s="140">
        <f>MAX(0,((N17)-(SQRT((((N17)*(100-(N17)))/$F$10))*1.96)))</f>
        <v>29.735138795116992</v>
      </c>
      <c r="P17" s="141">
        <f>((N17)+(SQRT((((N17)*(100-(N17)))/$F$10))*1.96))</f>
        <v>37.45647448228975</v>
      </c>
      <c r="Q17" s="217">
        <f>G9</f>
        <v>32.944936605995885</v>
      </c>
      <c r="R17" s="140">
        <f>MAX(0,((Q17)-(SQRT((((Q17)*(100-(Q17)))/$G$10))*1.96)))</f>
        <v>29.126331878850745</v>
      </c>
      <c r="S17" s="141">
        <f>((Q17)+(SQRT((((Q17)*(100-(Q17)))/$G$10))*1.96))</f>
        <v>36.763541333141021</v>
      </c>
      <c r="T17" s="217">
        <f>H9</f>
        <v>33.03773868863135</v>
      </c>
      <c r="U17" s="140">
        <f t="shared" si="3"/>
        <v>29.189869160689472</v>
      </c>
      <c r="V17" s="141">
        <f>((T17)+(SQRT((((T17)*(100-(T17)))/$H$10))*1.96))</f>
        <v>36.885608216573232</v>
      </c>
      <c r="W17" s="217">
        <f>I9</f>
        <v>30.145964565303007</v>
      </c>
      <c r="X17" s="140">
        <f t="shared" si="4"/>
        <v>26.151464487678751</v>
      </c>
      <c r="Y17" s="141">
        <f>((W17)+(SQRT((((W17)*(100-(W17)))/$I$10))*1.96))</f>
        <v>34.140464642927263</v>
      </c>
    </row>
    <row r="19" spans="1:25" ht="15.6" customHeight="1" x14ac:dyDescent="0.2"/>
    <row r="20" spans="1:25" ht="15.6" customHeight="1" x14ac:dyDescent="0.2"/>
    <row r="21" spans="1:25" ht="15.6" customHeight="1" x14ac:dyDescent="0.2"/>
    <row r="22" spans="1:25" ht="15.6" customHeight="1" x14ac:dyDescent="0.2">
      <c r="A22" s="37"/>
      <c r="B22" s="33"/>
      <c r="C22" s="34"/>
      <c r="D22" s="34"/>
      <c r="E22" s="33"/>
      <c r="F22" s="34"/>
      <c r="G22" s="34"/>
      <c r="H22" s="33"/>
      <c r="I22" s="34"/>
      <c r="J22" s="34"/>
      <c r="K22" s="33"/>
      <c r="L22" s="34"/>
      <c r="M22" s="34"/>
      <c r="N22" s="33"/>
      <c r="O22" s="34"/>
      <c r="P22" s="34"/>
      <c r="Q22" s="33"/>
      <c r="R22" s="34"/>
      <c r="S22" s="34"/>
      <c r="T22" s="33"/>
      <c r="U22" s="34"/>
      <c r="V22" s="34"/>
      <c r="W22" s="33"/>
      <c r="X22" s="34"/>
      <c r="Y22" s="34"/>
    </row>
    <row r="23" spans="1:25" ht="15.6" customHeight="1" x14ac:dyDescent="0.2">
      <c r="A23" s="37"/>
      <c r="B23" s="33"/>
      <c r="C23" s="34"/>
      <c r="D23" s="34"/>
      <c r="E23" s="33"/>
      <c r="F23" s="34"/>
      <c r="G23" s="34"/>
      <c r="H23" s="33"/>
      <c r="I23" s="34"/>
      <c r="J23" s="34"/>
      <c r="K23" s="33"/>
      <c r="L23" s="34"/>
      <c r="M23" s="34"/>
      <c r="N23" s="33"/>
      <c r="O23" s="34"/>
      <c r="P23" s="34"/>
      <c r="Q23" s="33"/>
      <c r="R23" s="34"/>
      <c r="S23" s="34"/>
      <c r="T23" s="33"/>
      <c r="U23" s="34"/>
      <c r="V23" s="34"/>
      <c r="W23" s="33"/>
      <c r="X23" s="34"/>
      <c r="Y23" s="34"/>
    </row>
    <row r="24" spans="1:25" ht="15.6" customHeight="1" x14ac:dyDescent="0.2">
      <c r="A24" s="37"/>
      <c r="B24" s="33"/>
      <c r="C24" s="34"/>
      <c r="D24" s="34"/>
      <c r="E24" s="33"/>
      <c r="F24" s="34"/>
      <c r="G24" s="34"/>
      <c r="H24" s="33"/>
      <c r="I24" s="34"/>
      <c r="J24" s="34"/>
      <c r="K24" s="33"/>
      <c r="L24" s="34"/>
      <c r="M24" s="34"/>
      <c r="N24" s="33"/>
      <c r="O24" s="34"/>
      <c r="P24" s="34"/>
      <c r="Q24" s="33"/>
      <c r="R24" s="34"/>
      <c r="S24" s="34"/>
      <c r="T24" s="33"/>
      <c r="U24" s="34"/>
      <c r="V24" s="34"/>
      <c r="W24" s="33"/>
      <c r="X24" s="34"/>
      <c r="Y24" s="34"/>
    </row>
    <row r="25" spans="1:25" ht="15.6" customHeight="1" x14ac:dyDescent="0.2">
      <c r="A25" s="37"/>
      <c r="B25" s="33"/>
      <c r="C25" s="34"/>
      <c r="D25" s="34"/>
      <c r="E25" s="33"/>
      <c r="F25" s="34"/>
      <c r="G25" s="34"/>
      <c r="H25" s="33"/>
      <c r="I25" s="34"/>
      <c r="J25" s="34"/>
      <c r="K25" s="33"/>
      <c r="L25" s="34"/>
      <c r="M25" s="34"/>
      <c r="N25" s="33"/>
      <c r="O25" s="34"/>
      <c r="P25" s="34"/>
      <c r="Q25" s="33"/>
      <c r="R25" s="34"/>
      <c r="S25" s="34"/>
      <c r="T25" s="33"/>
      <c r="U25" s="34"/>
      <c r="V25" s="34"/>
      <c r="W25" s="33"/>
      <c r="X25" s="34"/>
      <c r="Y25" s="34"/>
    </row>
    <row r="26" spans="1:25" ht="15.6" customHeight="1" x14ac:dyDescent="0.2"/>
    <row r="27" spans="1:25" ht="15.6" customHeight="1" x14ac:dyDescent="0.2"/>
    <row r="28" spans="1:25" ht="15.6" customHeight="1" x14ac:dyDescent="0.2"/>
    <row r="29" spans="1:25" ht="15.6" customHeight="1" x14ac:dyDescent="0.2"/>
    <row r="30" spans="1:25" ht="15.6" customHeight="1" x14ac:dyDescent="0.2"/>
    <row r="31" spans="1:25" ht="15.6" customHeight="1" x14ac:dyDescent="0.2"/>
    <row r="32" spans="1:25" ht="15.6" customHeight="1" x14ac:dyDescent="0.2"/>
    <row r="33" spans="1:7" ht="15.6" customHeight="1" x14ac:dyDescent="0.2"/>
    <row r="34" spans="1:7" ht="15.95" customHeight="1" x14ac:dyDescent="0.2"/>
    <row r="35" spans="1:7" x14ac:dyDescent="0.2">
      <c r="B35" s="13"/>
      <c r="E35" s="13"/>
      <c r="F35" s="13"/>
      <c r="G35" s="7"/>
    </row>
    <row r="36" spans="1:7" x14ac:dyDescent="0.2">
      <c r="B36" s="13"/>
      <c r="E36" s="13"/>
      <c r="F36" s="13"/>
      <c r="G36" s="7"/>
    </row>
    <row r="37" spans="1:7" x14ac:dyDescent="0.2">
      <c r="B37" s="13"/>
      <c r="E37" s="13"/>
      <c r="F37" s="13"/>
      <c r="G37" s="7"/>
    </row>
    <row r="38" spans="1:7" x14ac:dyDescent="0.2">
      <c r="B38" s="13"/>
      <c r="C38" s="256"/>
      <c r="D38" s="256"/>
      <c r="E38" s="13"/>
      <c r="F38" s="13"/>
      <c r="G38" s="7"/>
    </row>
    <row r="39" spans="1:7" x14ac:dyDescent="0.2">
      <c r="B39" s="13"/>
      <c r="C39" s="26"/>
      <c r="D39" s="26"/>
      <c r="E39" s="13"/>
      <c r="F39" s="13"/>
      <c r="G39" s="7"/>
    </row>
    <row r="40" spans="1:7" x14ac:dyDescent="0.2">
      <c r="B40" s="7"/>
      <c r="C40" s="26"/>
      <c r="D40" s="26"/>
      <c r="E40" s="7"/>
      <c r="F40" s="7"/>
      <c r="G40" s="7"/>
    </row>
    <row r="41" spans="1:7" x14ac:dyDescent="0.2">
      <c r="B41" s="7"/>
      <c r="C41" s="26"/>
      <c r="D41" s="26"/>
      <c r="E41" s="7"/>
      <c r="F41" s="7"/>
      <c r="G41" s="7"/>
    </row>
    <row r="42" spans="1:7" x14ac:dyDescent="0.2">
      <c r="B42" s="7"/>
      <c r="C42" s="26"/>
      <c r="D42" s="26"/>
      <c r="E42" s="7"/>
      <c r="F42" s="7"/>
      <c r="G42" s="7"/>
    </row>
    <row r="43" spans="1:7" x14ac:dyDescent="0.2">
      <c r="B43" s="7"/>
      <c r="C43" s="26"/>
      <c r="D43" s="26"/>
      <c r="E43" s="7"/>
      <c r="F43" s="7"/>
      <c r="G43" s="7"/>
    </row>
    <row r="44" spans="1:7" x14ac:dyDescent="0.2">
      <c r="B44" s="7"/>
      <c r="C44" s="26"/>
      <c r="D44" s="26"/>
      <c r="E44" s="7"/>
      <c r="F44" s="7"/>
      <c r="G44" s="7"/>
    </row>
    <row r="45" spans="1:7" ht="15.75" x14ac:dyDescent="0.25">
      <c r="A45" s="5"/>
      <c r="C45" s="26"/>
      <c r="D45" s="26"/>
      <c r="G45" s="7"/>
    </row>
    <row r="46" spans="1:7" ht="15.75" x14ac:dyDescent="0.2">
      <c r="A46" s="8"/>
      <c r="B46" s="13"/>
      <c r="C46" s="26"/>
      <c r="D46" s="26"/>
      <c r="E46" s="13"/>
      <c r="F46" s="13"/>
      <c r="G46" s="7"/>
    </row>
    <row r="47" spans="1:7" ht="15.75" x14ac:dyDescent="0.2">
      <c r="A47" s="16"/>
      <c r="B47" s="13"/>
      <c r="C47" s="26"/>
      <c r="D47" s="26"/>
      <c r="E47" s="13"/>
      <c r="F47" s="13"/>
      <c r="G47" s="7"/>
    </row>
    <row r="48" spans="1:7" ht="15.75" x14ac:dyDescent="0.2">
      <c r="A48" s="16"/>
      <c r="B48" s="13"/>
      <c r="C48" s="13"/>
      <c r="D48" s="13"/>
      <c r="E48" s="13"/>
      <c r="F48" s="13"/>
      <c r="G48" s="7"/>
    </row>
    <row r="49" spans="1:7" ht="15.75" x14ac:dyDescent="0.2">
      <c r="A49" s="16"/>
      <c r="B49" s="13"/>
      <c r="C49" s="13"/>
      <c r="D49" s="13"/>
      <c r="E49" s="13"/>
      <c r="F49" s="13"/>
      <c r="G49" s="7"/>
    </row>
    <row r="50" spans="1:7" ht="15.75" x14ac:dyDescent="0.2">
      <c r="A50" s="16"/>
      <c r="B50" s="13"/>
      <c r="C50" s="13"/>
      <c r="D50" s="13"/>
      <c r="E50" s="13"/>
      <c r="F50" s="13"/>
      <c r="G50" s="7"/>
    </row>
    <row r="51" spans="1:7" ht="15.75" x14ac:dyDescent="0.25">
      <c r="A51" s="6"/>
      <c r="B51" s="7"/>
      <c r="C51" s="7"/>
      <c r="D51" s="7"/>
      <c r="E51" s="7"/>
      <c r="F51" s="7"/>
      <c r="G51" s="7"/>
    </row>
    <row r="52" spans="1:7" x14ac:dyDescent="0.2">
      <c r="B52" s="7"/>
      <c r="C52" s="7"/>
      <c r="D52" s="7"/>
      <c r="E52" s="7"/>
      <c r="F52" s="7"/>
      <c r="G52" s="7"/>
    </row>
    <row r="53" spans="1:7" ht="15.75" x14ac:dyDescent="0.25">
      <c r="A53" s="5"/>
      <c r="D53" s="7"/>
      <c r="E53" s="7"/>
      <c r="F53" s="7"/>
      <c r="G53" s="7"/>
    </row>
    <row r="54" spans="1:7" ht="15.75" x14ac:dyDescent="0.2">
      <c r="A54" s="8"/>
      <c r="B54" s="15"/>
      <c r="C54" s="15"/>
      <c r="D54" s="7"/>
      <c r="E54" s="7"/>
      <c r="F54" s="7"/>
      <c r="G54" s="7"/>
    </row>
    <row r="55" spans="1:7" ht="15.75" x14ac:dyDescent="0.2">
      <c r="A55" s="16"/>
      <c r="B55" s="15"/>
      <c r="C55" s="15"/>
      <c r="D55" s="7"/>
      <c r="E55" s="7"/>
      <c r="F55" s="7"/>
      <c r="G55" s="7"/>
    </row>
    <row r="56" spans="1:7" ht="15.75" x14ac:dyDescent="0.2">
      <c r="A56" s="16"/>
      <c r="B56" s="15"/>
      <c r="C56" s="15"/>
      <c r="D56" s="7"/>
      <c r="E56" s="7"/>
      <c r="F56" s="7"/>
      <c r="G56" s="7"/>
    </row>
    <row r="57" spans="1:7" ht="15.75" x14ac:dyDescent="0.2">
      <c r="A57" s="16"/>
      <c r="B57" s="15"/>
      <c r="C57" s="15"/>
      <c r="D57" s="7"/>
      <c r="E57" s="7"/>
      <c r="F57" s="7"/>
      <c r="G57" s="7"/>
    </row>
    <row r="58" spans="1:7" ht="15.75" x14ac:dyDescent="0.2">
      <c r="A58" s="16"/>
      <c r="B58" s="15"/>
      <c r="C58" s="15"/>
      <c r="D58" s="7"/>
      <c r="E58" s="7"/>
      <c r="F58" s="7"/>
      <c r="G58" s="7"/>
    </row>
    <row r="59" spans="1:7" ht="15.75" x14ac:dyDescent="0.25">
      <c r="A59" s="6"/>
      <c r="B59" s="7"/>
      <c r="C59" s="7"/>
      <c r="D59" s="7"/>
      <c r="E59" s="7"/>
      <c r="F59" s="7"/>
      <c r="G59" s="7"/>
    </row>
    <row r="60" spans="1:7" x14ac:dyDescent="0.2">
      <c r="B60" s="7"/>
      <c r="C60" s="7"/>
      <c r="D60" s="7"/>
      <c r="E60" s="7"/>
      <c r="F60" s="7"/>
      <c r="G60" s="7"/>
    </row>
    <row r="61" spans="1:7" x14ac:dyDescent="0.2">
      <c r="B61" s="7"/>
      <c r="C61" s="7"/>
      <c r="D61" s="7"/>
      <c r="E61" s="7"/>
      <c r="F61" s="7"/>
      <c r="G61" s="7"/>
    </row>
    <row r="62" spans="1:7" x14ac:dyDescent="0.2">
      <c r="B62" s="7"/>
      <c r="C62" s="7"/>
      <c r="D62" s="7"/>
      <c r="E62" s="7"/>
      <c r="F62" s="7"/>
      <c r="G62" s="7"/>
    </row>
    <row r="63" spans="1:7" x14ac:dyDescent="0.2">
      <c r="B63" s="7"/>
      <c r="C63" s="7"/>
      <c r="D63" s="7"/>
      <c r="E63" s="7"/>
      <c r="F63" s="7"/>
      <c r="G63" s="7"/>
    </row>
    <row r="64" spans="1:7" x14ac:dyDescent="0.2">
      <c r="B64" s="7"/>
      <c r="C64" s="7"/>
      <c r="D64" s="7"/>
      <c r="E64" s="7"/>
      <c r="F64" s="7"/>
      <c r="G64" s="7"/>
    </row>
    <row r="65" spans="2:7" x14ac:dyDescent="0.2">
      <c r="B65" s="7"/>
      <c r="C65" s="7"/>
      <c r="D65" s="7"/>
      <c r="E65" s="7"/>
      <c r="F65" s="7"/>
      <c r="G65" s="7"/>
    </row>
    <row r="66" spans="2:7" x14ac:dyDescent="0.2">
      <c r="B66" s="7"/>
      <c r="C66" s="7"/>
      <c r="D66" s="7"/>
      <c r="E66" s="7"/>
      <c r="F66" s="7"/>
      <c r="G66" s="7"/>
    </row>
    <row r="67" spans="2:7" x14ac:dyDescent="0.2">
      <c r="B67" s="7"/>
      <c r="C67" s="7"/>
      <c r="D67" s="7"/>
      <c r="E67" s="7"/>
      <c r="F67" s="7"/>
      <c r="G67" s="7"/>
    </row>
    <row r="68" spans="2:7" x14ac:dyDescent="0.2">
      <c r="B68" s="7"/>
      <c r="C68" s="7"/>
      <c r="D68" s="7"/>
      <c r="E68" s="7"/>
      <c r="F68" s="7"/>
      <c r="G68" s="7"/>
    </row>
    <row r="69" spans="2:7" x14ac:dyDescent="0.2">
      <c r="B69" s="7"/>
      <c r="C69" s="7"/>
      <c r="D69" s="7"/>
      <c r="E69" s="7"/>
      <c r="F69" s="7"/>
      <c r="G69" s="7"/>
    </row>
    <row r="70" spans="2:7" x14ac:dyDescent="0.2">
      <c r="B70" s="7"/>
      <c r="C70" s="7"/>
      <c r="D70" s="7"/>
      <c r="E70" s="7"/>
      <c r="F70" s="7"/>
      <c r="G70" s="7"/>
    </row>
    <row r="71" spans="2:7" x14ac:dyDescent="0.2">
      <c r="B71" s="7"/>
      <c r="C71" s="7"/>
      <c r="D71" s="7"/>
      <c r="E71" s="7"/>
      <c r="F71" s="7"/>
      <c r="G71" s="7"/>
    </row>
    <row r="72" spans="2:7" x14ac:dyDescent="0.2">
      <c r="B72" s="7"/>
      <c r="C72" s="7"/>
      <c r="D72" s="7"/>
      <c r="E72" s="7"/>
      <c r="F72" s="7"/>
      <c r="G72" s="7"/>
    </row>
    <row r="73" spans="2:7" x14ac:dyDescent="0.2">
      <c r="B73" s="7"/>
      <c r="C73" s="7"/>
      <c r="D73" s="7"/>
      <c r="E73" s="7"/>
      <c r="F73" s="7"/>
      <c r="G73" s="7"/>
    </row>
    <row r="74" spans="2:7" x14ac:dyDescent="0.2">
      <c r="B74" s="7"/>
      <c r="C74" s="7"/>
      <c r="D74" s="7"/>
      <c r="E74" s="7"/>
      <c r="F74" s="7"/>
      <c r="G74" s="7"/>
    </row>
    <row r="75" spans="2:7" x14ac:dyDescent="0.2">
      <c r="B75" s="7"/>
      <c r="C75" s="7"/>
      <c r="D75" s="7"/>
      <c r="E75" s="7"/>
      <c r="F75" s="7"/>
      <c r="G75" s="7"/>
    </row>
    <row r="76" spans="2:7" x14ac:dyDescent="0.2">
      <c r="B76" s="7"/>
      <c r="C76" s="7"/>
      <c r="D76" s="7"/>
      <c r="E76" s="7"/>
      <c r="F76" s="7"/>
      <c r="G76" s="7"/>
    </row>
    <row r="77" spans="2:7" x14ac:dyDescent="0.2">
      <c r="B77" s="7"/>
      <c r="C77" s="7"/>
      <c r="D77" s="7"/>
      <c r="E77" s="7"/>
      <c r="F77" s="7"/>
      <c r="G77" s="7"/>
    </row>
    <row r="78" spans="2:7" x14ac:dyDescent="0.2">
      <c r="B78" s="7"/>
      <c r="C78" s="7"/>
      <c r="D78" s="7"/>
      <c r="E78" s="7"/>
      <c r="F78" s="7"/>
      <c r="G78" s="7"/>
    </row>
    <row r="79" spans="2:7" x14ac:dyDescent="0.2">
      <c r="B79" s="7"/>
      <c r="C79" s="7"/>
      <c r="D79" s="7"/>
      <c r="E79" s="7"/>
      <c r="F79" s="7"/>
      <c r="G79" s="7"/>
    </row>
    <row r="80" spans="2:7" x14ac:dyDescent="0.2">
      <c r="B80" s="7"/>
      <c r="C80" s="7"/>
      <c r="D80" s="7"/>
      <c r="E80" s="7"/>
      <c r="F80" s="7"/>
      <c r="G80" s="7"/>
    </row>
    <row r="81" spans="2:7" x14ac:dyDescent="0.2">
      <c r="B81" s="7"/>
      <c r="C81" s="7"/>
      <c r="D81" s="7"/>
      <c r="E81" s="7"/>
      <c r="F81" s="7"/>
      <c r="G81" s="7"/>
    </row>
  </sheetData>
  <mergeCells count="1">
    <mergeCell ref="C38:D38"/>
  </mergeCells>
  <pageMargins left="0.7" right="0.7" top="0.75" bottom="0.75" header="0.3" footer="0.3"/>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Cover sheet</vt:lpstr>
      <vt:lpstr>Table of contents</vt:lpstr>
      <vt:lpstr>1</vt:lpstr>
      <vt:lpstr>2</vt:lpstr>
      <vt:lpstr>3</vt:lpstr>
      <vt:lpstr>4</vt:lpstr>
      <vt:lpstr>5</vt:lpstr>
      <vt:lpstr>6</vt:lpstr>
      <vt:lpstr>7</vt:lpstr>
      <vt:lpstr>8</vt:lpstr>
      <vt:lpstr>9</vt:lpstr>
      <vt:lpstr>10</vt:lpstr>
      <vt:lpstr>11</vt:lpstr>
      <vt:lpstr>12</vt:lpstr>
      <vt:lpstr>Trend tables</vt:lpstr>
      <vt:lpstr>'1'!Print_Area</vt:lpstr>
      <vt:lpstr>'12'!Print_Area</vt:lpstr>
      <vt:lpstr>'6'!Print_Area</vt:lpstr>
      <vt:lpstr>'8'!Print_Area</vt:lpstr>
      <vt:lpstr>'9'!Print_Area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YPBAS 2025 - Travel to/from School in Northern Ireland</dc:title>
  <dc:subject>What are our priorities and how are we doing</dc:subject>
  <dc:creator>Analysis, Statistics and Research Branch</dc:creator>
  <cp:keywords>School, Active Travel, YPBAS, Car, DfI, Travel Statistics</cp:keywords>
  <dc:description/>
  <cp:lastModifiedBy>Foster, Cryss</cp:lastModifiedBy>
  <cp:revision/>
  <dcterms:created xsi:type="dcterms:W3CDTF">2023-11-07T12:33:49Z</dcterms:created>
  <dcterms:modified xsi:type="dcterms:W3CDTF">2026-06-22T10:30:43Z</dcterms:modified>
  <cp:category>Statistics produced in accordance with departmental requirements</cp:category>
  <cp:contentStatus/>
</cp:coreProperties>
</file>